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29"/>
  <workbookPr defaultThemeVersion="124226"/>
  <mc:AlternateContent xmlns:mc="http://schemas.openxmlformats.org/markup-compatibility/2006">
    <mc:Choice Requires="x15">
      <x15ac:absPath xmlns:x15ac="http://schemas.microsoft.com/office/spreadsheetml/2010/11/ac" url="D:\Google Drive\NABAVA - ReC-IMI\Građevinski radovi\"/>
    </mc:Choice>
  </mc:AlternateContent>
  <xr:revisionPtr revIDLastSave="0" documentId="13_ncr:1_{363C6A58-C101-4255-93F1-48F890468863}" xr6:coauthVersionLast="43" xr6:coauthVersionMax="43" xr10:uidLastSave="{00000000-0000-0000-0000-000000000000}"/>
  <workbookProtection workbookAlgorithmName="SHA-512" workbookHashValue="tDAE5xKgW6oAodgaOe8s26SAaPAD1Sk5IPCKD01I656aPCpMpl19PVMpOD0HqSryxQdcmSZbjJhqxVs0gBy+VA==" workbookSaltValue="9x90Wo+zqVcFhmckOsPCCg==" workbookSpinCount="100000" lockStructure="1"/>
  <bookViews>
    <workbookView xWindow="-120" yWindow="-120" windowWidth="29040" windowHeight="15840" tabRatio="797" xr2:uid="{00000000-000D-0000-FFFF-FFFF00000000}"/>
  </bookViews>
  <sheets>
    <sheet name="OPĆI UVJETI" sheetId="20" r:id="rId1"/>
    <sheet name="UKUPNA REKAPITULACIJA" sheetId="32" r:id="rId2"/>
    <sheet name="REKAPITULACIJA GRAĐ-OBRT RADOVA" sheetId="23" r:id="rId3"/>
    <sheet name="PRIPREMNI RADOVI" sheetId="2" r:id="rId4"/>
    <sheet name="RUŠENJE POSTOJEĆIH OBJEKTA" sheetId="1" r:id="rId5"/>
    <sheet name="RUŠENJA I DEMONTAŽE" sheetId="3" r:id="rId6"/>
    <sheet name="ZEMLJANI RADOVI" sheetId="4" r:id="rId7"/>
    <sheet name="BET. I AB RADOVI" sheetId="5" r:id="rId8"/>
    <sheet name="TESARSKI RADOVI" sheetId="7" r:id="rId9"/>
    <sheet name="ZIDARSKI RADOVI" sheetId="6" r:id="rId10"/>
    <sheet name="IZOLATERSKI RADOVI" sheetId="8" r:id="rId11"/>
    <sheet name="ČELIČNA KONSTRUKCIJA" sheetId="19" r:id="rId12"/>
    <sheet name="FASADERSKI RADOVI" sheetId="9" r:id="rId13"/>
    <sheet name="FASADNE OBLOGE" sheetId="39" r:id="rId14"/>
    <sheet name="LIMARSKI RADOVI" sheetId="10" r:id="rId15"/>
    <sheet name="STOLARSKI RADOVI" sheetId="47" r:id="rId16"/>
    <sheet name="BRAVARSKI RADOVI" sheetId="46" r:id="rId17"/>
    <sheet name="KERAMIČARSKI RADOVI" sheetId="13" r:id="rId18"/>
    <sheet name="KROVOVI" sheetId="14" r:id="rId19"/>
    <sheet name="PODOPOLAGAČKI RADOVI" sheetId="18" r:id="rId20"/>
    <sheet name="GIPSKARTONSKI RADOVI" sheetId="15" r:id="rId21"/>
    <sheet name="SOBOSLIKARSKI RADOVI" sheetId="24" r:id="rId22"/>
    <sheet name="RAZNI RADOVI" sheetId="16" r:id="rId23"/>
    <sheet name="C Vodovod i kanalizacija" sheetId="42" r:id="rId24"/>
    <sheet name="D ELEKTROINSTALACIJE" sheetId="40" r:id="rId25"/>
    <sheet name="E REGULACIJA GRIJANJA I HLAĐENJ" sheetId="43" r:id="rId26"/>
    <sheet name="F STROJARSKE INSTALACIJE" sheetId="44" r:id="rId27"/>
    <sheet name="G GEOTERMALNE INSTALACIJE" sheetId="45" r:id="rId28"/>
    <sheet name="H DIZALA" sheetId="37" r:id="rId29"/>
    <sheet name="I Okolis" sheetId="41" r:id="rId30"/>
    <sheet name="J ZAŠTITA GRAĐEVINSKE JAME" sheetId="38" r:id="rId31"/>
    <sheet name="PROJEKT IZVEDENOG STANJA" sheetId="48" r:id="rId32"/>
  </sheets>
  <externalReferences>
    <externalReference r:id="rId33"/>
  </externalReferences>
  <definedNames>
    <definedName name="ANEX_I">[1]List1!$S$8</definedName>
    <definedName name="ANEX_II">[1]List1!$S$9</definedName>
    <definedName name="AVANS_ISPL">[1]List1!$E$40</definedName>
    <definedName name="BROJ_SIT">[1]List1!$S$11</definedName>
    <definedName name="GOD_SIT">[1]List1!$T$22</definedName>
    <definedName name="INVEST_ADRESA">[1]List1!$F$3</definedName>
    <definedName name="INVEST_MAT_BROJ">[1]List1!$N$3</definedName>
    <definedName name="INVESTITOR">[1]List1!$F$2</definedName>
    <definedName name="IZVOD_ADRESA">[1]List1!$F$8</definedName>
    <definedName name="IZVOD_DIR">[1]List1!$F$9</definedName>
    <definedName name="IZVODITELJ">[1]List1!$F$7</definedName>
    <definedName name="KLASA">[1]List1!$F$13</definedName>
    <definedName name="MAT_BROJ">[1]List1!$F$12</definedName>
    <definedName name="MJES_AVANS" localSheetId="16">#REF!</definedName>
    <definedName name="MJES_AVANS" localSheetId="15">#REF!</definedName>
    <definedName name="MJES_AVANS">#REF!</definedName>
    <definedName name="MJES_BRUTTO" localSheetId="16">#REF!</definedName>
    <definedName name="MJES_BRUTTO" localSheetId="15">#REF!</definedName>
    <definedName name="MJES_BRUTTO">#REF!</definedName>
    <definedName name="MJES_DIONICE" localSheetId="16">#REF!</definedName>
    <definedName name="MJES_DIONICE" localSheetId="15">#REF!</definedName>
    <definedName name="MJES_DIONICE">#REF!</definedName>
    <definedName name="MJES_IZVR" localSheetId="16">#REF!</definedName>
    <definedName name="MJES_IZVR" localSheetId="15">#REF!</definedName>
    <definedName name="MJES_IZVR">#REF!</definedName>
    <definedName name="MJES_PDV" localSheetId="16">#REF!</definedName>
    <definedName name="MJES_PDV" localSheetId="15">#REF!</definedName>
    <definedName name="MJES_PDV">#REF!</definedName>
    <definedName name="MJES_SIT">[1]List1!$T$21</definedName>
    <definedName name="mjesto_datum">[1]List1!$S$17</definedName>
    <definedName name="NADZOR">[1]List1!$F$36</definedName>
    <definedName name="NASELJE">[1]List1!$T$5</definedName>
    <definedName name="OBRADIO">[1]List1!$F$37</definedName>
    <definedName name="OLE_LINK1" localSheetId="29">'I Okolis'!#REF!</definedName>
    <definedName name="PDV">[1]List1!$G$22</definedName>
    <definedName name="PODRUCJE">[1]List1!$T$2</definedName>
    <definedName name="PREDH_SIT">[1]List1!$F$70</definedName>
    <definedName name="_xlnm.Print_Area" localSheetId="16">'BRAVARSKI RADOVI'!$A$1:$F$189</definedName>
    <definedName name="_xlnm.Print_Area" localSheetId="23">'C Vodovod i kanalizacija'!$A$1:$F$290</definedName>
    <definedName name="_xlnm.Print_Area" localSheetId="24">'D ELEKTROINSTALACIJE'!$A$1:$F$2199</definedName>
    <definedName name="_xlnm.Print_Area" localSheetId="25">'E REGULACIJA GRIJANJA I HLAĐENJ'!$A$1:$F$1668</definedName>
    <definedName name="_xlnm.Print_Area" localSheetId="26">'F STROJARSKE INSTALACIJE'!$A$1:$F$103</definedName>
    <definedName name="_xlnm.Print_Area" localSheetId="28">'H DIZALA'!$B$1:$H$138</definedName>
    <definedName name="_xlnm.Print_Area" localSheetId="29">'I Okolis'!$A$1:$G$530</definedName>
    <definedName name="_xlnm.Print_Area" localSheetId="0">'OPĆI UVJETI'!$A$1:$F$1203</definedName>
    <definedName name="_xlnm.Print_Area" localSheetId="4">'RUŠENJE POSTOJEĆIH OBJEKTA'!$A$1:$F$137</definedName>
    <definedName name="_xlnm.Print_Area" localSheetId="15">'STOLARSKI RADOVI'!$A$1:$F$1088</definedName>
    <definedName name="_xlnm.Print_Area" localSheetId="8">'TESARSKI RADOVI'!$A$1:$F$30</definedName>
    <definedName name="_xlnm.Print_Titles" localSheetId="23">'C Vodovod i kanalizacija'!$1:$6</definedName>
    <definedName name="_xlnm.Print_Titles" localSheetId="25">'E REGULACIJA GRIJANJA I HLAĐENJ'!$1:$7</definedName>
    <definedName name="_xlnm.Print_Titles" localSheetId="26">'F STROJARSKE INSTALACIJE'!$1:$2</definedName>
    <definedName name="_xlnm.Print_Titles" localSheetId="29">'I Okolis'!$1:$1</definedName>
    <definedName name="_xlnm.Print_Titles" localSheetId="4">'RUŠENJE POSTOJEĆIH OBJEKTA'!#REF!</definedName>
    <definedName name="RADILISTE">[1]List1!$T$3</definedName>
    <definedName name="RADOVI">[1]List1!$F$4</definedName>
    <definedName name="REALIZACIJA">[1]List1!$J$571</definedName>
    <definedName name="REALIZACIJA_1998">[1]List1!$F$17</definedName>
    <definedName name="RED_BROJ_SIT">[1]List1!$S$12</definedName>
    <definedName name="TEK_RACUN">[1]List1!$F$15</definedName>
    <definedName name="ttt">#REF!</definedName>
    <definedName name="UGOV_AVANS">[1]List1!$G$19</definedName>
    <definedName name="UGOV_BROJ">[1]List1!$F$11</definedName>
    <definedName name="UGOV_DIONICE">[1]List1!$G$20</definedName>
    <definedName name="UGOV_IZNOS">[1]List1!$S$7</definedName>
    <definedName name="UKUPNA_ISPLATA" localSheetId="16">#REF!</definedName>
    <definedName name="UKUPNA_ISPLATA" localSheetId="15">#REF!</definedName>
    <definedName name="UKUPNA_ISPLATA">#REF!</definedName>
    <definedName name="URU_BROJ">[1]List1!$F$14</definedName>
    <definedName name="valuta">[1]List1!$N$22</definedName>
    <definedName name="VRSTA_SIT">[1]List1!$S$13</definedName>
    <definedName name="ZAP">[1]List1!$F$16</definedName>
    <definedName name="ZUPANIJA">[1]List1!$F$5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008" i="43" l="1"/>
  <c r="F1009" i="43"/>
  <c r="F1010" i="43"/>
  <c r="F1011" i="43"/>
  <c r="F1012" i="43"/>
  <c r="F1013" i="43"/>
  <c r="F1014" i="43"/>
  <c r="F1015" i="43"/>
  <c r="F1016" i="43"/>
  <c r="F1017" i="43"/>
  <c r="F1018" i="43"/>
  <c r="F1019" i="43"/>
  <c r="F1020" i="43"/>
  <c r="F1021" i="43"/>
  <c r="F1022" i="43"/>
  <c r="F1023" i="43"/>
  <c r="F1024" i="43"/>
  <c r="F1025" i="43"/>
  <c r="F1026" i="43"/>
  <c r="F1027" i="43"/>
  <c r="F1028" i="43"/>
  <c r="F1029" i="43"/>
  <c r="F1030" i="43"/>
  <c r="F1031" i="43"/>
  <c r="F1032" i="43"/>
  <c r="F1033" i="43"/>
  <c r="F1034" i="43"/>
  <c r="F1035" i="43"/>
  <c r="F1036" i="43"/>
  <c r="F1037" i="43"/>
  <c r="F1038" i="43"/>
  <c r="F1039" i="43"/>
  <c r="F1040" i="43"/>
  <c r="F1041" i="43"/>
  <c r="F1042" i="43"/>
  <c r="F1043" i="43"/>
  <c r="F1044" i="43"/>
  <c r="F1045" i="43"/>
  <c r="F1046" i="43"/>
  <c r="F1047" i="43"/>
  <c r="F1048" i="43"/>
  <c r="F1049" i="43"/>
  <c r="F1050" i="43"/>
  <c r="F1051" i="43"/>
  <c r="F1052" i="43"/>
  <c r="F1053" i="43"/>
  <c r="F1054" i="43"/>
  <c r="F1055" i="43"/>
  <c r="F1056" i="43"/>
  <c r="F1057" i="43"/>
  <c r="F1058" i="43"/>
  <c r="F1059" i="43"/>
  <c r="F1060" i="43"/>
  <c r="F1061" i="43"/>
  <c r="F1062" i="43"/>
  <c r="F1063" i="43"/>
  <c r="F1064" i="43"/>
  <c r="F101" i="1" l="1"/>
  <c r="F8" i="2" l="1"/>
  <c r="F11" i="2"/>
  <c r="F14" i="2"/>
  <c r="F17" i="2"/>
  <c r="F20" i="2"/>
  <c r="L32" i="48" l="1"/>
  <c r="K35" i="48" s="1"/>
  <c r="E24" i="32" s="1"/>
  <c r="F333" i="47"/>
  <c r="F332" i="47"/>
  <c r="F331" i="47"/>
  <c r="F330" i="47"/>
  <c r="F329" i="47"/>
  <c r="F328" i="47"/>
  <c r="F327" i="47"/>
  <c r="F326" i="47"/>
  <c r="F325" i="47"/>
  <c r="F324" i="47"/>
  <c r="F323" i="47"/>
  <c r="F322" i="47"/>
  <c r="F321" i="47"/>
  <c r="F320" i="47"/>
  <c r="F319" i="47"/>
  <c r="F318" i="47"/>
  <c r="F317" i="47"/>
  <c r="F316" i="47"/>
  <c r="F315" i="47"/>
  <c r="F314" i="47"/>
  <c r="F313" i="47"/>
  <c r="F312" i="47"/>
  <c r="F311" i="47"/>
  <c r="F310" i="47"/>
  <c r="F309" i="47"/>
  <c r="F308" i="47"/>
  <c r="F307" i="47"/>
  <c r="F306" i="47"/>
  <c r="F305" i="47"/>
  <c r="F304" i="47"/>
  <c r="F303" i="47"/>
  <c r="F302" i="47"/>
  <c r="F301" i="47"/>
  <c r="F300" i="47"/>
  <c r="F299" i="47"/>
  <c r="F298" i="47"/>
  <c r="F297" i="47"/>
  <c r="F296" i="47"/>
  <c r="F295" i="47"/>
  <c r="F294" i="47"/>
  <c r="F293" i="47"/>
  <c r="F292" i="47"/>
  <c r="F291" i="47"/>
  <c r="F290" i="47"/>
  <c r="F289" i="47"/>
  <c r="F288" i="47"/>
  <c r="F287" i="47"/>
  <c r="F286" i="47"/>
  <c r="F285" i="47"/>
  <c r="F284" i="47"/>
  <c r="F283" i="47"/>
  <c r="F282" i="47"/>
  <c r="F281" i="47"/>
  <c r="F280" i="47"/>
  <c r="F279" i="47"/>
  <c r="F278" i="47"/>
  <c r="F277" i="47"/>
  <c r="F276" i="47"/>
  <c r="F275" i="47"/>
  <c r="F274" i="47"/>
  <c r="F273" i="47"/>
  <c r="F272" i="47"/>
  <c r="F271" i="47"/>
  <c r="F270" i="47"/>
  <c r="F269" i="47"/>
  <c r="F268" i="47"/>
  <c r="F267" i="47"/>
  <c r="F266" i="47"/>
  <c r="F265" i="47"/>
  <c r="F264" i="47"/>
  <c r="F263" i="47"/>
  <c r="F262" i="47"/>
  <c r="F261" i="47"/>
  <c r="F260" i="47"/>
  <c r="F259" i="47"/>
  <c r="F258" i="47"/>
  <c r="F257" i="47"/>
  <c r="F256" i="47"/>
  <c r="F255" i="47"/>
  <c r="F254" i="47"/>
  <c r="F253" i="47"/>
  <c r="F252" i="47"/>
  <c r="F251" i="47"/>
  <c r="F250" i="47"/>
  <c r="F249" i="47"/>
  <c r="F248" i="47"/>
  <c r="F247" i="47"/>
  <c r="F246" i="47"/>
  <c r="F245" i="47"/>
  <c r="F244" i="47"/>
  <c r="F243" i="47"/>
  <c r="F242" i="47"/>
  <c r="F241" i="47"/>
  <c r="F240" i="47"/>
  <c r="F239" i="47"/>
  <c r="F238" i="47"/>
  <c r="F237" i="47"/>
  <c r="F236" i="47"/>
  <c r="F235" i="47"/>
  <c r="F234" i="47"/>
  <c r="F233" i="47"/>
  <c r="F232" i="47"/>
  <c r="F231" i="47"/>
  <c r="F230" i="47"/>
  <c r="F229" i="47"/>
  <c r="F228" i="47"/>
  <c r="F227" i="47"/>
  <c r="F226" i="47"/>
  <c r="F225" i="47"/>
  <c r="F224" i="47"/>
  <c r="F223" i="47"/>
  <c r="F222" i="47"/>
  <c r="F221" i="47"/>
  <c r="F220" i="47"/>
  <c r="F219" i="47"/>
  <c r="F218" i="47"/>
  <c r="F217" i="47"/>
  <c r="F216" i="47"/>
  <c r="F215" i="47"/>
  <c r="F214" i="47"/>
  <c r="F213" i="47"/>
  <c r="F212" i="47"/>
  <c r="F211" i="47"/>
  <c r="F210" i="47"/>
  <c r="F209" i="47"/>
  <c r="F208" i="47"/>
  <c r="F207" i="47"/>
  <c r="F206" i="47"/>
  <c r="F205" i="47"/>
  <c r="F204" i="47"/>
  <c r="F203" i="47"/>
  <c r="F202" i="47"/>
  <c r="F201" i="47"/>
  <c r="F200" i="47"/>
  <c r="F199" i="47"/>
  <c r="F198" i="47"/>
  <c r="F197" i="47"/>
  <c r="F196" i="47"/>
  <c r="F195" i="47"/>
  <c r="F194" i="47"/>
  <c r="F193" i="47"/>
  <c r="F192" i="47"/>
  <c r="F191" i="47"/>
  <c r="F190" i="47"/>
  <c r="F189" i="47"/>
  <c r="F188" i="47"/>
  <c r="F187" i="47"/>
  <c r="F186" i="47"/>
  <c r="F185" i="47"/>
  <c r="F184" i="47"/>
  <c r="F183" i="47"/>
  <c r="F182" i="47"/>
  <c r="F181" i="47"/>
  <c r="F180" i="47"/>
  <c r="F179" i="47"/>
  <c r="F178" i="47"/>
  <c r="F177" i="47"/>
  <c r="F176" i="47"/>
  <c r="F175" i="47"/>
  <c r="F174" i="47"/>
  <c r="F173" i="47"/>
  <c r="F172" i="47"/>
  <c r="F171" i="47"/>
  <c r="F170" i="47"/>
  <c r="F169" i="47"/>
  <c r="F168" i="47"/>
  <c r="F167" i="47"/>
  <c r="F166" i="47"/>
  <c r="F165" i="47"/>
  <c r="F164" i="47"/>
  <c r="F163" i="47"/>
  <c r="F162" i="47"/>
  <c r="F161" i="47"/>
  <c r="F160" i="47"/>
  <c r="F159" i="47"/>
  <c r="F158" i="47"/>
  <c r="F157" i="47"/>
  <c r="F156" i="47"/>
  <c r="F155" i="47"/>
  <c r="F154" i="47"/>
  <c r="F153" i="47"/>
  <c r="F152" i="47"/>
  <c r="F151" i="47"/>
  <c r="F150" i="47"/>
  <c r="F149" i="47"/>
  <c r="F148" i="47"/>
  <c r="F147" i="47"/>
  <c r="F146" i="47"/>
  <c r="F145" i="47"/>
  <c r="F144" i="47"/>
  <c r="F1065" i="47" l="1"/>
  <c r="F1064" i="47"/>
  <c r="F1063" i="47"/>
  <c r="F1062" i="47"/>
  <c r="F1061" i="47"/>
  <c r="F1060" i="47"/>
  <c r="F1059" i="47"/>
  <c r="F1058" i="47"/>
  <c r="F1057" i="47"/>
  <c r="F1056" i="47"/>
  <c r="F1055" i="47"/>
  <c r="F1054" i="47"/>
  <c r="F1052" i="47"/>
  <c r="F1051" i="47"/>
  <c r="F1050" i="47"/>
  <c r="F1049" i="47"/>
  <c r="F1048" i="47"/>
  <c r="F1047" i="47"/>
  <c r="F1046" i="47"/>
  <c r="F1045" i="47"/>
  <c r="F1044" i="47"/>
  <c r="F1043" i="47"/>
  <c r="F1042" i="47"/>
  <c r="F1041" i="47"/>
  <c r="F1040" i="47"/>
  <c r="F1039" i="47"/>
  <c r="F1038" i="47"/>
  <c r="F1037" i="47"/>
  <c r="F1036" i="47"/>
  <c r="F1035" i="47"/>
  <c r="F1034" i="47"/>
  <c r="F1033" i="47"/>
  <c r="F1032" i="47"/>
  <c r="F1031" i="47"/>
  <c r="F1030" i="47"/>
  <c r="F1029" i="47"/>
  <c r="F1028" i="47"/>
  <c r="F1027" i="47"/>
  <c r="F1026" i="47"/>
  <c r="F1025" i="47"/>
  <c r="F1024" i="47"/>
  <c r="F1023" i="47"/>
  <c r="F1022" i="47"/>
  <c r="F1021" i="47"/>
  <c r="F1020" i="47"/>
  <c r="F1019" i="47"/>
  <c r="F1018" i="47"/>
  <c r="F1017" i="47"/>
  <c r="F1016" i="47"/>
  <c r="F1015" i="47"/>
  <c r="F1014" i="47"/>
  <c r="F1013" i="47"/>
  <c r="F1012" i="47"/>
  <c r="F1011" i="47"/>
  <c r="F1010" i="47"/>
  <c r="F1009" i="47"/>
  <c r="F1008" i="47"/>
  <c r="F1007" i="47"/>
  <c r="F1006" i="47"/>
  <c r="F1005" i="47"/>
  <c r="F1004" i="47"/>
  <c r="F1003" i="47"/>
  <c r="F1002" i="47"/>
  <c r="F1001" i="47"/>
  <c r="F1000" i="47"/>
  <c r="F999" i="47"/>
  <c r="F998" i="47"/>
  <c r="F997" i="47"/>
  <c r="F996" i="47"/>
  <c r="F995" i="47"/>
  <c r="F994" i="47"/>
  <c r="F993" i="47"/>
  <c r="F992" i="47"/>
  <c r="F991" i="47"/>
  <c r="F990" i="47"/>
  <c r="F989" i="47"/>
  <c r="F988" i="47"/>
  <c r="F987" i="47"/>
  <c r="F986" i="47"/>
  <c r="F985" i="47"/>
  <c r="F984" i="47"/>
  <c r="F983" i="47"/>
  <c r="F982" i="47"/>
  <c r="F981" i="47"/>
  <c r="F980" i="47"/>
  <c r="F979" i="47"/>
  <c r="F978" i="47"/>
  <c r="F977" i="47"/>
  <c r="F976" i="47"/>
  <c r="F975" i="47"/>
  <c r="F974" i="47"/>
  <c r="F973" i="47"/>
  <c r="F972" i="47"/>
  <c r="F971" i="47"/>
  <c r="F970" i="47"/>
  <c r="F969" i="47"/>
  <c r="F968" i="47"/>
  <c r="F967" i="47"/>
  <c r="F966" i="47"/>
  <c r="F965" i="47"/>
  <c r="F964" i="47"/>
  <c r="F963" i="47"/>
  <c r="F962" i="47"/>
  <c r="F961" i="47"/>
  <c r="F960" i="47"/>
  <c r="F959" i="47"/>
  <c r="F958" i="47"/>
  <c r="F957" i="47"/>
  <c r="F956" i="47"/>
  <c r="F955" i="47"/>
  <c r="F954" i="47"/>
  <c r="F953" i="47"/>
  <c r="F952" i="47"/>
  <c r="F951" i="47"/>
  <c r="F950" i="47"/>
  <c r="F949" i="47"/>
  <c r="F948" i="47"/>
  <c r="F947" i="47"/>
  <c r="F946" i="47"/>
  <c r="F945" i="47"/>
  <c r="F944" i="47"/>
  <c r="F943" i="47"/>
  <c r="F942" i="47"/>
  <c r="F941" i="47"/>
  <c r="F940" i="47"/>
  <c r="F939" i="47"/>
  <c r="F938" i="47"/>
  <c r="F937" i="47"/>
  <c r="F936" i="47"/>
  <c r="F935" i="47"/>
  <c r="F934" i="47"/>
  <c r="F933" i="47"/>
  <c r="F932" i="47"/>
  <c r="F931" i="47"/>
  <c r="F930" i="47"/>
  <c r="F929" i="47"/>
  <c r="F928" i="47"/>
  <c r="F927" i="47"/>
  <c r="F926" i="47"/>
  <c r="F925" i="47"/>
  <c r="F924" i="47"/>
  <c r="F923" i="47"/>
  <c r="F922" i="47"/>
  <c r="F921" i="47"/>
  <c r="F920" i="47"/>
  <c r="F919" i="47"/>
  <c r="F918" i="47"/>
  <c r="F917" i="47"/>
  <c r="F916" i="47"/>
  <c r="F915" i="47"/>
  <c r="F914" i="47"/>
  <c r="F913" i="47"/>
  <c r="F912" i="47"/>
  <c r="F911" i="47"/>
  <c r="F910" i="47"/>
  <c r="F909" i="47"/>
  <c r="F908" i="47"/>
  <c r="F907" i="47"/>
  <c r="F906" i="47"/>
  <c r="F905" i="47"/>
  <c r="F904" i="47"/>
  <c r="F903" i="47"/>
  <c r="F902" i="47"/>
  <c r="F901" i="47"/>
  <c r="F900" i="47"/>
  <c r="F899" i="47"/>
  <c r="F898" i="47"/>
  <c r="F897" i="47"/>
  <c r="F896" i="47"/>
  <c r="F895" i="47"/>
  <c r="F894" i="47"/>
  <c r="F893" i="47"/>
  <c r="F892" i="47"/>
  <c r="F891" i="47"/>
  <c r="F890" i="47"/>
  <c r="F889" i="47"/>
  <c r="F888" i="47"/>
  <c r="F887" i="47"/>
  <c r="F886" i="47"/>
  <c r="F885" i="47"/>
  <c r="F884" i="47"/>
  <c r="F883" i="47"/>
  <c r="F882" i="47"/>
  <c r="F881" i="47"/>
  <c r="F880" i="47"/>
  <c r="F879" i="47"/>
  <c r="F878" i="47"/>
  <c r="F877" i="47"/>
  <c r="F876" i="47"/>
  <c r="F875" i="47"/>
  <c r="F874" i="47"/>
  <c r="F873" i="47"/>
  <c r="F872" i="47"/>
  <c r="F871" i="47"/>
  <c r="F870" i="47"/>
  <c r="F869" i="47"/>
  <c r="F868" i="47"/>
  <c r="F867" i="47"/>
  <c r="F866" i="47"/>
  <c r="F865" i="47"/>
  <c r="F864" i="47"/>
  <c r="F863" i="47"/>
  <c r="F862" i="47"/>
  <c r="F861" i="47"/>
  <c r="F860" i="47"/>
  <c r="F859" i="47"/>
  <c r="F858" i="47"/>
  <c r="F857" i="47"/>
  <c r="F856" i="47"/>
  <c r="F855" i="47"/>
  <c r="F854" i="47"/>
  <c r="F853" i="47"/>
  <c r="F852" i="47"/>
  <c r="F851" i="47"/>
  <c r="F850" i="47"/>
  <c r="F849" i="47"/>
  <c r="F848" i="47"/>
  <c r="F847" i="47"/>
  <c r="F846" i="47"/>
  <c r="F845" i="47"/>
  <c r="F844" i="47"/>
  <c r="F843" i="47"/>
  <c r="F842" i="47"/>
  <c r="F841" i="47"/>
  <c r="F840" i="47"/>
  <c r="F839" i="47"/>
  <c r="F838" i="47"/>
  <c r="F837" i="47"/>
  <c r="F836" i="47"/>
  <c r="F835" i="47"/>
  <c r="F834" i="47"/>
  <c r="F833" i="47"/>
  <c r="F832" i="47"/>
  <c r="F831" i="47"/>
  <c r="F830" i="47"/>
  <c r="F829" i="47"/>
  <c r="F828" i="47"/>
  <c r="F827" i="47"/>
  <c r="F826" i="47"/>
  <c r="F825" i="47"/>
  <c r="F824" i="47"/>
  <c r="F823" i="47"/>
  <c r="F822" i="47"/>
  <c r="F821" i="47"/>
  <c r="F820" i="47"/>
  <c r="F819" i="47"/>
  <c r="F818" i="47"/>
  <c r="F817" i="47"/>
  <c r="F816" i="47"/>
  <c r="F815" i="47"/>
  <c r="F814" i="47"/>
  <c r="F813" i="47"/>
  <c r="F812" i="47"/>
  <c r="F811" i="47"/>
  <c r="F810" i="47"/>
  <c r="F809" i="47"/>
  <c r="F808" i="47"/>
  <c r="F807" i="47"/>
  <c r="F806" i="47"/>
  <c r="F805" i="47"/>
  <c r="F804" i="47"/>
  <c r="F803" i="47"/>
  <c r="F802" i="47"/>
  <c r="F801" i="47"/>
  <c r="F800" i="47"/>
  <c r="F799" i="47"/>
  <c r="F798" i="47"/>
  <c r="F797" i="47"/>
  <c r="F796" i="47"/>
  <c r="F795" i="47"/>
  <c r="F794" i="47"/>
  <c r="F793" i="47"/>
  <c r="F792" i="47"/>
  <c r="F791" i="47"/>
  <c r="F790" i="47"/>
  <c r="F789" i="47"/>
  <c r="F788" i="47"/>
  <c r="F787" i="47"/>
  <c r="F786" i="47"/>
  <c r="F785" i="47"/>
  <c r="F784" i="47"/>
  <c r="F783" i="47"/>
  <c r="F782" i="47"/>
  <c r="F781" i="47"/>
  <c r="F780" i="47"/>
  <c r="F778" i="47"/>
  <c r="F766" i="47"/>
  <c r="F765" i="47"/>
  <c r="F764" i="47"/>
  <c r="F763" i="47"/>
  <c r="F762" i="47"/>
  <c r="F761" i="47"/>
  <c r="F760" i="47"/>
  <c r="F759" i="47"/>
  <c r="F758" i="47"/>
  <c r="F757" i="47"/>
  <c r="F756" i="47"/>
  <c r="F755" i="47"/>
  <c r="F754" i="47"/>
  <c r="F753" i="47"/>
  <c r="F752" i="47"/>
  <c r="F751" i="47"/>
  <c r="F750" i="47"/>
  <c r="F749" i="47"/>
  <c r="F748" i="47"/>
  <c r="F747" i="47"/>
  <c r="F746" i="47"/>
  <c r="F745" i="47"/>
  <c r="F744" i="47"/>
  <c r="F743" i="47"/>
  <c r="F742" i="47"/>
  <c r="F741" i="47"/>
  <c r="F740" i="47"/>
  <c r="F739" i="47"/>
  <c r="F738" i="47"/>
  <c r="F737" i="47"/>
  <c r="F736" i="47"/>
  <c r="F735" i="47"/>
  <c r="F734" i="47"/>
  <c r="F733" i="47"/>
  <c r="F732" i="47"/>
  <c r="F731" i="47"/>
  <c r="F730" i="47"/>
  <c r="F729" i="47"/>
  <c r="F728" i="47"/>
  <c r="F727" i="47"/>
  <c r="F726" i="47"/>
  <c r="F725" i="47"/>
  <c r="F724" i="47"/>
  <c r="F723" i="47"/>
  <c r="F722" i="47"/>
  <c r="F721" i="47"/>
  <c r="F720" i="47"/>
  <c r="F719" i="47"/>
  <c r="F718" i="47"/>
  <c r="F717" i="47"/>
  <c r="F716" i="47"/>
  <c r="F715" i="47"/>
  <c r="F714" i="47"/>
  <c r="F713" i="47"/>
  <c r="F712" i="47"/>
  <c r="F711" i="47"/>
  <c r="F710" i="47"/>
  <c r="F709" i="47"/>
  <c r="F708" i="47"/>
  <c r="F707" i="47"/>
  <c r="F706" i="47"/>
  <c r="F705" i="47"/>
  <c r="F704" i="47"/>
  <c r="F703" i="47"/>
  <c r="F702" i="47"/>
  <c r="F701" i="47"/>
  <c r="F700" i="47"/>
  <c r="F699" i="47"/>
  <c r="F698" i="47"/>
  <c r="F697" i="47"/>
  <c r="F696" i="47"/>
  <c r="F695" i="47"/>
  <c r="F694" i="47"/>
  <c r="F693" i="47"/>
  <c r="F692" i="47"/>
  <c r="F691" i="47"/>
  <c r="F690" i="47"/>
  <c r="F689" i="47"/>
  <c r="F688" i="47"/>
  <c r="F687" i="47"/>
  <c r="F686" i="47"/>
  <c r="F685" i="47"/>
  <c r="F684" i="47"/>
  <c r="F683" i="47"/>
  <c r="F682" i="47"/>
  <c r="F681" i="47"/>
  <c r="F680" i="47"/>
  <c r="F679" i="47"/>
  <c r="F678" i="47"/>
  <c r="F677" i="47"/>
  <c r="F676" i="47"/>
  <c r="F675" i="47"/>
  <c r="F674" i="47"/>
  <c r="F673" i="47"/>
  <c r="F672" i="47"/>
  <c r="F671" i="47"/>
  <c r="F670" i="47"/>
  <c r="F669" i="47"/>
  <c r="F668" i="47"/>
  <c r="F667" i="47"/>
  <c r="F666" i="47"/>
  <c r="F665" i="47"/>
  <c r="F664" i="47"/>
  <c r="F663" i="47"/>
  <c r="F662" i="47"/>
  <c r="F661" i="47"/>
  <c r="F660" i="47"/>
  <c r="F659" i="47"/>
  <c r="F658" i="47"/>
  <c r="F657" i="47"/>
  <c r="F656" i="47"/>
  <c r="F655" i="47"/>
  <c r="F654" i="47"/>
  <c r="F653" i="47"/>
  <c r="F652" i="47"/>
  <c r="F651" i="47"/>
  <c r="F650" i="47"/>
  <c r="F649" i="47"/>
  <c r="F648" i="47"/>
  <c r="F647" i="47"/>
  <c r="F646" i="47"/>
  <c r="F645" i="47"/>
  <c r="F644" i="47"/>
  <c r="F643" i="47"/>
  <c r="F642" i="47"/>
  <c r="F641" i="47"/>
  <c r="F640" i="47"/>
  <c r="F639" i="47"/>
  <c r="F638" i="47"/>
  <c r="F637" i="47"/>
  <c r="F636" i="47"/>
  <c r="F635" i="47"/>
  <c r="F634" i="47"/>
  <c r="F633" i="47"/>
  <c r="F632" i="47"/>
  <c r="F631" i="47"/>
  <c r="F630" i="47"/>
  <c r="F629" i="47"/>
  <c r="F628" i="47"/>
  <c r="F627" i="47"/>
  <c r="F626" i="47"/>
  <c r="F625" i="47"/>
  <c r="F624" i="47"/>
  <c r="F623" i="47"/>
  <c r="F622" i="47"/>
  <c r="F621" i="47"/>
  <c r="F620" i="47"/>
  <c r="F619" i="47"/>
  <c r="F618" i="47"/>
  <c r="F617" i="47"/>
  <c r="F616" i="47"/>
  <c r="F615" i="47"/>
  <c r="F614" i="47"/>
  <c r="F613" i="47"/>
  <c r="F612" i="47"/>
  <c r="F611" i="47"/>
  <c r="F610" i="47"/>
  <c r="F609" i="47"/>
  <c r="F608" i="47"/>
  <c r="F607" i="47"/>
  <c r="F606" i="47"/>
  <c r="F605" i="47"/>
  <c r="F604" i="47"/>
  <c r="F603" i="47"/>
  <c r="F602" i="47"/>
  <c r="F601" i="47"/>
  <c r="F600" i="47"/>
  <c r="F599" i="47"/>
  <c r="F598" i="47"/>
  <c r="F597" i="47"/>
  <c r="F596" i="47"/>
  <c r="F595" i="47"/>
  <c r="F594" i="47"/>
  <c r="F593" i="47"/>
  <c r="F592" i="47"/>
  <c r="F591" i="47"/>
  <c r="F590" i="47"/>
  <c r="F589" i="47"/>
  <c r="F588" i="47"/>
  <c r="F587" i="47"/>
  <c r="F586" i="47"/>
  <c r="F585" i="47"/>
  <c r="F584" i="47"/>
  <c r="F583" i="47"/>
  <c r="F582" i="47"/>
  <c r="F581" i="47"/>
  <c r="F580" i="47"/>
  <c r="F579" i="47"/>
  <c r="F578" i="47"/>
  <c r="F577" i="47"/>
  <c r="F576" i="47"/>
  <c r="F575" i="47"/>
  <c r="F574" i="47"/>
  <c r="F573" i="47"/>
  <c r="F572" i="47"/>
  <c r="F571" i="47"/>
  <c r="F570" i="47"/>
  <c r="F569" i="47"/>
  <c r="F568" i="47"/>
  <c r="F567" i="47"/>
  <c r="F566" i="47"/>
  <c r="F565" i="47"/>
  <c r="F564" i="47"/>
  <c r="F563" i="47"/>
  <c r="F562" i="47"/>
  <c r="F561" i="47"/>
  <c r="F560" i="47"/>
  <c r="F559" i="47"/>
  <c r="F558" i="47"/>
  <c r="F557" i="47"/>
  <c r="F556" i="47"/>
  <c r="F555" i="47"/>
  <c r="F554" i="47"/>
  <c r="F553" i="47"/>
  <c r="F552" i="47"/>
  <c r="F551" i="47"/>
  <c r="F550" i="47"/>
  <c r="F549" i="47"/>
  <c r="F548" i="47"/>
  <c r="F547" i="47"/>
  <c r="F546" i="47"/>
  <c r="F545" i="47"/>
  <c r="F544" i="47"/>
  <c r="F543" i="47"/>
  <c r="F542" i="47"/>
  <c r="F541" i="47"/>
  <c r="F540" i="47"/>
  <c r="F539" i="47"/>
  <c r="F538" i="47"/>
  <c r="F537" i="47"/>
  <c r="F536" i="47"/>
  <c r="F535" i="47"/>
  <c r="F534" i="47"/>
  <c r="F533" i="47"/>
  <c r="F532" i="47"/>
  <c r="F531" i="47"/>
  <c r="F530" i="47"/>
  <c r="F529" i="47"/>
  <c r="F528" i="47"/>
  <c r="F527" i="47"/>
  <c r="F526" i="47"/>
  <c r="F525" i="47"/>
  <c r="F524" i="47"/>
  <c r="F523" i="47"/>
  <c r="F522" i="47"/>
  <c r="F521" i="47"/>
  <c r="F520" i="47"/>
  <c r="F519" i="47"/>
  <c r="F518" i="47"/>
  <c r="F517" i="47"/>
  <c r="F516" i="47"/>
  <c r="F515" i="47"/>
  <c r="F514" i="47"/>
  <c r="F513" i="47"/>
  <c r="F512" i="47"/>
  <c r="F511" i="47"/>
  <c r="F510" i="47"/>
  <c r="F509" i="47"/>
  <c r="F508" i="47"/>
  <c r="F507" i="47"/>
  <c r="F506" i="47"/>
  <c r="F505" i="47"/>
  <c r="F504" i="47"/>
  <c r="F503" i="47"/>
  <c r="F502" i="47"/>
  <c r="F501" i="47"/>
  <c r="F500" i="47"/>
  <c r="F499" i="47"/>
  <c r="F498" i="47"/>
  <c r="F497" i="47"/>
  <c r="F496" i="47"/>
  <c r="F495" i="47"/>
  <c r="F494" i="47"/>
  <c r="F493" i="47"/>
  <c r="F492" i="47"/>
  <c r="F491" i="47"/>
  <c r="F490" i="47"/>
  <c r="F489" i="47"/>
  <c r="F488" i="47"/>
  <c r="F487" i="47"/>
  <c r="F486" i="47"/>
  <c r="F485" i="47"/>
  <c r="F484" i="47"/>
  <c r="F483" i="47"/>
  <c r="F482" i="47"/>
  <c r="F481" i="47"/>
  <c r="F480" i="47"/>
  <c r="F479" i="47"/>
  <c r="F478" i="47"/>
  <c r="F477" i="47"/>
  <c r="F476" i="47"/>
  <c r="F475" i="47"/>
  <c r="F474" i="47"/>
  <c r="F473" i="47"/>
  <c r="F472" i="47"/>
  <c r="F471" i="47"/>
  <c r="F470" i="47"/>
  <c r="F469" i="47"/>
  <c r="F468" i="47"/>
  <c r="F467" i="47"/>
  <c r="F466" i="47"/>
  <c r="F465" i="47"/>
  <c r="F464" i="47"/>
  <c r="F458" i="47"/>
  <c r="F457" i="47"/>
  <c r="F456" i="47"/>
  <c r="F455" i="47"/>
  <c r="F454" i="47"/>
  <c r="F453" i="47"/>
  <c r="F452" i="47"/>
  <c r="F451" i="47"/>
  <c r="F450" i="47"/>
  <c r="F449" i="47"/>
  <c r="F448" i="47"/>
  <c r="F447" i="47"/>
  <c r="F446" i="47"/>
  <c r="F445" i="47"/>
  <c r="F444" i="47"/>
  <c r="F443" i="47"/>
  <c r="F442" i="47"/>
  <c r="F441" i="47"/>
  <c r="F440" i="47"/>
  <c r="F439" i="47"/>
  <c r="F438" i="47"/>
  <c r="F437" i="47"/>
  <c r="F436" i="47"/>
  <c r="F435" i="47"/>
  <c r="F434" i="47"/>
  <c r="F433" i="47"/>
  <c r="F432" i="47"/>
  <c r="F431" i="47"/>
  <c r="F430" i="47"/>
  <c r="F429" i="47"/>
  <c r="F428" i="47"/>
  <c r="F427" i="47"/>
  <c r="F426" i="47"/>
  <c r="F425" i="47"/>
  <c r="F424" i="47"/>
  <c r="F423" i="47"/>
  <c r="F422" i="47"/>
  <c r="F421" i="47"/>
  <c r="F420" i="47"/>
  <c r="F419" i="47"/>
  <c r="F418" i="47"/>
  <c r="F417" i="47"/>
  <c r="F416" i="47"/>
  <c r="F415" i="47"/>
  <c r="F414" i="47"/>
  <c r="F413" i="47"/>
  <c r="F412" i="47"/>
  <c r="F411" i="47"/>
  <c r="F410" i="47"/>
  <c r="F409" i="47"/>
  <c r="F408" i="47"/>
  <c r="F407" i="47"/>
  <c r="F406" i="47"/>
  <c r="F405" i="47"/>
  <c r="F404" i="47"/>
  <c r="F403" i="47"/>
  <c r="F402" i="47"/>
  <c r="F401" i="47"/>
  <c r="F400" i="47"/>
  <c r="F399" i="47"/>
  <c r="F398" i="47"/>
  <c r="F397" i="47"/>
  <c r="F396" i="47"/>
  <c r="F395" i="47"/>
  <c r="F394" i="47"/>
  <c r="F393" i="47"/>
  <c r="F392" i="47"/>
  <c r="F391" i="47"/>
  <c r="F390" i="47"/>
  <c r="F389" i="47"/>
  <c r="F388" i="47"/>
  <c r="F387" i="47"/>
  <c r="F386" i="47"/>
  <c r="F385" i="47"/>
  <c r="F384" i="47"/>
  <c r="F383" i="47"/>
  <c r="F382" i="47"/>
  <c r="F381" i="47"/>
  <c r="F380" i="47"/>
  <c r="F379" i="47"/>
  <c r="F378" i="47"/>
  <c r="F377" i="47"/>
  <c r="F376" i="47"/>
  <c r="F375" i="47"/>
  <c r="F374" i="47"/>
  <c r="F373" i="47"/>
  <c r="F372" i="47"/>
  <c r="F371" i="47"/>
  <c r="F370" i="47"/>
  <c r="F369" i="47"/>
  <c r="F368" i="47"/>
  <c r="F367" i="47"/>
  <c r="F366" i="47"/>
  <c r="F365" i="47"/>
  <c r="F364" i="47"/>
  <c r="F363" i="47"/>
  <c r="F362" i="47"/>
  <c r="F361" i="47"/>
  <c r="F360" i="47"/>
  <c r="F359" i="47"/>
  <c r="F358" i="47"/>
  <c r="F357" i="47"/>
  <c r="F356" i="47"/>
  <c r="F355" i="47"/>
  <c r="F354" i="47"/>
  <c r="F353" i="47"/>
  <c r="F352" i="47"/>
  <c r="F351" i="47"/>
  <c r="F350" i="47"/>
  <c r="F349" i="47"/>
  <c r="F348" i="47"/>
  <c r="F347" i="47"/>
  <c r="F346" i="47"/>
  <c r="F345" i="47"/>
  <c r="F344" i="47"/>
  <c r="F143" i="47"/>
  <c r="F142" i="47"/>
  <c r="F141" i="47"/>
  <c r="F140" i="47"/>
  <c r="F139" i="47"/>
  <c r="F138" i="47"/>
  <c r="F137" i="47"/>
  <c r="F136" i="47"/>
  <c r="F135" i="47"/>
  <c r="F134" i="47"/>
  <c r="F133" i="47"/>
  <c r="F132" i="47"/>
  <c r="F131" i="47"/>
  <c r="F130" i="47"/>
  <c r="F129" i="47"/>
  <c r="F128" i="47"/>
  <c r="F127" i="47"/>
  <c r="F126" i="47"/>
  <c r="F125" i="47"/>
  <c r="F124" i="47"/>
  <c r="F123" i="47"/>
  <c r="F122" i="47"/>
  <c r="F121" i="47"/>
  <c r="F120" i="47"/>
  <c r="F119" i="47"/>
  <c r="F118" i="47"/>
  <c r="F117" i="47"/>
  <c r="F116" i="47"/>
  <c r="F115" i="47"/>
  <c r="F114" i="47"/>
  <c r="F113" i="47"/>
  <c r="F112" i="47"/>
  <c r="F111" i="47"/>
  <c r="F110" i="47"/>
  <c r="F109" i="47"/>
  <c r="F108" i="47"/>
  <c r="F107" i="47"/>
  <c r="F106" i="47"/>
  <c r="F105" i="47"/>
  <c r="F104" i="47"/>
  <c r="F103" i="47"/>
  <c r="F102" i="47"/>
  <c r="F101" i="47"/>
  <c r="F100" i="47"/>
  <c r="F99" i="47"/>
  <c r="F98" i="47"/>
  <c r="F97" i="47"/>
  <c r="F96" i="47"/>
  <c r="F95" i="47"/>
  <c r="F94" i="47"/>
  <c r="F93" i="47"/>
  <c r="F92" i="47"/>
  <c r="F91" i="47"/>
  <c r="F90" i="47"/>
  <c r="F89" i="47"/>
  <c r="F88" i="47"/>
  <c r="F87" i="47"/>
  <c r="F86" i="47"/>
  <c r="F85" i="47"/>
  <c r="F84" i="47"/>
  <c r="F83" i="47"/>
  <c r="F82" i="47"/>
  <c r="F81" i="47"/>
  <c r="F80" i="47"/>
  <c r="F79" i="47"/>
  <c r="F78" i="47"/>
  <c r="F77" i="47"/>
  <c r="F76" i="47"/>
  <c r="F75" i="47"/>
  <c r="F74" i="47"/>
  <c r="F73" i="47"/>
  <c r="F72" i="47"/>
  <c r="F71" i="47"/>
  <c r="F70" i="47"/>
  <c r="F69" i="47"/>
  <c r="F68" i="47"/>
  <c r="F67" i="47"/>
  <c r="F66" i="47"/>
  <c r="F65" i="47"/>
  <c r="F64" i="47"/>
  <c r="F63" i="47"/>
  <c r="F62" i="47"/>
  <c r="F61" i="47"/>
  <c r="F60" i="47"/>
  <c r="F59" i="47"/>
  <c r="F58" i="47"/>
  <c r="F57" i="47"/>
  <c r="F56" i="47"/>
  <c r="F55" i="47"/>
  <c r="F54" i="47"/>
  <c r="F53" i="47"/>
  <c r="F52" i="47"/>
  <c r="F51" i="47"/>
  <c r="F50" i="47"/>
  <c r="F49" i="47"/>
  <c r="F48" i="47"/>
  <c r="F47" i="47"/>
  <c r="F46" i="47"/>
  <c r="F45" i="47"/>
  <c r="F44" i="47"/>
  <c r="F43" i="47"/>
  <c r="F42" i="47"/>
  <c r="F41" i="47"/>
  <c r="F40" i="47"/>
  <c r="F39" i="47"/>
  <c r="F38" i="47"/>
  <c r="F37" i="47"/>
  <c r="F36" i="47"/>
  <c r="F35" i="47"/>
  <c r="F34" i="47"/>
  <c r="F33" i="47"/>
  <c r="F32" i="47"/>
  <c r="F31" i="47"/>
  <c r="F30" i="47"/>
  <c r="F29" i="47"/>
  <c r="F28" i="47"/>
  <c r="F27" i="47"/>
  <c r="F26" i="47"/>
  <c r="F25" i="47"/>
  <c r="F24" i="47"/>
  <c r="F342" i="47"/>
  <c r="F768" i="47"/>
  <c r="F773" i="47"/>
  <c r="F779" i="47"/>
  <c r="F1070" i="47" l="1"/>
  <c r="F459" i="47"/>
  <c r="F769" i="47"/>
  <c r="F335" i="47"/>
  <c r="F1073" i="47" s="1"/>
  <c r="F24" i="23" s="1"/>
  <c r="F8" i="46"/>
  <c r="F9" i="46"/>
  <c r="F10" i="46"/>
  <c r="F11" i="46"/>
  <c r="F12"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9" i="46"/>
  <c r="F161" i="46"/>
  <c r="F162" i="46"/>
  <c r="F163" i="46"/>
  <c r="F164" i="46"/>
  <c r="F165" i="46"/>
  <c r="F166" i="46"/>
  <c r="F167" i="46"/>
  <c r="F168" i="46"/>
  <c r="F169" i="46"/>
  <c r="F170" i="46"/>
  <c r="F171" i="46"/>
  <c r="F172" i="46"/>
  <c r="F173" i="46"/>
  <c r="F174" i="46"/>
  <c r="F176" i="46"/>
  <c r="F177" i="46"/>
  <c r="F178" i="46"/>
  <c r="F179" i="46"/>
  <c r="F180" i="46"/>
  <c r="F28" i="40"/>
  <c r="F27" i="40"/>
  <c r="F26" i="40"/>
  <c r="F25" i="40"/>
  <c r="F24" i="40"/>
  <c r="F66" i="14"/>
  <c r="F49" i="14"/>
  <c r="F34" i="14"/>
  <c r="F24" i="14"/>
  <c r="F13" i="14"/>
  <c r="F10" i="14"/>
  <c r="F139" i="15"/>
  <c r="F138" i="15"/>
  <c r="F137" i="15"/>
  <c r="F85" i="15"/>
  <c r="F11" i="13"/>
  <c r="F1612" i="43"/>
  <c r="F1613" i="43" s="1"/>
  <c r="F1622" i="43" s="1"/>
  <c r="F1472" i="43"/>
  <c r="F1471" i="43"/>
  <c r="F1470" i="43"/>
  <c r="F1469" i="43"/>
  <c r="F1468" i="43"/>
  <c r="F1467" i="43"/>
  <c r="F1466" i="43"/>
  <c r="F1465" i="43"/>
  <c r="F1464" i="43"/>
  <c r="F1463" i="43"/>
  <c r="F1462" i="43"/>
  <c r="F1461" i="43"/>
  <c r="F1460" i="43"/>
  <c r="F1459" i="43"/>
  <c r="F1458" i="43"/>
  <c r="F1457" i="43"/>
  <c r="F1456" i="43"/>
  <c r="F1455" i="43"/>
  <c r="F1454" i="43"/>
  <c r="F1453" i="43"/>
  <c r="F1452" i="43"/>
  <c r="F1451" i="43"/>
  <c r="F1450" i="43"/>
  <c r="F1449" i="43"/>
  <c r="F1448" i="43"/>
  <c r="F1447" i="43"/>
  <c r="F1446" i="43"/>
  <c r="F1445" i="43"/>
  <c r="F1444" i="43"/>
  <c r="F1443" i="43"/>
  <c r="F1442" i="43"/>
  <c r="F1441" i="43"/>
  <c r="F1440" i="43"/>
  <c r="F1439" i="43"/>
  <c r="F1438" i="43"/>
  <c r="F1437" i="43"/>
  <c r="F1436" i="43"/>
  <c r="F1435" i="43"/>
  <c r="F1434" i="43"/>
  <c r="F1433" i="43"/>
  <c r="F1432" i="43"/>
  <c r="F1431" i="43"/>
  <c r="F1430" i="43"/>
  <c r="F1429" i="43"/>
  <c r="F1428" i="43"/>
  <c r="F1427" i="43"/>
  <c r="F1426" i="43"/>
  <c r="F1425" i="43"/>
  <c r="F1424" i="43"/>
  <c r="F1423" i="43"/>
  <c r="F1422" i="43"/>
  <c r="F1421" i="43"/>
  <c r="F1407" i="43"/>
  <c r="F1406" i="43"/>
  <c r="F1405" i="43"/>
  <c r="F1404" i="43"/>
  <c r="F1403" i="43"/>
  <c r="F1402" i="43"/>
  <c r="F1401" i="43"/>
  <c r="F1400" i="43"/>
  <c r="F1399" i="43"/>
  <c r="F1398" i="43"/>
  <c r="F1397" i="43"/>
  <c r="F1396" i="43"/>
  <c r="F1395" i="43"/>
  <c r="F1394" i="43"/>
  <c r="F1393" i="43"/>
  <c r="F1392" i="43"/>
  <c r="F1391" i="43"/>
  <c r="F1390" i="43"/>
  <c r="F1389" i="43"/>
  <c r="F1388" i="43"/>
  <c r="F1387" i="43"/>
  <c r="F1386" i="43"/>
  <c r="F1385" i="43"/>
  <c r="F1384" i="43"/>
  <c r="F1383" i="43"/>
  <c r="F1382" i="43"/>
  <c r="F1381" i="43"/>
  <c r="F1380" i="43"/>
  <c r="F1379" i="43"/>
  <c r="F1378" i="43"/>
  <c r="F1377" i="43"/>
  <c r="F1376" i="43"/>
  <c r="F1375" i="43"/>
  <c r="F1374" i="43"/>
  <c r="F1373" i="43"/>
  <c r="F1372" i="43"/>
  <c r="F1371" i="43"/>
  <c r="F1370" i="43"/>
  <c r="F1369" i="43"/>
  <c r="F1368" i="43"/>
  <c r="F1367" i="43"/>
  <c r="F1366" i="43"/>
  <c r="F1365" i="43"/>
  <c r="F1364" i="43"/>
  <c r="F1363" i="43"/>
  <c r="F1362" i="43"/>
  <c r="F1361" i="43"/>
  <c r="F1360" i="43"/>
  <c r="F1359" i="43"/>
  <c r="F1358" i="43"/>
  <c r="F1357" i="43"/>
  <c r="F1356" i="43"/>
  <c r="F1355" i="43"/>
  <c r="F1354" i="43"/>
  <c r="F1353" i="43"/>
  <c r="F1352" i="43"/>
  <c r="F1351" i="43"/>
  <c r="F1350" i="43"/>
  <c r="F1349" i="43"/>
  <c r="F1348" i="43"/>
  <c r="F1347" i="43"/>
  <c r="F1408" i="43"/>
  <c r="F94" i="44"/>
  <c r="F26" i="45"/>
  <c r="F25" i="45"/>
  <c r="F24" i="45"/>
  <c r="F23" i="45"/>
  <c r="F22" i="45"/>
  <c r="F21" i="45"/>
  <c r="D20" i="45"/>
  <c r="F20" i="45" s="1"/>
  <c r="F19" i="45"/>
  <c r="F18" i="45"/>
  <c r="F17" i="45"/>
  <c r="F16" i="45"/>
  <c r="F15" i="45"/>
  <c r="F14" i="45"/>
  <c r="F13" i="45"/>
  <c r="F12" i="45"/>
  <c r="D11" i="45"/>
  <c r="F11" i="45" s="1"/>
  <c r="D10" i="45"/>
  <c r="F10" i="45" s="1"/>
  <c r="F7" i="45"/>
  <c r="F6" i="45"/>
  <c r="F5" i="45"/>
  <c r="F4" i="45"/>
  <c r="F3" i="45"/>
  <c r="G499" i="41"/>
  <c r="G484" i="41"/>
  <c r="G483" i="41"/>
  <c r="G477" i="41"/>
  <c r="G476" i="41"/>
  <c r="G475" i="41"/>
  <c r="G474" i="41"/>
  <c r="G460" i="41"/>
  <c r="G457" i="41"/>
  <c r="G451" i="41"/>
  <c r="G444" i="41"/>
  <c r="G440" i="41"/>
  <c r="G436" i="41"/>
  <c r="G433" i="41"/>
  <c r="G429" i="41"/>
  <c r="G416" i="41"/>
  <c r="G406" i="41"/>
  <c r="G405" i="41"/>
  <c r="G404" i="41"/>
  <c r="G403" i="41"/>
  <c r="G399" i="41"/>
  <c r="G389" i="41"/>
  <c r="G388" i="41"/>
  <c r="G383" i="41"/>
  <c r="G382" i="41"/>
  <c r="G378" i="41"/>
  <c r="G369" i="41"/>
  <c r="G358" i="41"/>
  <c r="G357" i="41"/>
  <c r="G356" i="41"/>
  <c r="G350" i="41"/>
  <c r="G345" i="41"/>
  <c r="G339" i="41"/>
  <c r="G330" i="41"/>
  <c r="G331" i="41"/>
  <c r="G332" i="41"/>
  <c r="G333" i="41"/>
  <c r="G329" i="41"/>
  <c r="G318" i="41"/>
  <c r="G319" i="41"/>
  <c r="G320" i="41"/>
  <c r="G321" i="41"/>
  <c r="G317" i="41"/>
  <c r="G306" i="41"/>
  <c r="G307" i="41"/>
  <c r="G308" i="41"/>
  <c r="G309" i="41"/>
  <c r="G305" i="41"/>
  <c r="G294" i="41"/>
  <c r="G295" i="41"/>
  <c r="G296" i="41"/>
  <c r="G297" i="41"/>
  <c r="G293" i="41"/>
  <c r="G275" i="41"/>
  <c r="G269" i="41"/>
  <c r="G264" i="41"/>
  <c r="G251" i="41"/>
  <c r="G250" i="41"/>
  <c r="G243" i="41"/>
  <c r="G242" i="41"/>
  <c r="G230" i="41"/>
  <c r="G229" i="41"/>
  <c r="G215" i="41"/>
  <c r="G188" i="41"/>
  <c r="G185" i="41"/>
  <c r="G184" i="41"/>
  <c r="G180" i="41"/>
  <c r="G172" i="41"/>
  <c r="G163" i="41"/>
  <c r="G156" i="41"/>
  <c r="G137" i="41"/>
  <c r="G133" i="41"/>
  <c r="G132" i="41"/>
  <c r="G126" i="41"/>
  <c r="G119" i="41"/>
  <c r="G114" i="41"/>
  <c r="G106" i="41"/>
  <c r="G98" i="41"/>
  <c r="G88" i="41"/>
  <c r="G87" i="41"/>
  <c r="G86" i="41"/>
  <c r="G82" i="41"/>
  <c r="G77" i="41"/>
  <c r="G73" i="41"/>
  <c r="G69" i="41"/>
  <c r="G65" i="41"/>
  <c r="G60" i="41"/>
  <c r="F1310" i="43"/>
  <c r="F1065" i="43"/>
  <c r="F1066" i="43"/>
  <c r="F1067" i="43"/>
  <c r="F1068" i="43"/>
  <c r="F1069" i="43"/>
  <c r="F1070" i="43"/>
  <c r="F1071" i="43"/>
  <c r="F1072" i="43"/>
  <c r="F1073" i="43"/>
  <c r="F1074" i="43"/>
  <c r="F1075" i="43"/>
  <c r="F1076" i="43"/>
  <c r="F1077" i="43"/>
  <c r="F1078" i="43"/>
  <c r="F1079" i="43"/>
  <c r="F1080" i="43"/>
  <c r="F1081" i="43"/>
  <c r="F1082" i="43"/>
  <c r="F1083" i="43"/>
  <c r="F1084" i="43"/>
  <c r="F1085" i="43"/>
  <c r="F1086" i="43"/>
  <c r="F1087" i="43"/>
  <c r="F1088" i="43"/>
  <c r="F1089" i="43"/>
  <c r="F1090" i="43"/>
  <c r="F1091" i="43"/>
  <c r="F1092" i="43"/>
  <c r="F1093" i="43"/>
  <c r="F1094" i="43"/>
  <c r="F1095" i="43"/>
  <c r="F1096" i="43"/>
  <c r="F1097" i="43"/>
  <c r="F1098" i="43"/>
  <c r="F1099" i="43"/>
  <c r="F1100" i="43"/>
  <c r="F1101" i="43"/>
  <c r="F1102" i="43"/>
  <c r="F1103" i="43"/>
  <c r="F1104" i="43"/>
  <c r="F1105" i="43"/>
  <c r="F1106" i="43"/>
  <c r="F1107" i="43"/>
  <c r="F1108" i="43"/>
  <c r="F1109" i="43"/>
  <c r="F1110" i="43"/>
  <c r="F1111" i="43"/>
  <c r="F1112" i="43"/>
  <c r="F1113" i="43"/>
  <c r="F1114" i="43"/>
  <c r="F1115" i="43"/>
  <c r="F1116" i="43"/>
  <c r="F1117" i="43"/>
  <c r="F1118" i="43"/>
  <c r="F1119" i="43"/>
  <c r="F1120" i="43"/>
  <c r="F1121" i="43"/>
  <c r="F1122" i="43"/>
  <c r="F1123" i="43"/>
  <c r="F1124" i="43"/>
  <c r="F1125" i="43"/>
  <c r="F1126" i="43"/>
  <c r="F1127" i="43"/>
  <c r="F1128" i="43"/>
  <c r="F1129" i="43"/>
  <c r="F1130" i="43"/>
  <c r="F1131" i="43"/>
  <c r="F1132" i="43"/>
  <c r="F1133" i="43"/>
  <c r="F1134" i="43"/>
  <c r="F1135" i="43"/>
  <c r="F1136" i="43"/>
  <c r="F1137" i="43"/>
  <c r="F1138" i="43"/>
  <c r="F1139" i="43"/>
  <c r="F1140" i="43"/>
  <c r="F1141" i="43"/>
  <c r="F1142" i="43"/>
  <c r="F1143" i="43"/>
  <c r="F1144" i="43"/>
  <c r="F1145" i="43"/>
  <c r="F1146" i="43"/>
  <c r="F1147" i="43"/>
  <c r="F1148" i="43"/>
  <c r="F1149" i="43"/>
  <c r="F1150" i="43"/>
  <c r="F1151" i="43"/>
  <c r="F1152" i="43"/>
  <c r="F1153" i="43"/>
  <c r="F1154" i="43"/>
  <c r="F1155" i="43"/>
  <c r="F1156" i="43"/>
  <c r="F1157" i="43"/>
  <c r="F1158" i="43"/>
  <c r="F1159" i="43"/>
  <c r="F1160" i="43"/>
  <c r="F1161" i="43"/>
  <c r="F1162" i="43"/>
  <c r="F1163" i="43"/>
  <c r="F1164" i="43"/>
  <c r="F1165" i="43"/>
  <c r="F1166" i="43"/>
  <c r="F1167" i="43"/>
  <c r="F1168" i="43"/>
  <c r="F1169" i="43"/>
  <c r="F1170" i="43"/>
  <c r="F1171" i="43"/>
  <c r="F1172" i="43"/>
  <c r="F1173" i="43"/>
  <c r="F1174" i="43"/>
  <c r="F1175" i="43"/>
  <c r="F1176" i="43"/>
  <c r="F1177" i="43"/>
  <c r="F1178" i="43"/>
  <c r="F1179" i="43"/>
  <c r="F1180" i="43"/>
  <c r="F1181" i="43"/>
  <c r="F1182" i="43"/>
  <c r="F1183" i="43"/>
  <c r="F1184" i="43"/>
  <c r="F1185" i="43"/>
  <c r="F1186" i="43"/>
  <c r="F1187" i="43"/>
  <c r="F1188" i="43"/>
  <c r="F1189" i="43"/>
  <c r="F1190" i="43"/>
  <c r="F1191" i="43"/>
  <c r="F1192" i="43"/>
  <c r="F1193" i="43"/>
  <c r="F1194" i="43"/>
  <c r="F1195" i="43"/>
  <c r="F1196" i="43"/>
  <c r="F1197" i="43"/>
  <c r="F1198" i="43"/>
  <c r="F1199" i="43"/>
  <c r="F1200" i="43"/>
  <c r="F1201" i="43"/>
  <c r="F1202" i="43"/>
  <c r="F1204" i="43"/>
  <c r="F1205" i="43"/>
  <c r="F1206" i="43"/>
  <c r="F1207" i="43"/>
  <c r="F1208" i="43"/>
  <c r="F1209" i="43"/>
  <c r="F1210" i="43"/>
  <c r="F1211" i="43"/>
  <c r="F1212" i="43"/>
  <c r="F1213" i="43"/>
  <c r="F1214" i="43"/>
  <c r="F1215" i="43"/>
  <c r="F1216" i="43"/>
  <c r="F1217" i="43"/>
  <c r="F1218" i="43"/>
  <c r="F1219" i="43"/>
  <c r="F1220" i="43"/>
  <c r="F1221" i="43"/>
  <c r="F1222" i="43"/>
  <c r="F1223" i="43"/>
  <c r="F1224" i="43"/>
  <c r="F1225" i="43"/>
  <c r="F1226" i="43"/>
  <c r="F1227" i="43"/>
  <c r="F1228" i="43"/>
  <c r="F1229" i="43"/>
  <c r="F1230" i="43"/>
  <c r="F1231" i="43"/>
  <c r="F1232" i="43"/>
  <c r="F1233" i="43"/>
  <c r="F1234" i="43"/>
  <c r="F1235" i="43"/>
  <c r="F1237" i="43"/>
  <c r="F1238" i="43"/>
  <c r="F1239" i="43"/>
  <c r="F1240" i="43"/>
  <c r="F1241" i="43"/>
  <c r="F1242" i="43"/>
  <c r="F1243" i="43"/>
  <c r="F1244" i="43"/>
  <c r="F1245" i="43"/>
  <c r="F1246" i="43"/>
  <c r="F1247" i="43"/>
  <c r="F1248" i="43"/>
  <c r="F1249" i="43"/>
  <c r="F1250" i="43"/>
  <c r="F1251" i="43"/>
  <c r="F1252" i="43"/>
  <c r="F1253" i="43"/>
  <c r="F1254" i="43"/>
  <c r="F1255" i="43"/>
  <c r="F1256" i="43"/>
  <c r="F1257" i="43"/>
  <c r="F1258" i="43"/>
  <c r="F1259" i="43"/>
  <c r="F1260" i="43"/>
  <c r="F1261" i="43"/>
  <c r="F1262" i="43"/>
  <c r="F1263" i="43"/>
  <c r="F1264" i="43"/>
  <c r="F1265" i="43"/>
  <c r="F1266" i="43"/>
  <c r="F1267" i="43"/>
  <c r="F1268" i="43"/>
  <c r="F1269" i="43"/>
  <c r="F1270" i="43"/>
  <c r="F1271" i="43"/>
  <c r="F1272" i="43"/>
  <c r="F1273" i="43"/>
  <c r="F1274" i="43"/>
  <c r="F1275" i="43"/>
  <c r="F1276" i="43"/>
  <c r="F1277" i="43"/>
  <c r="F1278" i="43"/>
  <c r="F1279" i="43"/>
  <c r="F1280" i="43"/>
  <c r="F1281" i="43"/>
  <c r="F1282" i="43"/>
  <c r="F1283" i="43"/>
  <c r="F1284" i="43"/>
  <c r="F1285" i="43"/>
  <c r="F1286" i="43"/>
  <c r="F1287" i="43"/>
  <c r="F1288" i="43"/>
  <c r="F1289" i="43"/>
  <c r="F1290" i="43"/>
  <c r="F1291" i="43"/>
  <c r="F1292" i="43"/>
  <c r="F1293" i="43"/>
  <c r="F1294" i="43"/>
  <c r="F1295" i="43"/>
  <c r="F1296" i="43"/>
  <c r="F1297" i="43"/>
  <c r="F1298" i="43"/>
  <c r="F1299" i="43"/>
  <c r="F1300" i="43"/>
  <c r="F1301" i="43"/>
  <c r="F1302" i="43"/>
  <c r="F1303" i="43"/>
  <c r="F1304" i="43"/>
  <c r="F1305" i="43"/>
  <c r="F1306" i="43"/>
  <c r="F1307" i="43"/>
  <c r="F1308" i="43"/>
  <c r="F1309" i="43"/>
  <c r="F819" i="43"/>
  <c r="F820" i="43"/>
  <c r="F821" i="43"/>
  <c r="F822" i="43"/>
  <c r="F823" i="43"/>
  <c r="F824" i="43"/>
  <c r="F825" i="43"/>
  <c r="F826" i="43"/>
  <c r="F827" i="43"/>
  <c r="F828" i="43"/>
  <c r="F829" i="43"/>
  <c r="F830" i="43"/>
  <c r="F831" i="43"/>
  <c r="F832" i="43"/>
  <c r="F833" i="43"/>
  <c r="F834" i="43"/>
  <c r="F835" i="43"/>
  <c r="F836" i="43"/>
  <c r="F837" i="43"/>
  <c r="F838" i="43"/>
  <c r="F839" i="43"/>
  <c r="F840" i="43"/>
  <c r="F841" i="43"/>
  <c r="F842" i="43"/>
  <c r="F843" i="43"/>
  <c r="F844" i="43"/>
  <c r="F845" i="43"/>
  <c r="F846" i="43"/>
  <c r="F847" i="43"/>
  <c r="F848" i="43"/>
  <c r="F849" i="43"/>
  <c r="F850" i="43"/>
  <c r="F851" i="43"/>
  <c r="F852" i="43"/>
  <c r="F853" i="43"/>
  <c r="F854" i="43"/>
  <c r="F855" i="43"/>
  <c r="F856" i="43"/>
  <c r="F857" i="43"/>
  <c r="F858" i="43"/>
  <c r="F859" i="43"/>
  <c r="F860" i="43"/>
  <c r="F861" i="43"/>
  <c r="F862" i="43"/>
  <c r="F863" i="43"/>
  <c r="F864" i="43"/>
  <c r="F865" i="43"/>
  <c r="F866" i="43"/>
  <c r="F867" i="43"/>
  <c r="F868" i="43"/>
  <c r="F869" i="43"/>
  <c r="F870" i="43"/>
  <c r="F871" i="43"/>
  <c r="F872" i="43"/>
  <c r="F873" i="43"/>
  <c r="F874" i="43"/>
  <c r="F875" i="43"/>
  <c r="F876" i="43"/>
  <c r="F877" i="43"/>
  <c r="F878" i="43"/>
  <c r="F879" i="43"/>
  <c r="F880" i="43"/>
  <c r="F881" i="43"/>
  <c r="F882" i="43"/>
  <c r="F883" i="43"/>
  <c r="F884" i="43"/>
  <c r="F885" i="43"/>
  <c r="F886" i="43"/>
  <c r="F887" i="43"/>
  <c r="F888" i="43"/>
  <c r="F889" i="43"/>
  <c r="F890" i="43"/>
  <c r="F891" i="43"/>
  <c r="F892" i="43"/>
  <c r="F893" i="43"/>
  <c r="F894" i="43"/>
  <c r="F895" i="43"/>
  <c r="F896" i="43"/>
  <c r="F897" i="43"/>
  <c r="F898" i="43"/>
  <c r="F899" i="43"/>
  <c r="F900" i="43"/>
  <c r="F901" i="43"/>
  <c r="F902" i="43"/>
  <c r="F903" i="43"/>
  <c r="F904" i="43"/>
  <c r="F905" i="43"/>
  <c r="F906" i="43"/>
  <c r="F907" i="43"/>
  <c r="F908" i="43"/>
  <c r="F909" i="43"/>
  <c r="F910" i="43"/>
  <c r="F911" i="43"/>
  <c r="F912" i="43"/>
  <c r="F913" i="43"/>
  <c r="F914" i="43"/>
  <c r="F915" i="43"/>
  <c r="F916" i="43"/>
  <c r="F917" i="43"/>
  <c r="F918" i="43"/>
  <c r="F919" i="43"/>
  <c r="F920" i="43"/>
  <c r="F921" i="43"/>
  <c r="F922" i="43"/>
  <c r="F923" i="43"/>
  <c r="F924" i="43"/>
  <c r="F925" i="43"/>
  <c r="F926" i="43"/>
  <c r="F927" i="43"/>
  <c r="F928" i="43"/>
  <c r="F929" i="43"/>
  <c r="F930" i="43"/>
  <c r="F931" i="43"/>
  <c r="F932" i="43"/>
  <c r="F933" i="43"/>
  <c r="F934" i="43"/>
  <c r="F935" i="43"/>
  <c r="F936" i="43"/>
  <c r="F937" i="43"/>
  <c r="F938" i="43"/>
  <c r="F939" i="43"/>
  <c r="F940" i="43"/>
  <c r="F818" i="43"/>
  <c r="F384" i="43"/>
  <c r="F151" i="43"/>
  <c r="F152" i="43"/>
  <c r="F153" i="43"/>
  <c r="F154" i="43"/>
  <c r="F155" i="43"/>
  <c r="F156" i="43"/>
  <c r="F157" i="43"/>
  <c r="F158" i="43"/>
  <c r="F159" i="43"/>
  <c r="F160" i="43"/>
  <c r="F161" i="43"/>
  <c r="F162" i="43"/>
  <c r="F163" i="43"/>
  <c r="F164" i="43"/>
  <c r="F165" i="43"/>
  <c r="F166" i="43"/>
  <c r="F167" i="43"/>
  <c r="F168" i="43"/>
  <c r="F169" i="43"/>
  <c r="F170" i="43"/>
  <c r="F171" i="43"/>
  <c r="F172" i="43"/>
  <c r="F173" i="43"/>
  <c r="F174" i="43"/>
  <c r="F175" i="43"/>
  <c r="F176" i="43"/>
  <c r="F177" i="43"/>
  <c r="F178" i="43"/>
  <c r="F179" i="43"/>
  <c r="F180" i="43"/>
  <c r="F181" i="43"/>
  <c r="F182" i="43"/>
  <c r="F183" i="43"/>
  <c r="F184" i="43"/>
  <c r="F185" i="43"/>
  <c r="F186" i="43"/>
  <c r="F187" i="43"/>
  <c r="F188" i="43"/>
  <c r="F189" i="43"/>
  <c r="F190" i="43"/>
  <c r="F191" i="43"/>
  <c r="F192" i="43"/>
  <c r="F193" i="43"/>
  <c r="F194" i="43"/>
  <c r="F195" i="43"/>
  <c r="F196" i="43"/>
  <c r="F197" i="43"/>
  <c r="F198" i="43"/>
  <c r="F199" i="43"/>
  <c r="F200" i="43"/>
  <c r="F201" i="43"/>
  <c r="F202" i="43"/>
  <c r="F203" i="43"/>
  <c r="F204" i="43"/>
  <c r="F205" i="43"/>
  <c r="F206" i="43"/>
  <c r="F207" i="43"/>
  <c r="F208" i="43"/>
  <c r="F209" i="43"/>
  <c r="F210" i="43"/>
  <c r="F211" i="43"/>
  <c r="F212" i="43"/>
  <c r="F213" i="43"/>
  <c r="F214" i="43"/>
  <c r="F215" i="43"/>
  <c r="F216" i="43"/>
  <c r="F217" i="43"/>
  <c r="F218" i="43"/>
  <c r="F219" i="43"/>
  <c r="F220" i="43"/>
  <c r="F221" i="43"/>
  <c r="F222" i="43"/>
  <c r="F223" i="43"/>
  <c r="F224" i="43"/>
  <c r="F225" i="43"/>
  <c r="F226" i="43"/>
  <c r="F227" i="43"/>
  <c r="F228" i="43"/>
  <c r="F229" i="43"/>
  <c r="F230" i="43"/>
  <c r="F231" i="43"/>
  <c r="F232" i="43"/>
  <c r="F233" i="43"/>
  <c r="F234" i="43"/>
  <c r="F235" i="43"/>
  <c r="F236" i="43"/>
  <c r="F237" i="43"/>
  <c r="F238" i="43"/>
  <c r="F239" i="43"/>
  <c r="F240" i="43"/>
  <c r="F241" i="43"/>
  <c r="F242" i="43"/>
  <c r="F243" i="43"/>
  <c r="F244" i="43"/>
  <c r="F245" i="43"/>
  <c r="F246" i="43"/>
  <c r="F247" i="43"/>
  <c r="F248" i="43"/>
  <c r="F249" i="43"/>
  <c r="F250" i="43"/>
  <c r="F251" i="43"/>
  <c r="F252" i="43"/>
  <c r="F253" i="43"/>
  <c r="F254" i="43"/>
  <c r="F255" i="43"/>
  <c r="F256" i="43"/>
  <c r="F257" i="43"/>
  <c r="F258" i="43"/>
  <c r="F259" i="43"/>
  <c r="F260" i="43"/>
  <c r="F261" i="43"/>
  <c r="F262" i="43"/>
  <c r="F263" i="43"/>
  <c r="F264" i="43"/>
  <c r="F265" i="43"/>
  <c r="F266" i="43"/>
  <c r="F267" i="43"/>
  <c r="F268" i="43"/>
  <c r="F269" i="43"/>
  <c r="F270" i="43"/>
  <c r="F271" i="43"/>
  <c r="F272" i="43"/>
  <c r="F273" i="43"/>
  <c r="F274" i="43"/>
  <c r="F275" i="43"/>
  <c r="F276" i="43"/>
  <c r="F277" i="43"/>
  <c r="F278" i="43"/>
  <c r="F279" i="43"/>
  <c r="F280" i="43"/>
  <c r="F281" i="43"/>
  <c r="F282" i="43"/>
  <c r="F283" i="43"/>
  <c r="F284" i="43"/>
  <c r="F285" i="43"/>
  <c r="F286" i="43"/>
  <c r="F287" i="43"/>
  <c r="F288" i="43"/>
  <c r="F289" i="43"/>
  <c r="F290" i="43"/>
  <c r="F291" i="43"/>
  <c r="F292" i="43"/>
  <c r="F293" i="43"/>
  <c r="F294" i="43"/>
  <c r="F295" i="43"/>
  <c r="F296" i="43"/>
  <c r="F297" i="43"/>
  <c r="F298" i="43"/>
  <c r="F299" i="43"/>
  <c r="F300" i="43"/>
  <c r="F301" i="43"/>
  <c r="F302" i="43"/>
  <c r="F303" i="43"/>
  <c r="F304" i="43"/>
  <c r="F305" i="43"/>
  <c r="F306" i="43"/>
  <c r="F307" i="43"/>
  <c r="F308" i="43"/>
  <c r="F309" i="43"/>
  <c r="F310" i="43"/>
  <c r="F311" i="43"/>
  <c r="F312" i="43"/>
  <c r="F313" i="43"/>
  <c r="F314" i="43"/>
  <c r="F315" i="43"/>
  <c r="F316" i="43"/>
  <c r="F317" i="43"/>
  <c r="F318" i="43"/>
  <c r="F319" i="43"/>
  <c r="F320" i="43"/>
  <c r="F321" i="43"/>
  <c r="F322" i="43"/>
  <c r="F323" i="43"/>
  <c r="F324" i="43"/>
  <c r="F325" i="43"/>
  <c r="F326" i="43"/>
  <c r="F327" i="43"/>
  <c r="F328" i="43"/>
  <c r="F329" i="43"/>
  <c r="F330" i="43"/>
  <c r="F331" i="43"/>
  <c r="F332" i="43"/>
  <c r="F333" i="43"/>
  <c r="F334" i="43"/>
  <c r="F335" i="43"/>
  <c r="F336" i="43"/>
  <c r="F337" i="43"/>
  <c r="F338" i="43"/>
  <c r="F339" i="43"/>
  <c r="F340" i="43"/>
  <c r="F341" i="43"/>
  <c r="F342" i="43"/>
  <c r="F343" i="43"/>
  <c r="F344" i="43"/>
  <c r="F345" i="43"/>
  <c r="F346" i="43"/>
  <c r="F347" i="43"/>
  <c r="F348" i="43"/>
  <c r="F349" i="43"/>
  <c r="F350" i="43"/>
  <c r="F351" i="43"/>
  <c r="F352" i="43"/>
  <c r="F353" i="43"/>
  <c r="F354" i="43"/>
  <c r="F355" i="43"/>
  <c r="F356" i="43"/>
  <c r="F357" i="43"/>
  <c r="F358" i="43"/>
  <c r="F359" i="43"/>
  <c r="F360" i="43"/>
  <c r="F361" i="43"/>
  <c r="F362" i="43"/>
  <c r="F363" i="43"/>
  <c r="F364" i="43"/>
  <c r="F365" i="43"/>
  <c r="F366" i="43"/>
  <c r="F367" i="43"/>
  <c r="F368" i="43"/>
  <c r="F369" i="43"/>
  <c r="F370" i="43"/>
  <c r="F371" i="43"/>
  <c r="F372" i="43"/>
  <c r="F373" i="43"/>
  <c r="F374" i="43"/>
  <c r="F375" i="43"/>
  <c r="F376" i="43"/>
  <c r="F377" i="43"/>
  <c r="F378" i="43"/>
  <c r="F379" i="43"/>
  <c r="F380" i="43"/>
  <c r="F381" i="43"/>
  <c r="F382" i="43"/>
  <c r="F383" i="43"/>
  <c r="F150" i="43"/>
  <c r="F147" i="43"/>
  <c r="F30" i="43"/>
  <c r="F31" i="43"/>
  <c r="F32" i="43"/>
  <c r="F33" i="43"/>
  <c r="F34" i="43"/>
  <c r="F35" i="43"/>
  <c r="F36" i="43"/>
  <c r="F37" i="43"/>
  <c r="F38" i="43"/>
  <c r="F39" i="43"/>
  <c r="F40" i="43"/>
  <c r="F41" i="43"/>
  <c r="F42" i="43"/>
  <c r="F43" i="43"/>
  <c r="F44" i="43"/>
  <c r="F45" i="43"/>
  <c r="F46" i="43"/>
  <c r="F47" i="43"/>
  <c r="F48" i="43"/>
  <c r="F49" i="43"/>
  <c r="F50" i="43"/>
  <c r="F51" i="43"/>
  <c r="F52" i="43"/>
  <c r="F53" i="43"/>
  <c r="F54" i="43"/>
  <c r="F55" i="43"/>
  <c r="F56" i="43"/>
  <c r="F57" i="43"/>
  <c r="F58" i="43"/>
  <c r="F59" i="43"/>
  <c r="F60" i="43"/>
  <c r="F61" i="43"/>
  <c r="F62" i="43"/>
  <c r="F63" i="43"/>
  <c r="F64" i="43"/>
  <c r="F65" i="43"/>
  <c r="F66" i="43"/>
  <c r="F67" i="43"/>
  <c r="F68" i="43"/>
  <c r="F69" i="43"/>
  <c r="F70" i="43"/>
  <c r="F71" i="43"/>
  <c r="F72" i="43"/>
  <c r="F73" i="43"/>
  <c r="F74" i="43"/>
  <c r="F75" i="43"/>
  <c r="F76" i="43"/>
  <c r="F77" i="43"/>
  <c r="F78" i="43"/>
  <c r="F79" i="43"/>
  <c r="F80" i="43"/>
  <c r="F81" i="43"/>
  <c r="F82" i="43"/>
  <c r="F83" i="43"/>
  <c r="F84" i="43"/>
  <c r="F85" i="43"/>
  <c r="F86" i="43"/>
  <c r="F87" i="43"/>
  <c r="F88" i="43"/>
  <c r="F89" i="43"/>
  <c r="F90" i="43"/>
  <c r="F91" i="43"/>
  <c r="F92" i="43"/>
  <c r="F93" i="43"/>
  <c r="F94" i="43"/>
  <c r="F95" i="43"/>
  <c r="F96" i="43"/>
  <c r="F97" i="43"/>
  <c r="F98" i="43"/>
  <c r="F99" i="43"/>
  <c r="F100" i="43"/>
  <c r="F1631" i="43"/>
  <c r="F1906" i="40"/>
  <c r="F2124" i="40"/>
  <c r="F2125" i="40"/>
  <c r="F2123" i="40"/>
  <c r="F2103" i="40"/>
  <c r="F2104" i="40"/>
  <c r="F2105" i="40"/>
  <c r="F2106" i="40"/>
  <c r="F2107" i="40"/>
  <c r="F2108" i="40"/>
  <c r="F2109" i="40"/>
  <c r="F2110" i="40"/>
  <c r="F2111" i="40"/>
  <c r="F2112" i="40"/>
  <c r="F2113" i="40"/>
  <c r="F2114" i="40"/>
  <c r="F2115" i="40"/>
  <c r="F2116" i="40"/>
  <c r="F2117" i="40"/>
  <c r="F2118" i="40"/>
  <c r="F2102" i="40"/>
  <c r="F2097" i="40"/>
  <c r="F2096" i="40"/>
  <c r="F2095" i="40"/>
  <c r="F2094" i="40"/>
  <c r="F2093" i="40"/>
  <c r="F2092" i="40"/>
  <c r="F2091" i="40"/>
  <c r="F2089" i="40"/>
  <c r="F2087" i="40"/>
  <c r="F2085" i="40"/>
  <c r="F2083" i="40"/>
  <c r="F2026" i="40"/>
  <c r="F2027" i="40"/>
  <c r="F2028" i="40"/>
  <c r="F2029" i="40"/>
  <c r="F2030" i="40"/>
  <c r="F2031" i="40"/>
  <c r="F2032" i="40"/>
  <c r="F2033" i="40"/>
  <c r="F2034" i="40"/>
  <c r="F2035" i="40"/>
  <c r="F2036" i="40"/>
  <c r="F2037" i="40"/>
  <c r="F2041" i="40"/>
  <c r="F2042" i="40"/>
  <c r="F2043" i="40"/>
  <c r="F2044" i="40"/>
  <c r="F2045" i="40"/>
  <c r="F2046" i="40"/>
  <c r="F2047" i="40"/>
  <c r="F2048" i="40"/>
  <c r="F2049" i="40"/>
  <c r="F2050" i="40"/>
  <c r="F2051" i="40"/>
  <c r="F2052" i="40"/>
  <c r="F2053" i="40"/>
  <c r="F2054" i="40"/>
  <c r="F2055" i="40"/>
  <c r="F2056" i="40"/>
  <c r="F2057" i="40"/>
  <c r="F2058" i="40"/>
  <c r="F2059" i="40"/>
  <c r="F2025" i="40"/>
  <c r="F2016" i="40"/>
  <c r="F2014" i="40"/>
  <c r="F2012" i="40"/>
  <c r="F2008" i="40"/>
  <c r="F2006" i="40"/>
  <c r="F2002" i="40"/>
  <c r="F2001" i="40"/>
  <c r="F2000" i="40"/>
  <c r="F1998" i="40"/>
  <c r="F1996" i="40"/>
  <c r="F1994" i="40"/>
  <c r="F1993" i="40"/>
  <c r="F1992" i="40"/>
  <c r="F1990" i="40"/>
  <c r="F1988" i="40"/>
  <c r="F1987" i="40"/>
  <c r="F1986" i="40"/>
  <c r="F1984" i="40"/>
  <c r="F1983" i="40"/>
  <c r="F1981" i="40"/>
  <c r="F1979" i="40"/>
  <c r="F1977" i="40"/>
  <c r="F1975" i="40"/>
  <c r="F1973" i="40"/>
  <c r="F1971" i="40"/>
  <c r="F1969" i="40"/>
  <c r="F1967" i="40"/>
  <c r="F1965" i="40"/>
  <c r="F1963" i="40"/>
  <c r="F1961" i="40"/>
  <c r="F1959" i="40"/>
  <c r="F1957" i="40"/>
  <c r="F1955" i="40"/>
  <c r="F1953" i="40"/>
  <c r="F1952" i="40"/>
  <c r="F1951" i="40"/>
  <c r="F1949" i="40"/>
  <c r="F1946" i="40"/>
  <c r="F1944" i="40"/>
  <c r="F1942" i="40"/>
  <c r="F1940" i="40"/>
  <c r="F1938" i="40"/>
  <c r="F1936" i="40"/>
  <c r="F1934" i="40"/>
  <c r="F1932" i="40"/>
  <c r="F1930" i="40"/>
  <c r="F1929" i="40"/>
  <c r="F1925" i="40"/>
  <c r="F1923" i="40"/>
  <c r="F1921" i="40"/>
  <c r="F1919" i="40"/>
  <c r="F1917" i="40"/>
  <c r="F1888" i="40"/>
  <c r="F1889" i="40"/>
  <c r="F1890" i="40"/>
  <c r="F1891" i="40"/>
  <c r="F1892" i="40"/>
  <c r="F1893" i="40"/>
  <c r="F1894" i="40"/>
  <c r="F1887" i="40"/>
  <c r="F1886" i="40"/>
  <c r="F1885" i="40"/>
  <c r="F1884" i="40"/>
  <c r="F1883" i="40"/>
  <c r="F1882" i="40"/>
  <c r="F1881" i="40"/>
  <c r="F1880" i="40"/>
  <c r="F1879" i="40"/>
  <c r="F1878" i="40"/>
  <c r="F1877" i="40"/>
  <c r="F1876" i="40"/>
  <c r="F1875" i="40"/>
  <c r="F1874" i="40"/>
  <c r="F1873" i="40"/>
  <c r="F1872" i="40"/>
  <c r="F1871" i="40"/>
  <c r="F1870" i="40"/>
  <c r="F1869" i="40"/>
  <c r="F1868" i="40"/>
  <c r="F1867" i="40"/>
  <c r="F1866" i="40"/>
  <c r="F1865" i="40"/>
  <c r="F1864" i="40"/>
  <c r="F1854" i="40"/>
  <c r="F1853" i="40"/>
  <c r="F1852" i="40"/>
  <c r="F1851" i="40"/>
  <c r="F1850" i="40"/>
  <c r="F1849" i="40"/>
  <c r="F1848" i="40"/>
  <c r="F1847" i="40"/>
  <c r="F1846" i="40"/>
  <c r="F1845" i="40"/>
  <c r="F1844" i="40"/>
  <c r="F1842" i="40"/>
  <c r="F1840" i="40"/>
  <c r="F1838" i="40"/>
  <c r="F1836" i="40"/>
  <c r="F1834" i="40"/>
  <c r="F1832" i="40"/>
  <c r="F1830" i="40"/>
  <c r="F1828" i="40"/>
  <c r="F1825" i="40"/>
  <c r="F1824" i="40"/>
  <c r="F1822" i="40"/>
  <c r="F1820" i="40"/>
  <c r="F1819" i="40"/>
  <c r="F1817" i="40"/>
  <c r="F1815" i="40"/>
  <c r="F1811" i="40"/>
  <c r="F1807" i="40"/>
  <c r="F1805" i="40"/>
  <c r="F1803" i="40"/>
  <c r="F1801" i="40"/>
  <c r="F1797" i="40"/>
  <c r="F1795" i="40"/>
  <c r="F1793" i="40"/>
  <c r="F1791" i="40"/>
  <c r="F1433" i="40"/>
  <c r="F1430" i="40"/>
  <c r="F1423" i="40"/>
  <c r="F1420" i="40"/>
  <c r="F1416" i="40"/>
  <c r="F1412" i="40"/>
  <c r="F1407" i="40"/>
  <c r="F1405" i="40"/>
  <c r="F1403" i="40"/>
  <c r="F1399" i="40"/>
  <c r="F1390" i="40"/>
  <c r="F1388" i="40"/>
  <c r="F1386" i="40"/>
  <c r="F1384" i="40"/>
  <c r="F1382" i="40"/>
  <c r="F1380" i="40"/>
  <c r="F1376" i="40"/>
  <c r="F1374" i="40"/>
  <c r="F1372" i="40"/>
  <c r="F1370" i="40"/>
  <c r="F1368" i="40"/>
  <c r="F1366" i="40"/>
  <c r="F1362" i="40"/>
  <c r="F1358" i="40"/>
  <c r="F1352" i="40"/>
  <c r="F1348" i="40"/>
  <c r="F1344" i="40"/>
  <c r="F1342" i="40"/>
  <c r="F1338" i="40"/>
  <c r="F1334" i="40"/>
  <c r="F1330" i="40"/>
  <c r="F1325" i="40"/>
  <c r="F1322" i="40"/>
  <c r="F1318" i="40"/>
  <c r="F1314" i="40"/>
  <c r="F1310" i="40"/>
  <c r="F1306" i="40"/>
  <c r="F1303" i="40"/>
  <c r="F1300" i="40"/>
  <c r="F1297" i="40"/>
  <c r="F1294" i="40"/>
  <c r="F1290" i="40"/>
  <c r="F1287" i="40"/>
  <c r="F1283" i="40"/>
  <c r="F1279" i="40"/>
  <c r="F1269" i="40"/>
  <c r="F1265" i="40"/>
  <c r="F1260" i="40"/>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F14" i="42"/>
  <c r="F15" i="42"/>
  <c r="F16" i="42"/>
  <c r="F17" i="42"/>
  <c r="F18" i="42"/>
  <c r="F19" i="42"/>
  <c r="F20" i="42"/>
  <c r="F23" i="44"/>
  <c r="F27" i="44"/>
  <c r="F29" i="44"/>
  <c r="F35" i="44"/>
  <c r="F37" i="44"/>
  <c r="F39" i="44"/>
  <c r="F49" i="44"/>
  <c r="F52" i="44"/>
  <c r="F54" i="44"/>
  <c r="F56" i="44"/>
  <c r="F59" i="44"/>
  <c r="F60" i="44"/>
  <c r="F67" i="44"/>
  <c r="F68" i="44" s="1"/>
  <c r="F97" i="44" s="1"/>
  <c r="F72" i="44"/>
  <c r="F73" i="44" s="1"/>
  <c r="F98" i="44" s="1"/>
  <c r="F77" i="44"/>
  <c r="F78" i="44" s="1"/>
  <c r="F99" i="44" s="1"/>
  <c r="F80" i="44"/>
  <c r="F81" i="44" s="1"/>
  <c r="F100" i="44" s="1"/>
  <c r="F85" i="44"/>
  <c r="F88" i="44"/>
  <c r="F31" i="10"/>
  <c r="F31" i="39"/>
  <c r="F35" i="39" s="1"/>
  <c r="F17" i="23" s="1"/>
  <c r="F26" i="7"/>
  <c r="F24" i="7"/>
  <c r="F22" i="7"/>
  <c r="F20" i="7"/>
  <c r="F28" i="43"/>
  <c r="F29" i="43"/>
  <c r="F417" i="43"/>
  <c r="F448" i="43"/>
  <c r="F478" i="43"/>
  <c r="F511" i="43"/>
  <c r="F549" i="43"/>
  <c r="F587" i="43"/>
  <c r="F620" i="43"/>
  <c r="F655" i="43"/>
  <c r="F685" i="43"/>
  <c r="F719" i="43"/>
  <c r="F754" i="43"/>
  <c r="F1317" i="43"/>
  <c r="F1320" i="43"/>
  <c r="F1323" i="43"/>
  <c r="F1324" i="43"/>
  <c r="F1325" i="43"/>
  <c r="F1326" i="43"/>
  <c r="F1327" i="43"/>
  <c r="F1330" i="43"/>
  <c r="F1333" i="43"/>
  <c r="F1334" i="43"/>
  <c r="F1335" i="43"/>
  <c r="F1338" i="43"/>
  <c r="F1339" i="43"/>
  <c r="F1340" i="43"/>
  <c r="F1343" i="43"/>
  <c r="F1346" i="43"/>
  <c r="F1494" i="43"/>
  <c r="F1496" i="43"/>
  <c r="F1498" i="43"/>
  <c r="F1500" i="43"/>
  <c r="F1502" i="43"/>
  <c r="F1504" i="43"/>
  <c r="F1506" i="43"/>
  <c r="F1508" i="43"/>
  <c r="F1510" i="43"/>
  <c r="F1512" i="43"/>
  <c r="F1514" i="43"/>
  <c r="F1516" i="43"/>
  <c r="F1518" i="43"/>
  <c r="F1520" i="43"/>
  <c r="F1523" i="43"/>
  <c r="F1524" i="43"/>
  <c r="F1526" i="43"/>
  <c r="F1537" i="43"/>
  <c r="F1538" i="43"/>
  <c r="F1540" i="43"/>
  <c r="F1543" i="43"/>
  <c r="F1546" i="43"/>
  <c r="F1549" i="43"/>
  <c r="F1551" i="43"/>
  <c r="F1554" i="43"/>
  <c r="F1556" i="43"/>
  <c r="F1561" i="43"/>
  <c r="F1563" i="43"/>
  <c r="F1565" i="43"/>
  <c r="F1567" i="43"/>
  <c r="F1569" i="43"/>
  <c r="F1572" i="43"/>
  <c r="F1574" i="43"/>
  <c r="F1576" i="43"/>
  <c r="F1577" i="43"/>
  <c r="F1580" i="43"/>
  <c r="F1586" i="43"/>
  <c r="F1587" i="43"/>
  <c r="F1588" i="43"/>
  <c r="F1589" i="43"/>
  <c r="F1590" i="43"/>
  <c r="F1593" i="43"/>
  <c r="F1594" i="43"/>
  <c r="F1597" i="43"/>
  <c r="F1602" i="43"/>
  <c r="F1603" i="43" s="1"/>
  <c r="F1620" i="43" s="1"/>
  <c r="F1607" i="43"/>
  <c r="F1608" i="43" s="1"/>
  <c r="F1621" i="43" s="1"/>
  <c r="F1627" i="43"/>
  <c r="F1629" i="43"/>
  <c r="F1633" i="43"/>
  <c r="F1635" i="43"/>
  <c r="F1637" i="43"/>
  <c r="F1639" i="43"/>
  <c r="F1641" i="43"/>
  <c r="F1643" i="43"/>
  <c r="F1645" i="43"/>
  <c r="F13" i="42"/>
  <c r="F14" i="40"/>
  <c r="F18" i="40" s="1"/>
  <c r="F2165" i="40" s="1"/>
  <c r="F29" i="40"/>
  <c r="F31" i="40"/>
  <c r="F33" i="40"/>
  <c r="F35" i="40"/>
  <c r="F3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6" i="40"/>
  <c r="F87" i="40"/>
  <c r="F88" i="40"/>
  <c r="F89" i="40"/>
  <c r="F90" i="40"/>
  <c r="F91" i="40"/>
  <c r="F92" i="40"/>
  <c r="F93" i="40"/>
  <c r="F94" i="40"/>
  <c r="F95" i="40"/>
  <c r="F96" i="40"/>
  <c r="F97" i="40"/>
  <c r="F98" i="40"/>
  <c r="F99" i="40"/>
  <c r="F100" i="40"/>
  <c r="F101" i="40"/>
  <c r="F102" i="40"/>
  <c r="F103" i="40"/>
  <c r="F104" i="40"/>
  <c r="F105" i="40"/>
  <c r="F106" i="40"/>
  <c r="F107" i="40"/>
  <c r="F108" i="40"/>
  <c r="F109" i="40"/>
  <c r="F110" i="40"/>
  <c r="F111" i="40"/>
  <c r="F112" i="40"/>
  <c r="F117" i="40"/>
  <c r="F118" i="40"/>
  <c r="F119" i="40"/>
  <c r="F120" i="40"/>
  <c r="F121" i="40"/>
  <c r="F122" i="40"/>
  <c r="F123" i="40"/>
  <c r="F124" i="40"/>
  <c r="F125" i="40"/>
  <c r="F126" i="40"/>
  <c r="F127" i="40"/>
  <c r="F128" i="40"/>
  <c r="F129" i="40"/>
  <c r="F130" i="40"/>
  <c r="F131" i="40"/>
  <c r="F132" i="40"/>
  <c r="F133" i="40"/>
  <c r="F134" i="40"/>
  <c r="F135" i="40"/>
  <c r="F136" i="40"/>
  <c r="F137" i="40"/>
  <c r="F138" i="40"/>
  <c r="F139" i="40"/>
  <c r="F140" i="40"/>
  <c r="F141" i="40"/>
  <c r="F142" i="40"/>
  <c r="F143" i="40"/>
  <c r="F146" i="40"/>
  <c r="F147" i="40"/>
  <c r="F148" i="40"/>
  <c r="F149" i="40"/>
  <c r="F150" i="40"/>
  <c r="F151" i="40"/>
  <c r="F152" i="40"/>
  <c r="F153" i="40"/>
  <c r="F158" i="40"/>
  <c r="F159" i="40"/>
  <c r="F160" i="40"/>
  <c r="F161" i="40"/>
  <c r="F162" i="40"/>
  <c r="F163" i="40"/>
  <c r="F164" i="40"/>
  <c r="F165" i="40"/>
  <c r="F166" i="40"/>
  <c r="F167" i="40"/>
  <c r="F168" i="40"/>
  <c r="F169" i="40"/>
  <c r="F170" i="40"/>
  <c r="F171" i="40"/>
  <c r="F172" i="40"/>
  <c r="F173" i="40"/>
  <c r="F174" i="40"/>
  <c r="F175" i="40"/>
  <c r="F176" i="40"/>
  <c r="F177" i="40"/>
  <c r="F178" i="40"/>
  <c r="F179" i="40"/>
  <c r="F184" i="40"/>
  <c r="F185" i="40"/>
  <c r="F186" i="40"/>
  <c r="F187" i="40"/>
  <c r="F188" i="40"/>
  <c r="F189" i="40"/>
  <c r="F190" i="40"/>
  <c r="F191" i="40"/>
  <c r="F192" i="40"/>
  <c r="F193" i="40"/>
  <c r="F194" i="40"/>
  <c r="F195" i="40"/>
  <c r="F196" i="40"/>
  <c r="F197" i="40"/>
  <c r="F198" i="40"/>
  <c r="F199" i="40"/>
  <c r="F200" i="40"/>
  <c r="F201" i="40"/>
  <c r="F202" i="40"/>
  <c r="F203" i="40"/>
  <c r="F206" i="40"/>
  <c r="F207" i="40"/>
  <c r="F212" i="40"/>
  <c r="F213" i="40"/>
  <c r="F214" i="40"/>
  <c r="F215" i="40"/>
  <c r="F216" i="40"/>
  <c r="F217" i="40"/>
  <c r="F218" i="40"/>
  <c r="F219" i="40"/>
  <c r="F220" i="40"/>
  <c r="F221" i="40"/>
  <c r="F222" i="40"/>
  <c r="F223" i="40"/>
  <c r="F224" i="40"/>
  <c r="F225" i="40"/>
  <c r="F226" i="40"/>
  <c r="F227" i="40"/>
  <c r="F228" i="40"/>
  <c r="F229" i="40"/>
  <c r="F230" i="40"/>
  <c r="F231" i="40"/>
  <c r="F232" i="40"/>
  <c r="F237" i="40"/>
  <c r="F238" i="40"/>
  <c r="F239" i="40"/>
  <c r="F240" i="40"/>
  <c r="F241" i="40"/>
  <c r="F242" i="40"/>
  <c r="F243" i="40"/>
  <c r="F244" i="40"/>
  <c r="F245" i="40"/>
  <c r="F246" i="40"/>
  <c r="F247" i="40"/>
  <c r="F248" i="40"/>
  <c r="F249" i="40"/>
  <c r="F250" i="40"/>
  <c r="F251" i="40"/>
  <c r="F252" i="40"/>
  <c r="F253" i="40"/>
  <c r="F254" i="40"/>
  <c r="F255" i="40"/>
  <c r="F256" i="40"/>
  <c r="F257" i="40"/>
  <c r="F260" i="40"/>
  <c r="F265" i="40"/>
  <c r="F266" i="40"/>
  <c r="F267" i="40"/>
  <c r="F268" i="40"/>
  <c r="F269" i="40"/>
  <c r="F270" i="40"/>
  <c r="F271" i="40"/>
  <c r="F272" i="40"/>
  <c r="F273" i="40"/>
  <c r="F274" i="40"/>
  <c r="F275" i="40"/>
  <c r="F276" i="40"/>
  <c r="F277" i="40"/>
  <c r="F278" i="40"/>
  <c r="F279" i="40"/>
  <c r="F280" i="40"/>
  <c r="F281" i="40"/>
  <c r="F282" i="40"/>
  <c r="F283" i="40"/>
  <c r="F284" i="40"/>
  <c r="F285" i="40"/>
  <c r="F291" i="40"/>
  <c r="F292" i="40"/>
  <c r="F293" i="40"/>
  <c r="F294" i="40"/>
  <c r="F295" i="40"/>
  <c r="F296" i="40"/>
  <c r="F297" i="40"/>
  <c r="F298" i="40"/>
  <c r="F299" i="40"/>
  <c r="F300" i="40"/>
  <c r="F301" i="40"/>
  <c r="F302" i="40"/>
  <c r="F303" i="40"/>
  <c r="F304" i="40"/>
  <c r="F305" i="40"/>
  <c r="F306" i="40"/>
  <c r="F307" i="40"/>
  <c r="F308" i="40"/>
  <c r="F309" i="40"/>
  <c r="F310" i="40"/>
  <c r="F311" i="40"/>
  <c r="F312" i="40"/>
  <c r="F317" i="40"/>
  <c r="F318" i="40"/>
  <c r="F319" i="40"/>
  <c r="F320" i="40"/>
  <c r="F321" i="40"/>
  <c r="F322" i="40"/>
  <c r="F323" i="40"/>
  <c r="F324" i="40"/>
  <c r="F325" i="40"/>
  <c r="F326" i="40"/>
  <c r="F327" i="40"/>
  <c r="F328" i="40"/>
  <c r="F329" i="40"/>
  <c r="F330" i="40"/>
  <c r="F331" i="40"/>
  <c r="F332" i="40"/>
  <c r="F333" i="40"/>
  <c r="F334" i="40"/>
  <c r="F335" i="40"/>
  <c r="F336" i="40"/>
  <c r="F337" i="40"/>
  <c r="F338" i="40"/>
  <c r="F339" i="40"/>
  <c r="F345" i="40"/>
  <c r="F346" i="40"/>
  <c r="F347" i="40"/>
  <c r="F348" i="40"/>
  <c r="F349" i="40"/>
  <c r="F350" i="40"/>
  <c r="F351" i="40"/>
  <c r="F352" i="40"/>
  <c r="F353" i="40"/>
  <c r="F354" i="40"/>
  <c r="F355" i="40"/>
  <c r="F356" i="40"/>
  <c r="F357" i="40"/>
  <c r="F358" i="40"/>
  <c r="F359" i="40"/>
  <c r="F360" i="40"/>
  <c r="F361" i="40"/>
  <c r="F362" i="40"/>
  <c r="F363" i="40"/>
  <c r="F364" i="40"/>
  <c r="F365" i="40"/>
  <c r="F366" i="40"/>
  <c r="F367" i="40"/>
  <c r="F368" i="40"/>
  <c r="F369" i="40"/>
  <c r="F370" i="40"/>
  <c r="F371" i="40"/>
  <c r="F372" i="40"/>
  <c r="F373" i="40"/>
  <c r="F374" i="40"/>
  <c r="F375" i="40"/>
  <c r="F376" i="40"/>
  <c r="F377" i="40"/>
  <c r="F382" i="40"/>
  <c r="F383" i="40"/>
  <c r="F384" i="40"/>
  <c r="F385" i="40"/>
  <c r="F386" i="40"/>
  <c r="F387" i="40"/>
  <c r="F388" i="40"/>
  <c r="F389" i="40"/>
  <c r="F390" i="40"/>
  <c r="F391" i="40"/>
  <c r="F392" i="40"/>
  <c r="F393" i="40"/>
  <c r="F394" i="40"/>
  <c r="F395" i="40"/>
  <c r="F396" i="40"/>
  <c r="F397" i="40"/>
  <c r="F398" i="40"/>
  <c r="F399" i="40"/>
  <c r="F400" i="40"/>
  <c r="F401" i="40"/>
  <c r="F402" i="40"/>
  <c r="F403" i="40"/>
  <c r="F406" i="40"/>
  <c r="F411" i="40"/>
  <c r="F412" i="40"/>
  <c r="F413" i="40"/>
  <c r="F414" i="40"/>
  <c r="F415" i="40"/>
  <c r="F416" i="40"/>
  <c r="F417" i="40"/>
  <c r="F418" i="40"/>
  <c r="F419" i="40"/>
  <c r="F420" i="40"/>
  <c r="F421" i="40"/>
  <c r="F422" i="40"/>
  <c r="F423" i="40"/>
  <c r="F424" i="40"/>
  <c r="F425" i="40"/>
  <c r="F426" i="40"/>
  <c r="F427" i="40"/>
  <c r="F428" i="40"/>
  <c r="F429" i="40"/>
  <c r="F430" i="40"/>
  <c r="F431" i="40"/>
  <c r="F432" i="40"/>
  <c r="F433" i="40"/>
  <c r="F434" i="40"/>
  <c r="F435" i="40"/>
  <c r="F436" i="40"/>
  <c r="F437" i="40"/>
  <c r="F438" i="40"/>
  <c r="F439" i="40"/>
  <c r="F440" i="40"/>
  <c r="F441" i="40"/>
  <c r="F442" i="40"/>
  <c r="F443" i="40"/>
  <c r="F448" i="40"/>
  <c r="F449" i="40"/>
  <c r="F450" i="40"/>
  <c r="F451" i="40"/>
  <c r="F452" i="40"/>
  <c r="F453" i="40"/>
  <c r="F454" i="40"/>
  <c r="F455" i="40"/>
  <c r="F456" i="40"/>
  <c r="F457" i="40"/>
  <c r="F458" i="40"/>
  <c r="F459" i="40"/>
  <c r="F460" i="40"/>
  <c r="F461" i="40"/>
  <c r="F462" i="40"/>
  <c r="F463" i="40"/>
  <c r="F464" i="40"/>
  <c r="F467" i="40"/>
  <c r="F468" i="40"/>
  <c r="F470" i="40"/>
  <c r="F475" i="40"/>
  <c r="F476" i="40"/>
  <c r="F477" i="40"/>
  <c r="F478" i="40"/>
  <c r="F479" i="40"/>
  <c r="F480" i="40"/>
  <c r="F481" i="40"/>
  <c r="F482" i="40"/>
  <c r="F483" i="40"/>
  <c r="F484" i="40"/>
  <c r="F485" i="40"/>
  <c r="F486" i="40"/>
  <c r="F487" i="40"/>
  <c r="F488" i="40"/>
  <c r="F489" i="40"/>
  <c r="F490" i="40"/>
  <c r="F491" i="40"/>
  <c r="F492" i="40"/>
  <c r="F493" i="40"/>
  <c r="F494" i="40"/>
  <c r="F495" i="40"/>
  <c r="F496" i="40"/>
  <c r="F497" i="40"/>
  <c r="F498" i="40"/>
  <c r="F499" i="40"/>
  <c r="F500" i="40"/>
  <c r="F501" i="40"/>
  <c r="F502" i="40"/>
  <c r="F503" i="40"/>
  <c r="F504" i="40"/>
  <c r="F509" i="40"/>
  <c r="F510" i="40"/>
  <c r="F511" i="40"/>
  <c r="F512" i="40"/>
  <c r="F513" i="40"/>
  <c r="F514" i="40"/>
  <c r="F515" i="40"/>
  <c r="F516" i="40"/>
  <c r="F517" i="40"/>
  <c r="F518" i="40"/>
  <c r="F519" i="40"/>
  <c r="F520" i="40"/>
  <c r="F521" i="40"/>
  <c r="F522" i="40"/>
  <c r="F523" i="40"/>
  <c r="F524" i="40"/>
  <c r="F525" i="40"/>
  <c r="F528" i="40"/>
  <c r="F529" i="40"/>
  <c r="F530" i="40"/>
  <c r="F531" i="40"/>
  <c r="F532" i="40"/>
  <c r="F533" i="40"/>
  <c r="F534" i="40"/>
  <c r="F536" i="40"/>
  <c r="F541" i="40"/>
  <c r="F542" i="40"/>
  <c r="F543" i="40"/>
  <c r="F544" i="40"/>
  <c r="F545" i="40"/>
  <c r="F546" i="40"/>
  <c r="F547" i="40"/>
  <c r="F548" i="40"/>
  <c r="F549" i="40"/>
  <c r="F550" i="40"/>
  <c r="F551" i="40"/>
  <c r="F552" i="40"/>
  <c r="F553" i="40"/>
  <c r="F554" i="40"/>
  <c r="F555" i="40"/>
  <c r="F556" i="40"/>
  <c r="F557" i="40"/>
  <c r="F558" i="40"/>
  <c r="F559" i="40"/>
  <c r="F560" i="40"/>
  <c r="F561" i="40"/>
  <c r="F562" i="40"/>
  <c r="F563" i="40"/>
  <c r="F564" i="40"/>
  <c r="F565" i="40"/>
  <c r="F566" i="40"/>
  <c r="F567" i="40"/>
  <c r="F568" i="40"/>
  <c r="F569" i="40"/>
  <c r="F570" i="40"/>
  <c r="F571" i="40"/>
  <c r="F572" i="40"/>
  <c r="F573" i="40"/>
  <c r="F578" i="40"/>
  <c r="F579" i="40"/>
  <c r="F580" i="40"/>
  <c r="F581" i="40"/>
  <c r="F582" i="40"/>
  <c r="F583" i="40"/>
  <c r="F584" i="40"/>
  <c r="F585" i="40"/>
  <c r="F586" i="40"/>
  <c r="F589" i="40"/>
  <c r="F590" i="40"/>
  <c r="F592" i="40"/>
  <c r="F595" i="40"/>
  <c r="F597" i="40"/>
  <c r="F599" i="40"/>
  <c r="F639" i="40"/>
  <c r="F2168" i="40" s="1"/>
  <c r="F648" i="40"/>
  <c r="F651" i="40"/>
  <c r="F755" i="40" s="1"/>
  <c r="F2169" i="40" s="1"/>
  <c r="F654" i="40"/>
  <c r="F657" i="40"/>
  <c r="F660" i="40"/>
  <c r="F665" i="40"/>
  <c r="F668" i="40"/>
  <c r="F671" i="40"/>
  <c r="F674" i="40"/>
  <c r="F677" i="40"/>
  <c r="F680" i="40"/>
  <c r="F683" i="40"/>
  <c r="F688" i="40"/>
  <c r="F691" i="40"/>
  <c r="F694" i="40"/>
  <c r="F697" i="40"/>
  <c r="F700" i="40"/>
  <c r="F705" i="40"/>
  <c r="F708" i="40"/>
  <c r="F711" i="40"/>
  <c r="F714" i="40"/>
  <c r="F717" i="40"/>
  <c r="F722" i="40"/>
  <c r="F725" i="40"/>
  <c r="F728" i="40"/>
  <c r="F731" i="40"/>
  <c r="F734" i="40"/>
  <c r="F738" i="40"/>
  <c r="F741" i="40"/>
  <c r="F744" i="40"/>
  <c r="F747" i="40"/>
  <c r="F750" i="40"/>
  <c r="F761" i="40"/>
  <c r="F764" i="40"/>
  <c r="F767" i="40"/>
  <c r="F769" i="40"/>
  <c r="F771" i="40"/>
  <c r="F779" i="40"/>
  <c r="F782" i="40"/>
  <c r="F785" i="40"/>
  <c r="F788" i="40"/>
  <c r="F790" i="40"/>
  <c r="F792" i="40"/>
  <c r="F794" i="40"/>
  <c r="F798" i="40"/>
  <c r="F799" i="40"/>
  <c r="F800" i="40"/>
  <c r="F801" i="40"/>
  <c r="F803" i="40"/>
  <c r="F805" i="40"/>
  <c r="F807" i="40"/>
  <c r="F809" i="40"/>
  <c r="F811" i="40"/>
  <c r="F813" i="40"/>
  <c r="F816" i="40"/>
  <c r="F826" i="40"/>
  <c r="F827" i="40"/>
  <c r="F828" i="40"/>
  <c r="F829" i="40"/>
  <c r="F830" i="40"/>
  <c r="F831" i="40"/>
  <c r="F832" i="40"/>
  <c r="F833" i="40"/>
  <c r="F834" i="40"/>
  <c r="F835" i="40"/>
  <c r="F836" i="40"/>
  <c r="F837" i="40"/>
  <c r="F838" i="40"/>
  <c r="F839" i="40"/>
  <c r="F840" i="40"/>
  <c r="F842" i="40"/>
  <c r="F844" i="40"/>
  <c r="F846" i="40"/>
  <c r="F848" i="40"/>
  <c r="F850" i="40"/>
  <c r="F852" i="40"/>
  <c r="F854" i="40"/>
  <c r="F856" i="40"/>
  <c r="F858" i="40"/>
  <c r="F860" i="40"/>
  <c r="F861" i="40"/>
  <c r="F862" i="40"/>
  <c r="F864" i="40"/>
  <c r="F866" i="40"/>
  <c r="F868" i="40"/>
  <c r="F870" i="40"/>
  <c r="F872" i="40"/>
  <c r="F874" i="40"/>
  <c r="F876" i="40"/>
  <c r="F878" i="40"/>
  <c r="F880" i="40"/>
  <c r="F882" i="40"/>
  <c r="F884" i="40"/>
  <c r="F886" i="40"/>
  <c r="F888" i="40"/>
  <c r="F890" i="40"/>
  <c r="F892" i="40"/>
  <c r="F894" i="40"/>
  <c r="F896" i="40"/>
  <c r="F898" i="40"/>
  <c r="F900" i="40"/>
  <c r="F902" i="40"/>
  <c r="F904" i="40"/>
  <c r="F906" i="40"/>
  <c r="F908" i="40"/>
  <c r="F911" i="40"/>
  <c r="F913" i="40"/>
  <c r="F915" i="40"/>
  <c r="F917" i="40"/>
  <c r="F919" i="40"/>
  <c r="F921" i="40"/>
  <c r="F923" i="40"/>
  <c r="F925" i="40"/>
  <c r="F927" i="40"/>
  <c r="F929" i="40"/>
  <c r="F931" i="40"/>
  <c r="F933" i="40"/>
  <c r="F935" i="40"/>
  <c r="F937" i="40"/>
  <c r="F939" i="40"/>
  <c r="F941" i="40"/>
  <c r="F943" i="40"/>
  <c r="F953" i="40"/>
  <c r="F954" i="40"/>
  <c r="F955" i="40"/>
  <c r="F956" i="40"/>
  <c r="F957" i="40"/>
  <c r="F958" i="40"/>
  <c r="F959" i="40"/>
  <c r="F960" i="40"/>
  <c r="F961" i="40"/>
  <c r="F962" i="40"/>
  <c r="F963" i="40"/>
  <c r="F964" i="40"/>
  <c r="F965" i="40"/>
  <c r="F966" i="40"/>
  <c r="F969" i="40"/>
  <c r="F970" i="40"/>
  <c r="F971" i="40"/>
  <c r="F972" i="40"/>
  <c r="F973" i="40"/>
  <c r="F974" i="40"/>
  <c r="F977" i="40"/>
  <c r="F978" i="40"/>
  <c r="F979" i="40"/>
  <c r="F980" i="40"/>
  <c r="F981" i="40"/>
  <c r="F982" i="40"/>
  <c r="F985" i="40"/>
  <c r="F986" i="40"/>
  <c r="F987" i="40"/>
  <c r="F988" i="40"/>
  <c r="F992" i="40"/>
  <c r="F993" i="40"/>
  <c r="F994" i="40"/>
  <c r="F995" i="40"/>
  <c r="F996" i="40"/>
  <c r="F999" i="40"/>
  <c r="F1000" i="40"/>
  <c r="F1001" i="40"/>
  <c r="F1002" i="40"/>
  <c r="F1003" i="40"/>
  <c r="F1006" i="40"/>
  <c r="F1007" i="40"/>
  <c r="F1008" i="40"/>
  <c r="F1009" i="40"/>
  <c r="F1010" i="40"/>
  <c r="F1013" i="40"/>
  <c r="F1014" i="40"/>
  <c r="F1015" i="40"/>
  <c r="F1016" i="40"/>
  <c r="F1017" i="40"/>
  <c r="F1020" i="40"/>
  <c r="F1021" i="40"/>
  <c r="F1022" i="40"/>
  <c r="F1023" i="40"/>
  <c r="F1024" i="40"/>
  <c r="F1027" i="40"/>
  <c r="F1028" i="40"/>
  <c r="F1029" i="40"/>
  <c r="F1030" i="40"/>
  <c r="F1031" i="40"/>
  <c r="F1034" i="40"/>
  <c r="F1035" i="40"/>
  <c r="F1036" i="40"/>
  <c r="F1037" i="40"/>
  <c r="F1038" i="40"/>
  <c r="F1041" i="40"/>
  <c r="F1042" i="40"/>
  <c r="F1047" i="40"/>
  <c r="F1048" i="40"/>
  <c r="F1051" i="40"/>
  <c r="F1052" i="40"/>
  <c r="F1053" i="40"/>
  <c r="F1055" i="40"/>
  <c r="F1058" i="40"/>
  <c r="F1070" i="40"/>
  <c r="F1071" i="40"/>
  <c r="F1078" i="40" s="1"/>
  <c r="F1072" i="40"/>
  <c r="F1073" i="40"/>
  <c r="F1074" i="40"/>
  <c r="F1075" i="40"/>
  <c r="F1076" i="40"/>
  <c r="F1077" i="40"/>
  <c r="F1081" i="40"/>
  <c r="F1082" i="40"/>
  <c r="F1083" i="40"/>
  <c r="F1084" i="40"/>
  <c r="F1085" i="40"/>
  <c r="F1086" i="40"/>
  <c r="F1087" i="40"/>
  <c r="F1088" i="40"/>
  <c r="F1089" i="40"/>
  <c r="F1090" i="40"/>
  <c r="F1094" i="40"/>
  <c r="F1095" i="40"/>
  <c r="F1096" i="40"/>
  <c r="F1097" i="40"/>
  <c r="F1104" i="40" s="1"/>
  <c r="F1098" i="40"/>
  <c r="F1099" i="40"/>
  <c r="F1100" i="40"/>
  <c r="F1101" i="40"/>
  <c r="F1102" i="40"/>
  <c r="F1103" i="40"/>
  <c r="F1107" i="40"/>
  <c r="F1108" i="40"/>
  <c r="F1109" i="40"/>
  <c r="F1110" i="40"/>
  <c r="F1111" i="40"/>
  <c r="F1112" i="40"/>
  <c r="F1113" i="40"/>
  <c r="F1114" i="40"/>
  <c r="F1115" i="40"/>
  <c r="F1116" i="40"/>
  <c r="F1120" i="40"/>
  <c r="F1121" i="40"/>
  <c r="F1122" i="40"/>
  <c r="F1123" i="40"/>
  <c r="F1124" i="40"/>
  <c r="F1125" i="40"/>
  <c r="F1126" i="40"/>
  <c r="F1127" i="40"/>
  <c r="F1128" i="40"/>
  <c r="F1129" i="40"/>
  <c r="F1135" i="40"/>
  <c r="F1136" i="40"/>
  <c r="F1137" i="40"/>
  <c r="F1138" i="40"/>
  <c r="F1139" i="40"/>
  <c r="F1140" i="40"/>
  <c r="F1141" i="40"/>
  <c r="F1142" i="40"/>
  <c r="F1143" i="40"/>
  <c r="F1144" i="40"/>
  <c r="F1148" i="40"/>
  <c r="F1149" i="40"/>
  <c r="F1150" i="40"/>
  <c r="F1151" i="40"/>
  <c r="F1158" i="40" s="1"/>
  <c r="F1152" i="40"/>
  <c r="F1153" i="40"/>
  <c r="F1154" i="40"/>
  <c r="F1155" i="40"/>
  <c r="F1156" i="40"/>
  <c r="F1157" i="40"/>
  <c r="F1161" i="40"/>
  <c r="F1162" i="40"/>
  <c r="F1163" i="40"/>
  <c r="F1164" i="40"/>
  <c r="F1165" i="40"/>
  <c r="F1166" i="40"/>
  <c r="F1167" i="40"/>
  <c r="F1168" i="40"/>
  <c r="F1169" i="40"/>
  <c r="F1170" i="40"/>
  <c r="F1174" i="40"/>
  <c r="F1175" i="40"/>
  <c r="F1176" i="40"/>
  <c r="F1177" i="40"/>
  <c r="F1178" i="40"/>
  <c r="F1179" i="40"/>
  <c r="F1180" i="40"/>
  <c r="F1181" i="40"/>
  <c r="F1182" i="40"/>
  <c r="F1183" i="40"/>
  <c r="F1187" i="40"/>
  <c r="F1188" i="40"/>
  <c r="F1189" i="40"/>
  <c r="F1190" i="40"/>
  <c r="F1191" i="40"/>
  <c r="F1192" i="40"/>
  <c r="F1193" i="40"/>
  <c r="F1194" i="40"/>
  <c r="F1195" i="40"/>
  <c r="F1196" i="40"/>
  <c r="F1202" i="40"/>
  <c r="F1203" i="40"/>
  <c r="F1204" i="40"/>
  <c r="F1205" i="40"/>
  <c r="F1206" i="40"/>
  <c r="F1207" i="40"/>
  <c r="F1208" i="40"/>
  <c r="F1209" i="40"/>
  <c r="F1210" i="40"/>
  <c r="F1211" i="40"/>
  <c r="F1214" i="40"/>
  <c r="F1217" i="40"/>
  <c r="F1218" i="40"/>
  <c r="F1221" i="40"/>
  <c r="F1222" i="40"/>
  <c r="F1225" i="40"/>
  <c r="F1227" i="40"/>
  <c r="F1240" i="40"/>
  <c r="F1242" i="40"/>
  <c r="F1244" i="40"/>
  <c r="F1246" i="40"/>
  <c r="F1451" i="40"/>
  <c r="F1454" i="40"/>
  <c r="F1457" i="40"/>
  <c r="F1462" i="40"/>
  <c r="F1465" i="40"/>
  <c r="F1467" i="40"/>
  <c r="F1470" i="40"/>
  <c r="F1473" i="40"/>
  <c r="F1476" i="40"/>
  <c r="F1477" i="40"/>
  <c r="F1478" i="40"/>
  <c r="F1479" i="40"/>
  <c r="F1480" i="40"/>
  <c r="F1481" i="40"/>
  <c r="F1483" i="40"/>
  <c r="F1494" i="40"/>
  <c r="F1497" i="40"/>
  <c r="F1500" i="40"/>
  <c r="F1503" i="40"/>
  <c r="F1515" i="40"/>
  <c r="F1516" i="40"/>
  <c r="F1546" i="40" s="1"/>
  <c r="F1517" i="40"/>
  <c r="F1518" i="40"/>
  <c r="F1519" i="40"/>
  <c r="F1520" i="40"/>
  <c r="F1521" i="40"/>
  <c r="F1522" i="40"/>
  <c r="F1523" i="40"/>
  <c r="F1524" i="40"/>
  <c r="F1525" i="40"/>
  <c r="F1526" i="40"/>
  <c r="F1527" i="40"/>
  <c r="F1528" i="40"/>
  <c r="F1529" i="40"/>
  <c r="F1530" i="40"/>
  <c r="F1531" i="40"/>
  <c r="F1532" i="40"/>
  <c r="F1533" i="40"/>
  <c r="F1534" i="40"/>
  <c r="F1535" i="40"/>
  <c r="F1536" i="40"/>
  <c r="F1537" i="40"/>
  <c r="F1538" i="40"/>
  <c r="F1539" i="40"/>
  <c r="F1540" i="40"/>
  <c r="F1541" i="40"/>
  <c r="F1542" i="40"/>
  <c r="F1543" i="40"/>
  <c r="F1545" i="40"/>
  <c r="F1549" i="40"/>
  <c r="F1550" i="40"/>
  <c r="F1601" i="40" s="1"/>
  <c r="F2178" i="40" s="1"/>
  <c r="F1551" i="40"/>
  <c r="F1552" i="40"/>
  <c r="F1555" i="40"/>
  <c r="F1557" i="40"/>
  <c r="F1560" i="40"/>
  <c r="F1562" i="40"/>
  <c r="F1564" i="40"/>
  <c r="F1566" i="40"/>
  <c r="F1568" i="40"/>
  <c r="F1570" i="40"/>
  <c r="F1572" i="40"/>
  <c r="F1574" i="40"/>
  <c r="F1577" i="40"/>
  <c r="F1578" i="40"/>
  <c r="F1579" i="40"/>
  <c r="F1580" i="40"/>
  <c r="F1581" i="40"/>
  <c r="F1582" i="40"/>
  <c r="F1583" i="40"/>
  <c r="F1584" i="40"/>
  <c r="F1585" i="40"/>
  <c r="F1586" i="40"/>
  <c r="F1589" i="40"/>
  <c r="F1590" i="40"/>
  <c r="F1591" i="40"/>
  <c r="F1592" i="40"/>
  <c r="F1594" i="40"/>
  <c r="F1596" i="40"/>
  <c r="F1607" i="40"/>
  <c r="F1609" i="40"/>
  <c r="F1611" i="40"/>
  <c r="F1613" i="40"/>
  <c r="F1615" i="40"/>
  <c r="F1617" i="40"/>
  <c r="F1619" i="40"/>
  <c r="F1621" i="40"/>
  <c r="F1623" i="40"/>
  <c r="F1625" i="40"/>
  <c r="F1627" i="40"/>
  <c r="F1629" i="40"/>
  <c r="F1631" i="40"/>
  <c r="F1633" i="40"/>
  <c r="F1635" i="40"/>
  <c r="F1637" i="40"/>
  <c r="F1649" i="40"/>
  <c r="F1651" i="40"/>
  <c r="F1653" i="40"/>
  <c r="F1655" i="40"/>
  <c r="F1657" i="40"/>
  <c r="F1659" i="40"/>
  <c r="F1661" i="40"/>
  <c r="F1669" i="40"/>
  <c r="F1671" i="40"/>
  <c r="F1673" i="40"/>
  <c r="F1675" i="40"/>
  <c r="F1677" i="40"/>
  <c r="F1679" i="40"/>
  <c r="F1681" i="40"/>
  <c r="F1683" i="40"/>
  <c r="F1685" i="40"/>
  <c r="F1687" i="40"/>
  <c r="F1689" i="40"/>
  <c r="F1691" i="40"/>
  <c r="F1693" i="40"/>
  <c r="F1695" i="40"/>
  <c r="F1697" i="40"/>
  <c r="F1699" i="40"/>
  <c r="F1701" i="40"/>
  <c r="F1703" i="40"/>
  <c r="F1705" i="40"/>
  <c r="F1707" i="40"/>
  <c r="F1709" i="40"/>
  <c r="F1717" i="40"/>
  <c r="F1719" i="40"/>
  <c r="F1721" i="40"/>
  <c r="F1723" i="40"/>
  <c r="F1725" i="40"/>
  <c r="F1727" i="40"/>
  <c r="F1733" i="40"/>
  <c r="F1735" i="40"/>
  <c r="F1737" i="40"/>
  <c r="F1739" i="40"/>
  <c r="F1741" i="40"/>
  <c r="F1743" i="40"/>
  <c r="F1745" i="40"/>
  <c r="F1747" i="40"/>
  <c r="F1749" i="40"/>
  <c r="F1751" i="40"/>
  <c r="F1753" i="40"/>
  <c r="F1755" i="40"/>
  <c r="F1757" i="40"/>
  <c r="F1759" i="40"/>
  <c r="F1761" i="40"/>
  <c r="F1763" i="40"/>
  <c r="F1765" i="40"/>
  <c r="F1767" i="40"/>
  <c r="F1769" i="40"/>
  <c r="A1793" i="40"/>
  <c r="A1795" i="40" s="1"/>
  <c r="A1797" i="40" s="1"/>
  <c r="A1799" i="40" s="1"/>
  <c r="A1801" i="40" s="1"/>
  <c r="A1803" i="40" s="1"/>
  <c r="A1805" i="40" s="1"/>
  <c r="A1807" i="40" s="1"/>
  <c r="A1809" i="40" s="1"/>
  <c r="A1811" i="40" s="1"/>
  <c r="A1813" i="40" s="1"/>
  <c r="A1815" i="40" s="1"/>
  <c r="A1817" i="40" s="1"/>
  <c r="A1819" i="40" s="1"/>
  <c r="A1820" i="40" s="1"/>
  <c r="A1822" i="40" s="1"/>
  <c r="A1824" i="40" s="1"/>
  <c r="A1825" i="40" s="1"/>
  <c r="A1826" i="40" s="1"/>
  <c r="A1828" i="40" s="1"/>
  <c r="A1830" i="40" s="1"/>
  <c r="A1832" i="40" s="1"/>
  <c r="A1834" i="40" s="1"/>
  <c r="A1836" i="40" s="1"/>
  <c r="A1838" i="40" s="1"/>
  <c r="A1840" i="40" s="1"/>
  <c r="A1842" i="40" s="1"/>
  <c r="A1844" i="40" s="1"/>
  <c r="A1845" i="40" s="1"/>
  <c r="A1846" i="40" s="1"/>
  <c r="A1847" i="40" s="1"/>
  <c r="A1848" i="40" s="1"/>
  <c r="A1849" i="40" s="1"/>
  <c r="A1850" i="40" s="1"/>
  <c r="A1851" i="40" s="1"/>
  <c r="A1852" i="40" s="1"/>
  <c r="A1853" i="40" s="1"/>
  <c r="A1854" i="40" s="1"/>
  <c r="D1813" i="40"/>
  <c r="F1813" i="40"/>
  <c r="D1826" i="40"/>
  <c r="F1826" i="40"/>
  <c r="A1865" i="40"/>
  <c r="A1866" i="40"/>
  <c r="A1867" i="40" s="1"/>
  <c r="A1868" i="40" s="1"/>
  <c r="A1869" i="40" s="1"/>
  <c r="A1870" i="40" s="1"/>
  <c r="A1871" i="40" s="1"/>
  <c r="A1872" i="40" s="1"/>
  <c r="A1873" i="40" s="1"/>
  <c r="A1874" i="40" s="1"/>
  <c r="A1875" i="40" s="1"/>
  <c r="A1876" i="40" s="1"/>
  <c r="A1877" i="40" s="1"/>
  <c r="A1878" i="40" s="1"/>
  <c r="A1879" i="40" s="1"/>
  <c r="A1880" i="40" s="1"/>
  <c r="A1881" i="40" s="1"/>
  <c r="A1882" i="40" s="1"/>
  <c r="A1883" i="40" s="1"/>
  <c r="A1884" i="40" s="1"/>
  <c r="A1885" i="40" s="1"/>
  <c r="A1886" i="40" s="1"/>
  <c r="A1887" i="40" s="1"/>
  <c r="A1888" i="40" s="1"/>
  <c r="A1889" i="40" s="1"/>
  <c r="A1890" i="40" s="1"/>
  <c r="A1891" i="40" s="1"/>
  <c r="A1892" i="40" s="1"/>
  <c r="A1893" i="40" s="1"/>
  <c r="A1894" i="40" s="1"/>
  <c r="A1900" i="40"/>
  <c r="A1901" i="40" s="1"/>
  <c r="A1902" i="40" s="1"/>
  <c r="A1903" i="40" s="1"/>
  <c r="A1904" i="40" s="1"/>
  <c r="A1905" i="40" s="1"/>
  <c r="A1919" i="40"/>
  <c r="A1921" i="40" s="1"/>
  <c r="A1923" i="40" s="1"/>
  <c r="A1925" i="40" s="1"/>
  <c r="A1927" i="40" s="1"/>
  <c r="A1929" i="40" s="1"/>
  <c r="A1930" i="40" s="1"/>
  <c r="A1932" i="40" s="1"/>
  <c r="A1934" i="40" s="1"/>
  <c r="A1936" i="40" s="1"/>
  <c r="A1938" i="40" s="1"/>
  <c r="A1940" i="40" s="1"/>
  <c r="A1942" i="40" s="1"/>
  <c r="A1944" i="40" s="1"/>
  <c r="A1946" i="40" s="1"/>
  <c r="D1927" i="40"/>
  <c r="F1927" i="40" s="1"/>
  <c r="A2026" i="40"/>
  <c r="A2027" i="40" s="1"/>
  <c r="A2028" i="40" s="1"/>
  <c r="A2029" i="40" s="1"/>
  <c r="A2030" i="40" s="1"/>
  <c r="A2031" i="40" s="1"/>
  <c r="A2032" i="40" s="1"/>
  <c r="A2033" i="40" s="1"/>
  <c r="A2034" i="40" s="1"/>
  <c r="A2035" i="40" s="1"/>
  <c r="A2036" i="40" s="1"/>
  <c r="A2037" i="40" s="1"/>
  <c r="A2038" i="40" s="1"/>
  <c r="A2039" i="40" s="1"/>
  <c r="A2040" i="40" s="1"/>
  <c r="A2041" i="40" s="1"/>
  <c r="A2042" i="40" s="1"/>
  <c r="A2043" i="40" s="1"/>
  <c r="A2044" i="40" s="1"/>
  <c r="A2045" i="40" s="1"/>
  <c r="A2046" i="40" s="1"/>
  <c r="A2047" i="40" s="1"/>
  <c r="A2048" i="40" s="1"/>
  <c r="A2049" i="40" s="1"/>
  <c r="A2050" i="40" s="1"/>
  <c r="A2051" i="40" s="1"/>
  <c r="A2052" i="40" s="1"/>
  <c r="A2053" i="40" s="1"/>
  <c r="A2054" i="40" s="1"/>
  <c r="A2055" i="40" s="1"/>
  <c r="A2056" i="40" s="1"/>
  <c r="A2057" i="40" s="1"/>
  <c r="A2058" i="40" s="1"/>
  <c r="A2059" i="40" s="1"/>
  <c r="D2038" i="40"/>
  <c r="F2038" i="40" s="1"/>
  <c r="D2039" i="40"/>
  <c r="F2039" i="40" s="1"/>
  <c r="D2040" i="40"/>
  <c r="F2040" i="40" s="1"/>
  <c r="A2065" i="40"/>
  <c r="A2066" i="40" s="1"/>
  <c r="A2067" i="40" s="1"/>
  <c r="A2068" i="40" s="1"/>
  <c r="A2069" i="40" s="1"/>
  <c r="A2070" i="40" s="1"/>
  <c r="A2085" i="40"/>
  <c r="A2087" i="40" s="1"/>
  <c r="A2089" i="40" s="1"/>
  <c r="A2091" i="40" s="1"/>
  <c r="A2092" i="40" s="1"/>
  <c r="A2093" i="40" s="1"/>
  <c r="A2094" i="40" s="1"/>
  <c r="A2095" i="40" s="1"/>
  <c r="A2096" i="40" s="1"/>
  <c r="A2097" i="40" s="1"/>
  <c r="A2103" i="40"/>
  <c r="A2104" i="40" s="1"/>
  <c r="A2105" i="40" s="1"/>
  <c r="A2106" i="40" s="1"/>
  <c r="A2107" i="40" s="1"/>
  <c r="A2108" i="40" s="1"/>
  <c r="A2109" i="40" s="1"/>
  <c r="A2110" i="40" s="1"/>
  <c r="A2111" i="40" s="1"/>
  <c r="A2112" i="40" s="1"/>
  <c r="A2113" i="40" s="1"/>
  <c r="A2114" i="40" s="1"/>
  <c r="A2115" i="40" s="1"/>
  <c r="A2116" i="40" s="1"/>
  <c r="A2117" i="40" s="1"/>
  <c r="A2118" i="40" s="1"/>
  <c r="F2148" i="40"/>
  <c r="F2150" i="40"/>
  <c r="F207" i="3"/>
  <c r="F30" i="16"/>
  <c r="F12" i="18"/>
  <c r="F30" i="18"/>
  <c r="F44" i="18"/>
  <c r="F8" i="18"/>
  <c r="F54" i="4"/>
  <c r="F55" i="4"/>
  <c r="F56" i="4"/>
  <c r="H132" i="37"/>
  <c r="H65" i="37"/>
  <c r="B53" i="38"/>
  <c r="B52" i="38"/>
  <c r="B51" i="38"/>
  <c r="B50" i="38"/>
  <c r="F41" i="38"/>
  <c r="F37" i="38"/>
  <c r="F34" i="38"/>
  <c r="F33" i="38"/>
  <c r="F32" i="38"/>
  <c r="F31" i="38"/>
  <c r="F28" i="38"/>
  <c r="F27" i="38"/>
  <c r="F21" i="38"/>
  <c r="F25" i="38" s="1"/>
  <c r="F51" i="38" s="1"/>
  <c r="F11" i="38"/>
  <c r="F7" i="38"/>
  <c r="F76" i="15"/>
  <c r="F75" i="15"/>
  <c r="F74" i="15"/>
  <c r="F14" i="9"/>
  <c r="F206" i="3"/>
  <c r="F203" i="3"/>
  <c r="F202" i="3"/>
  <c r="F201" i="3"/>
  <c r="F137" i="3"/>
  <c r="F33" i="3"/>
  <c r="F32" i="3"/>
  <c r="F104" i="1"/>
  <c r="F105" i="1"/>
  <c r="F106" i="1"/>
  <c r="F102" i="1"/>
  <c r="F103" i="1"/>
  <c r="F60" i="1"/>
  <c r="F59" i="1"/>
  <c r="F15" i="24"/>
  <c r="F18" i="24"/>
  <c r="F11" i="24"/>
  <c r="F7" i="24"/>
  <c r="F22" i="24" s="1"/>
  <c r="F29" i="23" s="1"/>
  <c r="F42" i="16"/>
  <c r="F39" i="16"/>
  <c r="F36" i="16"/>
  <c r="F27" i="16"/>
  <c r="F24" i="16"/>
  <c r="F23" i="16"/>
  <c r="F18" i="16"/>
  <c r="F15" i="16"/>
  <c r="F12" i="16"/>
  <c r="F9" i="16"/>
  <c r="F6" i="16"/>
  <c r="F132" i="5"/>
  <c r="F28" i="10"/>
  <c r="F20" i="9"/>
  <c r="F129" i="5"/>
  <c r="F17" i="19"/>
  <c r="F11" i="19"/>
  <c r="F78" i="15"/>
  <c r="F90" i="15"/>
  <c r="F89" i="15"/>
  <c r="F88" i="15"/>
  <c r="F81" i="15"/>
  <c r="F80" i="15"/>
  <c r="F146" i="15"/>
  <c r="F145"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82"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41" i="15"/>
  <c r="F142" i="15"/>
  <c r="F143" i="15"/>
  <c r="F144"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31" i="15"/>
  <c r="F119" i="5"/>
  <c r="F118" i="5"/>
  <c r="F115" i="5"/>
  <c r="F68" i="5"/>
  <c r="F67" i="5"/>
  <c r="F64" i="5"/>
  <c r="F63" i="5"/>
  <c r="F120" i="3"/>
  <c r="F185" i="3"/>
  <c r="F111" i="3"/>
  <c r="F102" i="3"/>
  <c r="F99" i="3"/>
  <c r="F96" i="3"/>
  <c r="F92" i="8"/>
  <c r="F98" i="8"/>
  <c r="F73" i="8"/>
  <c r="F67" i="8"/>
  <c r="F37" i="8"/>
  <c r="F31" i="4"/>
  <c r="F32" i="4"/>
  <c r="F33" i="4"/>
  <c r="F28" i="4"/>
  <c r="F29" i="4"/>
  <c r="F30" i="4"/>
  <c r="F25" i="4"/>
  <c r="F26" i="4"/>
  <c r="F27" i="4"/>
  <c r="F16" i="8"/>
  <c r="F19" i="8"/>
  <c r="F10" i="8"/>
  <c r="F13" i="8"/>
  <c r="F18" i="7"/>
  <c r="F15" i="7"/>
  <c r="F40" i="5"/>
  <c r="F41" i="5"/>
  <c r="F39" i="5"/>
  <c r="F51" i="4"/>
  <c r="F52" i="4"/>
  <c r="F53" i="4"/>
  <c r="F38" i="4"/>
  <c r="F39" i="4"/>
  <c r="F40" i="4"/>
  <c r="F41" i="4"/>
  <c r="F42" i="4"/>
  <c r="F43" i="4"/>
  <c r="F61" i="6"/>
  <c r="F132" i="3"/>
  <c r="F58" i="6"/>
  <c r="F64" i="6"/>
  <c r="F53" i="6"/>
  <c r="F55" i="6"/>
  <c r="F47" i="6"/>
  <c r="F50" i="6"/>
  <c r="F38" i="6"/>
  <c r="F41" i="6"/>
  <c r="F44" i="6"/>
  <c r="F35" i="6"/>
  <c r="F84" i="3"/>
  <c r="F81" i="3"/>
  <c r="F78" i="3"/>
  <c r="F75" i="3"/>
  <c r="F72" i="3"/>
  <c r="F58" i="8"/>
  <c r="F61" i="8"/>
  <c r="F36" i="10"/>
  <c r="F33" i="10"/>
  <c r="F64" i="14"/>
  <c r="F60" i="14"/>
  <c r="F51" i="14"/>
  <c r="F50" i="14"/>
  <c r="F26" i="14"/>
  <c r="F9" i="13"/>
  <c r="F6" i="13"/>
  <c r="F45" i="1"/>
  <c r="F46" i="1"/>
  <c r="F47" i="1"/>
  <c r="F48" i="1"/>
  <c r="F50" i="1"/>
  <c r="F76" i="8"/>
  <c r="F95" i="8"/>
  <c r="F55" i="8"/>
  <c r="F52" i="8"/>
  <c r="F49" i="8"/>
  <c r="F46" i="8"/>
  <c r="F5" i="8"/>
  <c r="F7" i="8"/>
  <c r="F101" i="5"/>
  <c r="F102" i="5"/>
  <c r="F98" i="5"/>
  <c r="F93" i="5"/>
  <c r="F94" i="5"/>
  <c r="F95" i="5"/>
  <c r="F96" i="5"/>
  <c r="F97" i="5"/>
  <c r="F55" i="5"/>
  <c r="F56" i="5"/>
  <c r="F59" i="5"/>
  <c r="F60" i="5"/>
  <c r="F70" i="5"/>
  <c r="F71" i="5"/>
  <c r="F72" i="5"/>
  <c r="F73" i="5"/>
  <c r="F36" i="5"/>
  <c r="F35" i="5"/>
  <c r="F35" i="4"/>
  <c r="F36" i="4"/>
  <c r="F37" i="4"/>
  <c r="F28" i="6"/>
  <c r="F70" i="6"/>
  <c r="F67" i="6"/>
  <c r="F31" i="6"/>
  <c r="F32" i="6"/>
  <c r="F141" i="5"/>
  <c r="F140" i="5"/>
  <c r="F126" i="5"/>
  <c r="F100" i="5"/>
  <c r="F99" i="5"/>
  <c r="F92" i="5"/>
  <c r="F91" i="5"/>
  <c r="F88" i="5"/>
  <c r="F87" i="5"/>
  <c r="F84" i="5"/>
  <c r="F83" i="5"/>
  <c r="F80" i="5"/>
  <c r="F79" i="5"/>
  <c r="F76" i="5"/>
  <c r="F75" i="5"/>
  <c r="F52" i="5"/>
  <c r="F51" i="5"/>
  <c r="F25" i="10"/>
  <c r="F22" i="10"/>
  <c r="F19" i="10"/>
  <c r="F16" i="10"/>
  <c r="F13" i="10"/>
  <c r="F10" i="10"/>
  <c r="F17" i="9"/>
  <c r="F11" i="9"/>
  <c r="F8" i="9"/>
  <c r="F101" i="8"/>
  <c r="F89" i="8"/>
  <c r="F86" i="8"/>
  <c r="F82" i="8"/>
  <c r="F79" i="8"/>
  <c r="F70" i="8"/>
  <c r="F64" i="8"/>
  <c r="F43" i="8"/>
  <c r="F40" i="8"/>
  <c r="F34" i="8"/>
  <c r="F31" i="8"/>
  <c r="F28" i="8"/>
  <c r="F25" i="8"/>
  <c r="F22" i="8"/>
  <c r="F4" i="8"/>
  <c r="F89" i="6"/>
  <c r="F86" i="6"/>
  <c r="F83" i="6"/>
  <c r="F80" i="6"/>
  <c r="F76" i="6"/>
  <c r="F73" i="6"/>
  <c r="F30" i="6"/>
  <c r="F25" i="6"/>
  <c r="F22" i="6"/>
  <c r="F19" i="6"/>
  <c r="F16" i="6"/>
  <c r="F12" i="7"/>
  <c r="F9" i="7"/>
  <c r="F6" i="7"/>
  <c r="F137" i="5"/>
  <c r="F134" i="5"/>
  <c r="F133" i="5"/>
  <c r="F124" i="5"/>
  <c r="F123" i="5"/>
  <c r="F122" i="5"/>
  <c r="F121" i="5"/>
  <c r="F114" i="5"/>
  <c r="F113" i="5"/>
  <c r="F112" i="5"/>
  <c r="F111" i="5"/>
  <c r="F110" i="5"/>
  <c r="F109" i="5"/>
  <c r="F108" i="5"/>
  <c r="F107" i="5"/>
  <c r="F106" i="5"/>
  <c r="F105" i="5"/>
  <c r="F104" i="5"/>
  <c r="F103" i="5"/>
  <c r="F48" i="5"/>
  <c r="F47" i="5"/>
  <c r="F44" i="5"/>
  <c r="F32" i="5"/>
  <c r="F31" i="5"/>
  <c r="F28" i="5"/>
  <c r="F27" i="5"/>
  <c r="F24" i="5"/>
  <c r="F66" i="4"/>
  <c r="F65" i="4"/>
  <c r="F64" i="4"/>
  <c r="F63" i="4"/>
  <c r="F62" i="4"/>
  <c r="F61" i="4"/>
  <c r="F60" i="4"/>
  <c r="F59" i="4"/>
  <c r="F58" i="4"/>
  <c r="F57" i="4"/>
  <c r="F50" i="4"/>
  <c r="F49" i="4"/>
  <c r="F48" i="4"/>
  <c r="F47" i="4"/>
  <c r="F46" i="4"/>
  <c r="F45" i="4"/>
  <c r="F24" i="4"/>
  <c r="F23" i="4"/>
  <c r="F22" i="4"/>
  <c r="F21" i="4"/>
  <c r="F20" i="4"/>
  <c r="F19" i="4"/>
  <c r="F18" i="4"/>
  <c r="F17" i="4"/>
  <c r="F16" i="4"/>
  <c r="F15" i="4"/>
  <c r="F64" i="1"/>
  <c r="F65" i="1"/>
  <c r="F66" i="1"/>
  <c r="F67" i="1"/>
  <c r="F53" i="3"/>
  <c r="F56" i="3"/>
  <c r="F41" i="3"/>
  <c r="F44" i="3"/>
  <c r="F50" i="3"/>
  <c r="F188" i="3"/>
  <c r="F164" i="3"/>
  <c r="F161" i="3"/>
  <c r="F146" i="3"/>
  <c r="F147" i="3"/>
  <c r="F148" i="3"/>
  <c r="F149" i="3"/>
  <c r="F150" i="3"/>
  <c r="F151" i="3"/>
  <c r="F152" i="3"/>
  <c r="F153" i="3"/>
  <c r="F154" i="3"/>
  <c r="F155" i="3"/>
  <c r="F156" i="3"/>
  <c r="F157" i="3"/>
  <c r="F158" i="3"/>
  <c r="F143" i="3"/>
  <c r="F140" i="3"/>
  <c r="F129" i="3"/>
  <c r="F126" i="3"/>
  <c r="F123" i="3"/>
  <c r="F182" i="3"/>
  <c r="F93" i="3"/>
  <c r="F117" i="3"/>
  <c r="F108" i="3"/>
  <c r="F90" i="3"/>
  <c r="F87" i="3"/>
  <c r="F114" i="3"/>
  <c r="F61" i="3"/>
  <c r="F38" i="3"/>
  <c r="F60" i="3"/>
  <c r="F59" i="3"/>
  <c r="F15" i="3"/>
  <c r="F9" i="3"/>
  <c r="F208" i="3"/>
  <c r="F198" i="3"/>
  <c r="F197" i="3"/>
  <c r="F194" i="3"/>
  <c r="F179" i="3"/>
  <c r="F176" i="3"/>
  <c r="F173" i="3"/>
  <c r="F170" i="3"/>
  <c r="F167" i="3"/>
  <c r="F191" i="3"/>
  <c r="F105" i="3"/>
  <c r="F69" i="3"/>
  <c r="F66" i="3"/>
  <c r="F65" i="3"/>
  <c r="F64" i="3"/>
  <c r="F136" i="3"/>
  <c r="F135" i="3"/>
  <c r="F37" i="3"/>
  <c r="F36" i="3"/>
  <c r="F31" i="3"/>
  <c r="F30" i="3"/>
  <c r="F29" i="3"/>
  <c r="F28" i="3"/>
  <c r="F27" i="3"/>
  <c r="F24" i="3"/>
  <c r="F21" i="3"/>
  <c r="F18" i="3"/>
  <c r="F12" i="3"/>
  <c r="F131" i="1"/>
  <c r="F129" i="1"/>
  <c r="F128" i="1"/>
  <c r="F134" i="1"/>
  <c r="F133" i="1"/>
  <c r="F132" i="1"/>
  <c r="F127" i="1"/>
  <c r="F126" i="1"/>
  <c r="F125" i="1"/>
  <c r="F124" i="1"/>
  <c r="F123" i="1"/>
  <c r="F122" i="1"/>
  <c r="F121" i="1"/>
  <c r="F120" i="1"/>
  <c r="F119" i="1"/>
  <c r="F118" i="1"/>
  <c r="F117" i="1"/>
  <c r="F116" i="1"/>
  <c r="F115" i="1"/>
  <c r="F114" i="1"/>
  <c r="F113" i="1"/>
  <c r="F112" i="1"/>
  <c r="F111" i="1"/>
  <c r="F110" i="1"/>
  <c r="F109" i="1"/>
  <c r="F108" i="1"/>
  <c r="F107"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3" i="1"/>
  <c r="F62" i="1"/>
  <c r="F61" i="1"/>
  <c r="F57" i="1"/>
  <c r="F56" i="1"/>
  <c r="F55" i="1"/>
  <c r="F54" i="1"/>
  <c r="F53" i="1"/>
  <c r="F52" i="1"/>
  <c r="F51" i="1"/>
  <c r="F44" i="1"/>
  <c r="F43" i="1"/>
  <c r="F41" i="1"/>
  <c r="F40" i="1"/>
  <c r="F39" i="1"/>
  <c r="F38" i="1"/>
  <c r="F37" i="1"/>
  <c r="F36" i="1"/>
  <c r="F35" i="1"/>
  <c r="F34" i="1"/>
  <c r="F33" i="1"/>
  <c r="F32" i="1"/>
  <c r="F31" i="1"/>
  <c r="F30" i="1"/>
  <c r="F28" i="1"/>
  <c r="F27" i="1"/>
  <c r="F26" i="1"/>
  <c r="F25" i="1"/>
  <c r="F24" i="1"/>
  <c r="F29" i="1"/>
  <c r="F1062" i="40"/>
  <c r="F505" i="40"/>
  <c r="F593" i="40"/>
  <c r="F1236" i="43" l="1"/>
  <c r="F1480" i="43" s="1"/>
  <c r="F1532" i="43"/>
  <c r="F1616" i="43" s="1"/>
  <c r="F385" i="43"/>
  <c r="F1478" i="43" s="1"/>
  <c r="E2018" i="40"/>
  <c r="F1895" i="40"/>
  <c r="E1909" i="40" s="1"/>
  <c r="F2131" i="40" s="1"/>
  <c r="F2098" i="40"/>
  <c r="F1598" i="43"/>
  <c r="F1619" i="43" s="1"/>
  <c r="F1581" i="43"/>
  <c r="F1618" i="43" s="1"/>
  <c r="F1203" i="43"/>
  <c r="F1479" i="43" s="1"/>
  <c r="F177" i="42"/>
  <c r="F274" i="42" s="1"/>
  <c r="F1311" i="43"/>
  <c r="F1481" i="43" s="1"/>
  <c r="F1856" i="40"/>
  <c r="F1557" i="43"/>
  <c r="F1617" i="43" s="1"/>
  <c r="F101" i="43"/>
  <c r="F1477" i="43" s="1"/>
  <c r="F97" i="42"/>
  <c r="F262" i="42" s="1"/>
  <c r="F280" i="42" s="1"/>
  <c r="F229" i="42"/>
  <c r="F277" i="42" s="1"/>
  <c r="H135" i="37"/>
  <c r="H138" i="37" s="1"/>
  <c r="F1728" i="40"/>
  <c r="F1774" i="40" s="1"/>
  <c r="F1252" i="40"/>
  <c r="F2174" i="40" s="1"/>
  <c r="F1473" i="43"/>
  <c r="F1484" i="43" s="1"/>
  <c r="F40" i="10"/>
  <c r="F22" i="23" s="1"/>
  <c r="F41" i="44"/>
  <c r="F95" i="44" s="1"/>
  <c r="F102" i="44" s="1"/>
  <c r="E14" i="32" s="1"/>
  <c r="F1212" i="40"/>
  <c r="F2126" i="40"/>
  <c r="G363" i="41"/>
  <c r="G521" i="41" s="1"/>
  <c r="F22" i="2"/>
  <c r="F7" i="23" s="1"/>
  <c r="F152" i="46"/>
  <c r="F117" i="46"/>
  <c r="F44" i="16"/>
  <c r="F46" i="16" s="1"/>
  <c r="F30" i="23" s="1"/>
  <c r="F1487" i="40"/>
  <c r="F2176" i="40" s="1"/>
  <c r="F1197" i="40"/>
  <c r="F1171" i="40"/>
  <c r="F340" i="40"/>
  <c r="F261" i="40"/>
  <c r="F113" i="40"/>
  <c r="F1711" i="40"/>
  <c r="F1773" i="40" s="1"/>
  <c r="F1184" i="40"/>
  <c r="F1130" i="40"/>
  <c r="F1117" i="40"/>
  <c r="F574" i="40"/>
  <c r="F471" i="40"/>
  <c r="F313" i="40"/>
  <c r="F154" i="40"/>
  <c r="F1435" i="40"/>
  <c r="F1442" i="40" s="1"/>
  <c r="F2175" i="40" s="1"/>
  <c r="F2119" i="40"/>
  <c r="F1641" i="40"/>
  <c r="F2179" i="40" s="1"/>
  <c r="F1507" i="40"/>
  <c r="F2177" i="40" s="1"/>
  <c r="F1091" i="40"/>
  <c r="F947" i="40"/>
  <c r="F2171" i="40" s="1"/>
  <c r="F537" i="40"/>
  <c r="F444" i="40"/>
  <c r="F233" i="40"/>
  <c r="F180" i="40"/>
  <c r="F81" i="40"/>
  <c r="F602" i="40" s="1"/>
  <c r="F2167" i="40" s="1"/>
  <c r="F1392" i="40"/>
  <c r="F1771" i="40"/>
  <c r="F1775" i="40" s="1"/>
  <c r="F1665" i="40"/>
  <c r="F2180" i="40" s="1"/>
  <c r="F1145" i="40"/>
  <c r="F819" i="40"/>
  <c r="F2170" i="40" s="1"/>
  <c r="F407" i="40"/>
  <c r="F378" i="40"/>
  <c r="F286" i="40"/>
  <c r="F208" i="40"/>
  <c r="F1409" i="43"/>
  <c r="F1482" i="43" s="1"/>
  <c r="F61" i="44"/>
  <c r="F96" i="44" s="1"/>
  <c r="F8" i="45"/>
  <c r="F35" i="45" s="1"/>
  <c r="G194" i="41"/>
  <c r="G143" i="41"/>
  <c r="G518" i="41" s="1"/>
  <c r="G281" i="41"/>
  <c r="G422" i="41"/>
  <c r="G522" i="41" s="1"/>
  <c r="G466" i="41"/>
  <c r="G523" i="41" s="1"/>
  <c r="G490" i="41"/>
  <c r="G524" i="41" s="1"/>
  <c r="F13" i="38"/>
  <c r="F50" i="38" s="1"/>
  <c r="F35" i="38"/>
  <c r="F52" i="38" s="1"/>
  <c r="F184" i="46"/>
  <c r="F41" i="40"/>
  <c r="F2166" i="40" s="1"/>
  <c r="F29" i="7"/>
  <c r="F12" i="23" s="1"/>
  <c r="F144" i="5"/>
  <c r="F11" i="23" s="1"/>
  <c r="F70" i="14"/>
  <c r="F26" i="23" s="1"/>
  <c r="F21" i="19"/>
  <c r="F15" i="23" s="1"/>
  <c r="F15" i="13"/>
  <c r="F25" i="23" s="1"/>
  <c r="F24" i="9"/>
  <c r="F16" i="23" s="1"/>
  <c r="F48" i="18"/>
  <c r="F27" i="23" s="1"/>
  <c r="F47" i="38"/>
  <c r="F53" i="38" s="1"/>
  <c r="G519" i="41"/>
  <c r="G520" i="41"/>
  <c r="G504" i="41" s="1"/>
  <c r="G525" i="41" s="1"/>
  <c r="F91" i="44"/>
  <c r="F101" i="44" s="1"/>
  <c r="F2128" i="40"/>
  <c r="F2135" i="40" s="1"/>
  <c r="F1776" i="40"/>
  <c r="F2181" i="40" s="1"/>
  <c r="F2060" i="40"/>
  <c r="F2064" i="40"/>
  <c r="A1951" i="40"/>
  <c r="A1952" i="40" s="1"/>
  <c r="A1953" i="40" s="1"/>
  <c r="A1955" i="40" s="1"/>
  <c r="A1957" i="40" s="1"/>
  <c r="A1959" i="40" s="1"/>
  <c r="A1961" i="40" s="1"/>
  <c r="A1963" i="40" s="1"/>
  <c r="A1965" i="40" s="1"/>
  <c r="A1967" i="40" s="1"/>
  <c r="A1969" i="40" s="1"/>
  <c r="A1971" i="40" s="1"/>
  <c r="A1973" i="40" s="1"/>
  <c r="A1975" i="40" s="1"/>
  <c r="A1977" i="40" s="1"/>
  <c r="A1979" i="40" s="1"/>
  <c r="A1981" i="40" s="1"/>
  <c r="A1983" i="40" s="1"/>
  <c r="A1984" i="40" s="1"/>
  <c r="A1986" i="40" s="1"/>
  <c r="A1987" i="40" s="1"/>
  <c r="A1988" i="40" s="1"/>
  <c r="A1990" i="40" s="1"/>
  <c r="A1992" i="40" s="1"/>
  <c r="A1993" i="40" s="1"/>
  <c r="A1994" i="40" s="1"/>
  <c r="A1996" i="40" s="1"/>
  <c r="A1998" i="40" s="1"/>
  <c r="A2000" i="40" s="1"/>
  <c r="A2001" i="40" s="1"/>
  <c r="A2002" i="40" s="1"/>
  <c r="A2004" i="40" s="1"/>
  <c r="A2006" i="40" s="1"/>
  <c r="A2008" i="40" s="1"/>
  <c r="A2010" i="40" s="1"/>
  <c r="A2012" i="40" s="1"/>
  <c r="A2014" i="40" s="1"/>
  <c r="A2016" i="40" s="1"/>
  <c r="A1949" i="40"/>
  <c r="F28" i="45"/>
  <c r="F38" i="45" s="1"/>
  <c r="F176" i="15"/>
  <c r="F28" i="23" s="1"/>
  <c r="F105" i="8"/>
  <c r="F14" i="23" s="1"/>
  <c r="F93" i="6"/>
  <c r="F13" i="23" s="1"/>
  <c r="F137" i="1"/>
  <c r="F8" i="23" s="1"/>
  <c r="F210" i="3"/>
  <c r="F9" i="23" s="1"/>
  <c r="F70" i="4"/>
  <c r="F10" i="23" s="1"/>
  <c r="G527" i="41" l="1"/>
  <c r="E20" i="32" s="1"/>
  <c r="F1485" i="43"/>
  <c r="F1234" i="40"/>
  <c r="F2172" i="40" s="1"/>
  <c r="E18" i="32"/>
  <c r="F1623" i="43"/>
  <c r="F1653" i="43" s="1"/>
  <c r="F271" i="42"/>
  <c r="F286" i="42" s="1"/>
  <c r="E8" i="32" s="1"/>
  <c r="F186" i="46"/>
  <c r="F23" i="23" s="1"/>
  <c r="F54" i="38"/>
  <c r="E22" i="32" s="1"/>
  <c r="F2065" i="40"/>
  <c r="F2066" i="40" s="1"/>
  <c r="F2173" i="40"/>
  <c r="F1659" i="43"/>
  <c r="F41" i="45"/>
  <c r="E16" i="32" s="1"/>
  <c r="F18" i="23"/>
  <c r="F32" i="23"/>
  <c r="F1648" i="43" l="1"/>
  <c r="F1650" i="43" s="1"/>
  <c r="F1654" i="43" s="1"/>
  <c r="F1655" i="43" s="1"/>
  <c r="F1660" i="43" s="1"/>
  <c r="F1661" i="43" s="1"/>
  <c r="E12" i="32" s="1"/>
  <c r="F34" i="23"/>
  <c r="E6" i="32" s="1"/>
  <c r="F2067" i="40"/>
  <c r="F2068" i="40" l="1"/>
  <c r="F2069" i="40" s="1"/>
  <c r="F2070" i="40" l="1"/>
  <c r="F2071" i="40" s="1"/>
  <c r="E2073" i="40" s="1"/>
  <c r="F2133" i="40" s="1"/>
  <c r="F2137" i="40" s="1"/>
  <c r="F2182" i="40" s="1"/>
  <c r="F2157" i="40" l="1"/>
  <c r="F2183" i="40" s="1"/>
  <c r="F2185" i="40" s="1"/>
  <c r="E10" i="32" s="1"/>
  <c r="E28" i="32" s="1"/>
</calcChain>
</file>

<file path=xl/sharedStrings.xml><?xml version="1.0" encoding="utf-8"?>
<sst xmlns="http://schemas.openxmlformats.org/spreadsheetml/2006/main" count="9876" uniqueCount="4105">
  <si>
    <t>TROŠKOVNIK</t>
  </si>
  <si>
    <t>1.</t>
  </si>
  <si>
    <t>komplet</t>
  </si>
  <si>
    <t>Postupak rušenje započeti:</t>
  </si>
  <si>
    <t>a/</t>
  </si>
  <si>
    <t>Isključivanjem elektroinstalacija, telefona, plinskih instalacija i vodovoda, s tim da  se u neposrednoj blizini osigura dobava vode (polijevane šute). Isključivanje infrastrukturnih priključaka mora izvesti ovlaštena osoba.</t>
  </si>
  <si>
    <t>b/</t>
  </si>
  <si>
    <t>Rušenje odnosno demontaže početi odozgo prema dolje</t>
  </si>
  <si>
    <t>c/</t>
  </si>
  <si>
    <t>d/</t>
  </si>
  <si>
    <t>e/</t>
  </si>
  <si>
    <t>f/</t>
  </si>
  <si>
    <t>Neophodno je povremeno polijevanje vodom, da se izbjegne zagađivanje okoliša prašinom.</t>
  </si>
  <si>
    <t>g/</t>
  </si>
  <si>
    <t>h/</t>
  </si>
  <si>
    <t>Sav otpadni materijal će se učestalo odvoziti sa gradilišta na za to dozvoljena mjesta. Sav otpad odvoziti i odlagati sukladno propisima o otpadu i komunalnom redu.</t>
  </si>
  <si>
    <t>Javno prometna površina mora se očistiti i dovesti u prvobitno stanje.</t>
  </si>
  <si>
    <t>Dobava materijala, izrada i montaža zaštitne ograde, da se prilikom rušenja objekta ne ugroze prolaznici i promet ulicom. Ograda visine min. 2 m. od punih ploha.</t>
  </si>
  <si>
    <t>- Umivaonik s miješalicom</t>
  </si>
  <si>
    <t>- Nužnik s vodokotlićem</t>
  </si>
  <si>
    <t>i/</t>
  </si>
  <si>
    <t>Demontaža željezne konstrukcije u prizemlju. Konstrukcija se sastoji od horizontalnih čeličnih "I" profila oslonjenih na zidove, sve kompletno sa odvozom razgrađenog materijala na  deponiju.</t>
  </si>
  <si>
    <t>Demontaža svih postojećih sanitarnih uređaja i pribora komplet s odvozom na  deponiju.</t>
  </si>
  <si>
    <t>Demontaža, vađenje unutarnjih drvenih vratiju i dovratnika uključivo drveni, te odvoz na  deponiju.</t>
  </si>
  <si>
    <t>Demontaža klima rashladnih uređaja sa odlaganjem na deponiju za čuvanje radi eventualne ponovne montaže. Odlaganje na mjestu koje odredi investitor. Uređaji se sastoje od vanjske i unutarnje jedinice.</t>
  </si>
  <si>
    <t>Demontaža ventilacionih kanala stropnih sa kukama za ovjes, ventilima, rešetkama, dovodnim i odvodnim cijevima komplet, sve sa odvozom na gradsku deponiju, uključeno u cijenu.</t>
  </si>
  <si>
    <t>Demontaža radijatora komplet u baterijama sa kukama za ovjes. Ventilima, dovodnim i odvodnim cijevima (crne cijevi) komplet sa priključnicama sve sa dovozom na gradsku deponiju, uključeno u cijenu.</t>
  </si>
  <si>
    <t>Demontaža cijevi centralnog grijanja sa kukama za ovjes, sve sa odvozom na gradsku deponiju, uključeno u cijenu.</t>
  </si>
  <si>
    <t>Demontaža kućne rasvjete sve komplet sa rasvjetnim tijelima, razvodnim kutijama i prekidačima, sve sa odvozom na gradsku deponiju, uključeno u cijenu. Po rasvjetnom mjestu uzeto 10,00 m odgovarajućih vodiča.</t>
  </si>
  <si>
    <t>Demontaža priključaka za električne aparate sve komplet sa priključnicama i razvodnim kutijama, sve sa odvozom na gradsku deponiju, uključeno u cijenu. Po rasvjetnom mjestu uzeto 10,00 m odgovarajućih vodiča.</t>
  </si>
  <si>
    <t>Rušenje drveća</t>
  </si>
  <si>
    <t>Ova stavka obuhvaća:</t>
  </si>
  <si>
    <t>- siječenje stabala svih dimenzija,</t>
  </si>
  <si>
    <t>- odsijecanje granja, rezanje stabala i debelih grana na dužine pogodne za prijevoz,</t>
  </si>
  <si>
    <t>- iskop korijenja i panjeva,</t>
  </si>
  <si>
    <t xml:space="preserve">- utovar, odvoz i istovar sa planiranjem na deponij udaljen do 10 km viška materijala od rušenja, </t>
  </si>
  <si>
    <t>- svi pripremni i pomoćni radovi, alati i materijali.</t>
  </si>
  <si>
    <t>Izvođač mora vršiti radove iz ove stavke uz punu primjenu mjera zaštite na radu i bez nanošenja šteta na susjednim objektima. Rušenjem stabala ne smiju se oštetiti stabla koja nisu predviđena za rušenje. Udubine od izvađenih panjeva na temeljnom tlu treba ispuniti istim materijalom kakav je na okolnom temeljnom tlu, te izvesti zbijanje do potrebne zbijenosti.Obračun radova i kontrola kvalitete prema OTU 1-03.1.Rad se plaća po komadu porušenog stabla prema jediničnoj cijeni iz ugovornog troškovnika i ta je cijena puna naknada za sve postupke rada koji su navedeni u ovoj stavci.</t>
  </si>
  <si>
    <t>Demontaža gromobranske trake na krovu i po vertikali. Sve sa odvozom na gradsku deponiju, uključeno u cijenu.</t>
  </si>
  <si>
    <t>Demontaža limenog opšava ruba ravnog krova sa odvozom razgrađenog materijala na gradsku deponiju. U stavci uračunata upotreba skele. Kompletna demontaža uračunata u stavci.</t>
  </si>
  <si>
    <t>Rušenje dimnjaka na krovu zidanog klasičnom punom opekom NF sa odvozom razgrađenog materijala na gradsku deponiju. Stavka uključuje istovremeno skidanje dimnjačke kape, te odvoz na deponiju.</t>
  </si>
  <si>
    <t>Rušenje armiranobetonske krovne konstrukcije zajedno sa ab gredama i sa odlaganjem na gradilišnu deponiju.</t>
  </si>
  <si>
    <t>Rušenje pregradnih zidova od opeke zidanih cementnim mortom debljine 7 cm do 38 cm. Šutu i otpad opeke odvesti na gradsku deponiju. Sve uključeno u cijenu.</t>
  </si>
  <si>
    <t>Rušenje vanjskih i unutarnjih nosivih zidova od opeke zidanih cementnim mortom debljine 38 cm do 60 cm. Šutu i otpad opeke odvesti na gradsku deponiju. Sve uključeno u cijenu.</t>
  </si>
  <si>
    <t>Pažljivo razbijanje i vađenje temelja i nadtemeljnih zidova. Ukoliko ne smetaju novim temeljima možda ih i ne treba sve vaditi, što će odlučiti statičar na licu mjesta. Šutu privremeno deponirati na gradilišnu deponiju.</t>
  </si>
  <si>
    <t>Pažljivo rušenje postojećeg vanjskog betonskog stubišta za ulaz u podrum. Odnos šute na gradilišnu deponiju.</t>
  </si>
  <si>
    <t>Utovar, prijevoz i istovar sve demontirane građe i otpadne šute, na dozvoljenu  gradsku deponiju udaljenu do 15 km, sa plaćanjem takse.</t>
  </si>
  <si>
    <t>Demontaža vertikalnog oluka sa odvozom razgrađenog materijala na gradsku deponiju. Stavka uključuje demontažu obujmica. Kompletna demontaža uračunata u stavci.</t>
  </si>
  <si>
    <t>Demontaža horizontalnog oluka sa odvozom razgrađenog materijala na gradsku deponiju. Stavka uključuje demontažu obujmica. Kompletna demontaža uračunata u stavci.</t>
  </si>
  <si>
    <t>Demontažom sve opreme, iznošenjem svih nepotrebnih predmeta, uklanjanjem instalacija, demontaže vanjske i unutarnje stolarije i sl.</t>
  </si>
  <si>
    <t>Strojno rušenje obuhvatit će rušenje betonskog krova, stropa,  betonskih podloga, temelja i stepenica sl.</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</si>
  <si>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</si>
  <si>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</si>
  <si>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</si>
  <si>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</si>
  <si>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</si>
  <si>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</si>
  <si>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</si>
  <si>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</si>
  <si>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</si>
  <si>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</si>
  <si>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</si>
  <si>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</si>
  <si>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</si>
  <si>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</si>
  <si>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</si>
  <si>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</si>
  <si>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</si>
  <si>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</si>
  <si>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</si>
  <si>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</si>
  <si>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</si>
  <si>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</si>
  <si>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</si>
  <si>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</si>
  <si>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</si>
  <si>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</si>
  <si>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</si>
  <si>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</si>
  <si>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</si>
  <si>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</si>
  <si>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Ukloniti će se sva limarija na građevini radi lakšeg rušenja konstrukcijskih elemenata</t>
  </si>
  <si>
    <t>Materijal, stolarija i oprema će biti sortirana i složena na privremenu deponiju na parceli.</t>
  </si>
  <si>
    <t>Rušenje će se obaviti strojnim putem pomoću građevinskih strojeva pripremljenih i prilagođenih za takve poslove i opremljenim pripradajućim specijalnim hidrauličkim alatima za drobljenje betona i opeke</t>
  </si>
  <si>
    <t>A</t>
  </si>
  <si>
    <t>GRAĐEVINSKI RADOVI</t>
  </si>
  <si>
    <t>I</t>
  </si>
  <si>
    <t>PRIPREMNI RADOVI</t>
  </si>
  <si>
    <t xml:space="preserve">Jedinica </t>
  </si>
  <si>
    <t>Količina</t>
  </si>
  <si>
    <t>Jed. Cijena</t>
  </si>
  <si>
    <t>Ukupno</t>
  </si>
  <si>
    <t>Izrada, dobava i postava natpisne ploče sa podacima o građevini, investitoru, građevinskoj dozvoli, projektantu, nadzoru, izvođaču.</t>
  </si>
  <si>
    <t>kom</t>
  </si>
  <si>
    <t>2.</t>
  </si>
  <si>
    <t>Izrada, dobava i postava privremene ograde gradilišta sa potrebnim ulaznim kapijama od materijala po izboru izvođača radova.</t>
  </si>
  <si>
    <t>m1</t>
  </si>
  <si>
    <t>3.</t>
  </si>
  <si>
    <t>4.</t>
  </si>
  <si>
    <t>UKUPNO PRIPREMNI RADOVI:</t>
  </si>
  <si>
    <t>Izrada elaborata iskolčenja građevine i izrada nanosne skele.</t>
  </si>
  <si>
    <t>5.</t>
  </si>
  <si>
    <t xml:space="preserve">m2                             </t>
  </si>
  <si>
    <t>m2</t>
  </si>
  <si>
    <t>m3</t>
  </si>
  <si>
    <t>Rušenje instalacionog kanala te demontaža i uklanjanje instalacija iz kanala.</t>
  </si>
  <si>
    <t>Rušenje AB kanala kroz koji prolaze instalacije struje, telefona, plina, vrelovodi, parovodi, voda (topla,hladna) i kondenzata. Kanal je duljine 25 m, svjetle širine 1,35 m i visine 1,90 m. Debljina zidova kanala 30 cm. Cjevovod je potrebno izmjestiti prije rušenja postojećeg kanala. U stavki je obuhvaćeno rušenje postojećeg kanala i demontaža postojećeg cjevovoda. Obračun po kompletu.</t>
  </si>
  <si>
    <t xml:space="preserve">- jednokrilna                                 </t>
  </si>
  <si>
    <t xml:space="preserve">- dvokrilna                                    </t>
  </si>
  <si>
    <t>m'</t>
  </si>
  <si>
    <t>6.</t>
  </si>
  <si>
    <t>a/ umivaonici sa ogledalima i konzolama</t>
  </si>
  <si>
    <t>b/ WC s vodokotlićem</t>
  </si>
  <si>
    <t>c/ tuš</t>
  </si>
  <si>
    <t>d/ sudoper</t>
  </si>
  <si>
    <t>e/ izljevnik, trokadero</t>
  </si>
  <si>
    <t>7.</t>
  </si>
  <si>
    <t>PKV</t>
  </si>
  <si>
    <t>sati</t>
  </si>
  <si>
    <t>KV</t>
  </si>
  <si>
    <t>8.</t>
  </si>
  <si>
    <t>Skidanje završnih slojeva podova.</t>
  </si>
  <si>
    <t>a) kamen, keramika deb. 3-5 cm</t>
  </si>
  <si>
    <t>9.</t>
  </si>
  <si>
    <t>10.</t>
  </si>
  <si>
    <t>mt</t>
  </si>
  <si>
    <t>11.</t>
  </si>
  <si>
    <t>12.</t>
  </si>
  <si>
    <t>13.</t>
  </si>
  <si>
    <t>14.</t>
  </si>
  <si>
    <t>15.</t>
  </si>
  <si>
    <t>Rušenje nosivih zidova od opeke sa potrebnom zaštitom za sprečavanje urušavanja.</t>
  </si>
  <si>
    <t>deb. zida 20 - 50 cm.</t>
  </si>
  <si>
    <t>16.</t>
  </si>
  <si>
    <t>Dubljenje niše u zidu od opeke ugradbu elektro ormara vel. 100x200x30 cm.</t>
  </si>
  <si>
    <t>17.</t>
  </si>
  <si>
    <t>18.</t>
  </si>
  <si>
    <t>19.</t>
  </si>
  <si>
    <t>Skidanje limenih opšava ruba ravnog neprohodnog krova nakon skidanja hidroizolacije r.š. 30-50 cm.</t>
  </si>
  <si>
    <t>20.</t>
  </si>
  <si>
    <t>Skidanje limenih opšava ventilacijskih kanala iznad nivoa ravnog krova nakon skidanja hidroizolacije r.š. 3050 cm.</t>
  </si>
  <si>
    <t>21.</t>
  </si>
  <si>
    <t>Skidanje limenih opšava ventilacijskih cijevi iznad nivoa ravnog krova nakon skidanja hidroizolacije r.š. 30-50 cm.</t>
  </si>
  <si>
    <t>22.</t>
  </si>
  <si>
    <t>Demontaža i ponovna montaža trake gromobrana na ravnom krovu, zajedno sa bet. podlošcima. Elemnte gromobrana sortirati i složiti za ponovnu montažu nakon izvedbe novog krovnog pokrova. Cijena obuhvaća cca 10 % novih elemenata za slučaj oštećenja kod demontaže.</t>
  </si>
  <si>
    <t>23.</t>
  </si>
  <si>
    <t>24.</t>
  </si>
  <si>
    <t>Čišćenje dijela objekta koji se adaptira od šuta i otpadaka tijekom rušenja sa prikupljanjem otpadaka i prijevozom na gradilišnu deponiju udaljenosti do 30 m.</t>
  </si>
  <si>
    <t>25.</t>
  </si>
  <si>
    <t>Za razne radove koji mogu nastati tijekom rušenja predviđa se određeni broj radnih sati koje će odobriti nadzorni inženjer upisom u dnevnik ukoliko se oni izvedu.</t>
  </si>
  <si>
    <t>a/ PKV</t>
  </si>
  <si>
    <t>b/ KV</t>
  </si>
  <si>
    <t>26.</t>
  </si>
  <si>
    <t>Odvoz šute, otpadaka i neuporabljivog materijala na gradsku deponiju ili spremište investitora sa utovarom u vozila, prijevozom na udaljenost do 30 km, istovarom, slaganjem ili grubim planiranjem na mjestu istovara.</t>
  </si>
  <si>
    <t xml:space="preserve">Dobava, postava, skidanje i otprema vanjske skele -radne platforme, sa svim potrebnim ukrućenjima i sidrenjima. Skelu izvesti prema postojećim HTZ propisima i u svemu kako je opisano u općim uvjetima. Obračun po m2 vertikalne projekcije izvedene skele. </t>
  </si>
  <si>
    <t>Organizacija gradilišta, osiguranja radova i mjere zaštite. Snimanje postojećeg stanja i usaglašavanje s mjerama u dokumentaciji.</t>
  </si>
  <si>
    <t xml:space="preserve">Dobava, postava, skidanje i otprema vanjske skele -tunela za siguran prolaz pješaka, sa svim potrebnim ukrućenjima i sidrenjima. Skelu-tunel izvesti prema postojećim HTZ propisima i u svemu kako je opisano u općim uvjetima. Obračun po m2 tlocrtne projekcije zaštitnog tunela. </t>
  </si>
  <si>
    <t>Dobava i postava čvrste PVC folije za zaštitu otvora na pročelju i u postoječem objektu. Folija se učvršćuje na doprozornik prikladnom ljepljivom trakom koja nakon skidanja ne ostavlja trag ljepila. Stavkom su obuhvaćeni otvori stavaka koje se ne uklanjaju, te na granici radnih sektora po etapama kao bi se spriječio prolaz prašine i nečistoća kod izvođenja radova.</t>
  </si>
  <si>
    <t>Demontaža drvenih karniša i platnenih zastora, žaluzina, venecijanera i sl. U cijenu stavke je uračunato i iznošenje otpadnog materijala na građevinsku deponiju, sav horizontalni i vertikalni transport, te potrebna radna skela. Obračun po komadu.</t>
  </si>
  <si>
    <t>kamin 5t</t>
  </si>
  <si>
    <t>tura</t>
  </si>
  <si>
    <t>Demontaža drvenih rukohvata i zaštita na zidovima u prostorima stubišta, hodnika i čekaona. U cijenu stavke je uračunato i iznošenje otpadnog materijala na građevinsku deponiju, sav horizontalni i vertikalni transport. Obračun po m1.</t>
  </si>
  <si>
    <t>vel.preko 4,0 m2</t>
  </si>
  <si>
    <t>vel.do 2,0 m2</t>
  </si>
  <si>
    <t>vel  2,0 - 4,0 m2</t>
  </si>
  <si>
    <t>Rušenje pregradnih zidova od opeke debljine do 15 cm, zajedno sa keramičkim opločenjem. (Instalacije moraju biti prethodno uklonjene ! ). Obračun po m2 uklonjenog zida.</t>
  </si>
  <si>
    <t>Rušenje pregradnih zidova od opeke debljine preko 15 cm, zajedno sa keramičkim opločenjem. (Instalacije moraju biti prethodno uklonjene ! ). Obračun po m2 uklonjenog zida.</t>
  </si>
  <si>
    <t>Izrezivanje, probijanje ili proširivanje postojećih otvora za novoprojektirane otvore u arm. bet. zidovima. Obračun po m3 uklonjenog zida.</t>
  </si>
  <si>
    <t>Izrezivanje, probijanje ili proširivanje postojećih otvora za novoprojektirane otvore u zidovima od opeke. Obračun po m3 uklonjenog zida.</t>
  </si>
  <si>
    <t>Rušenje keramičkog opločenja sa nosivih zidova i pregradnih zidova koji se ne ruše sa prikupljanjem šute i otpadaka. Obračun po m2 porušenog opločenja.</t>
  </si>
  <si>
    <t>Rušenje kamenog opločenja sa nosivih zidova i pregradnih zidova koji se ne ruše sa prikupljanjem šute i otpadaka. Obračun po m2 porušenog opločenja.</t>
  </si>
  <si>
    <t xml:space="preserve">Rušenje i skidanje postojeće podne konstrukcije sa svim podložnim slojevima sve do nosive konstrukcije, sa podova svih etaža. Pretpostavljena ukupna debljina slojeva za skidanje je do 15 cm. Obračun po m2. </t>
  </si>
  <si>
    <t>Rupa fi: 50mm</t>
  </si>
  <si>
    <t xml:space="preserve">Rupa fi: 60mm </t>
  </si>
  <si>
    <t>Rupa fi: 70mm</t>
  </si>
  <si>
    <t>Rupa fi: 80mm</t>
  </si>
  <si>
    <t>Rupa fi: 100mm</t>
  </si>
  <si>
    <t>Rupa fi: 110mm</t>
  </si>
  <si>
    <t>Rupa fi: 120mm</t>
  </si>
  <si>
    <t>Rupa fi: 130mm</t>
  </si>
  <si>
    <t xml:space="preserve">Rupa fi: 150mm </t>
  </si>
  <si>
    <t>Rupa fi: 160mm</t>
  </si>
  <si>
    <t>Rupa fi: 170mm</t>
  </si>
  <si>
    <t>Rupa fi: 200mm</t>
  </si>
  <si>
    <t>Rupa fi: veći od 200mm</t>
  </si>
  <si>
    <t>27.</t>
  </si>
  <si>
    <t>Pažlivo ručno šlicanje nosivih i pregradnih zidova radi naknadnog izvođenja raznih instalacija. Obračun po m1 izvedenog šlica.</t>
  </si>
  <si>
    <t>28.</t>
  </si>
  <si>
    <t>Rušenje svih slojeva ravnog neprohodnog krova do AB ploče, uključivo čišćenje radnog mjesta, te utovar i odvoz otpadnog materijala na privremeni deponij u dvorištu. Obračun po m2 .</t>
  </si>
  <si>
    <t>29.</t>
  </si>
  <si>
    <t>30.</t>
  </si>
  <si>
    <t>31.</t>
  </si>
  <si>
    <t>32.</t>
  </si>
  <si>
    <t>33.</t>
  </si>
  <si>
    <t>34.</t>
  </si>
  <si>
    <t>35.</t>
  </si>
  <si>
    <t>Demontaža i uklanjanje raznih nespecificiranih aluminijskih, PVC, staklenih stijena i nadstrešnica od lexana, polikarbonata, lima i sl. uključujući svu podkonstrukciju. Obračun po m2.</t>
  </si>
  <si>
    <t>Demontaža postojeće instalacije jake i slabe struje. Potreban uvid na licu mjesta. Utovar, transport i istovar na gradilišni deponij. Obračun po m2.</t>
  </si>
  <si>
    <t>Demontaža postojećih rasvjetnih tijela. Stavka se odnosi na unutarnja i vanjska rasvjetna tijela na pročeljima. Potreban uvid na licu mjesta. Utovar, transport i istovar na gradilišni deponij. Obračun po m2.</t>
  </si>
  <si>
    <t>Demontaža, vađenje unutarnjih drvenih vratiju i stijena sa dovratnicima. U cijenu stavke je uračunato i iznošenje otpadnog materijala na gradilišnu deponiju, sav horizontalni i vertikalni transport.</t>
  </si>
  <si>
    <t>Demontaža stolarije i bravarije sa vađenjem dovratnika, doprozornika, a kod vanjskih prozora sa vađenjem roleta sa skidanjem opšavnih i kutnih letvica. Rad izvest na način koji neće oštetiti fasadu. U cijenu stavke je uračunato i iznošenje otpadnog materijala na gradilišnu deponiju, sav horizontalni i vertikalni transport.</t>
  </si>
  <si>
    <t xml:space="preserve">Probijanje otvora raznih dimenzija radi novih instalacija, uključivo čišćenje radnog mjesta, te utovar i odvoz otpadnog materijala na privremeni deponij u dvorištu. Obračun po kom.
</t>
  </si>
  <si>
    <t>Demontaža spuštenog stropa u svim prostorima zajedno sa pripadajućom podkonstrukcijom uključivo čišćenje radnog mjesta, te utovar i odvoz otpadnog materijala na privremeni deponij u dvorištu. Obračun po m2.</t>
  </si>
  <si>
    <t>Rušenje sitnorebričastog stropa i pune AB ploče između etaža. Rušenje se izvodi prema Statičkom elaboratu i pravilima struke uz strogo pridržavanje svih mjera zaštite na radu. Obračun po m3.</t>
  </si>
  <si>
    <t>Demontaža postojeće instalacije centralnog grijanja. Potreban uvid na licu mjesta .Utovar, transport i istovar na gradilišni deponij. Obračun po m2.</t>
  </si>
  <si>
    <t>Demontaža postojeće instalacije ventilacije i klimatizacije. Potreban uvid na licu mjesta .Utovar, transport i istovar na gradilišni deponij. Obračun po m2.</t>
  </si>
  <si>
    <t>36.</t>
  </si>
  <si>
    <t>37.</t>
  </si>
  <si>
    <t>38.</t>
  </si>
  <si>
    <t>39.</t>
  </si>
  <si>
    <t>40.</t>
  </si>
  <si>
    <t>41.</t>
  </si>
  <si>
    <t>42.</t>
  </si>
  <si>
    <t>43.</t>
  </si>
  <si>
    <t>RUŠENJA I DEMONTAŽE UKUPNO :</t>
  </si>
  <si>
    <r>
      <rPr>
        <b/>
        <sz val="10"/>
        <rFont val="Calibri"/>
        <family val="2"/>
        <charset val="238"/>
      </rPr>
      <t>NAPOMENA:</t>
    </r>
  </si>
  <si>
    <r>
      <rPr>
        <b/>
        <sz val="10"/>
        <rFont val="Calibri"/>
        <family val="2"/>
        <charset val="238"/>
      </rPr>
      <t>Izvođač radova dužan je dogovoriti sa investitorom i projektantom dinamiku izvedbe i ishoditi odobrenje korisnika za vrijeme trajanja aktivnosti.</t>
    </r>
  </si>
  <si>
    <r>
      <rPr>
        <b/>
        <sz val="10"/>
        <rFont val="Calibri"/>
        <family val="2"/>
        <charset val="238"/>
      </rPr>
      <t>za uklanjanje građevinskih elemenata kao: osiguranja konstrukcija, čišćenja, sortiranja, prijenose i prijevoze udaljene cca 50 m na mjesto koje odredi investitor, odnosno sve nekoristivo na gradski deponij. Ovo se odnosi na sve stavke demontaža i skidanja bez obzira da li je opisom posebno istaknuto, a materijali se moraju maksimalno očuvati od oštećenja zbog moguće ponovne primjene.</t>
    </r>
  </si>
  <si>
    <r>
      <t>m</t>
    </r>
    <r>
      <rPr>
        <vertAlign val="superscript"/>
        <sz val="10"/>
        <rFont val="Calibri"/>
        <family val="2"/>
        <charset val="238"/>
      </rPr>
      <t>2</t>
    </r>
  </si>
  <si>
    <r>
      <t>vel. do 2,0 m</t>
    </r>
    <r>
      <rPr>
        <vertAlign val="superscript"/>
        <sz val="10"/>
        <rFont val="Calibri"/>
        <family val="2"/>
        <charset val="238"/>
      </rPr>
      <t>2</t>
    </r>
  </si>
  <si>
    <r>
      <t>vel. 2,0 - 4,0 m</t>
    </r>
    <r>
      <rPr>
        <vertAlign val="superscript"/>
        <sz val="10"/>
        <rFont val="Calibri"/>
        <family val="2"/>
        <charset val="238"/>
      </rPr>
      <t>2</t>
    </r>
  </si>
  <si>
    <t>III</t>
  </si>
  <si>
    <r>
      <t xml:space="preserve">NAPOMENA: </t>
    </r>
    <r>
      <rPr>
        <sz val="10"/>
        <rFont val="Calibri"/>
        <family val="2"/>
        <charset val="238"/>
      </rPr>
      <t>OBJEKT TREBA VRLO PAŽLJIVO RUŠITI POČEVŠI OD KROVA PREMA DOLJE. PRILIKOM RUŠENJA TREBA STROGO PAZITI NA STABILNOST KONSTRUKCIJE, NA PUNU PRIMJENU TEHNIČKO - ZAŠTITNIH MJERA, I BEZ NANOŠENJA ŠTETE DRUGIM SUSJEDNIM OBJEKTIMA I POSJEDIMA, UKLJUČUJUĆI PODZEMNE TUNELE I INSTALACIJSKE KANALE TE OSIGURATI NJIHOVO NEOMETANO FUNKCIONIRANJE I KORIŠTENJE. PRIJE POČETKA RADOVA IZVOĐAČ JE DUŽAN UTVRDITI I PROVJERITI TOČAN POLOŽAJ OVIH KANALA NA LICU MJESTA.</t>
    </r>
  </si>
  <si>
    <t>II</t>
  </si>
  <si>
    <t>RUŠENJE POSTOJEĆEG OBJEKTA</t>
  </si>
  <si>
    <t>RUŠENJE POSTOJEĆEG OBJEKTA UKUPNO:</t>
  </si>
  <si>
    <t>ZEMLJANI RADOVI</t>
  </si>
  <si>
    <t>Po obavljenoj pripremi gradilišta (iskolčenja i osiguranja osi, te postavljanju profila), i iskopa humisnog sloja pristupa se iskopu temeljnog tla do dubine određene projektom.</t>
  </si>
  <si>
    <t>Za izvedbu ovog sloja mogu se upotrijebiti gradiva (prirodni šljunak, drobljeni kamen više frakcija), za koje je prethodno dokazano da udovoljavaju zahtjevima glede granulometrije, mehaničkih i kemijskih svojstava. Kontrola ispitivanja modula stišljivosti i granulometrijskog sastava vršiti svakih 500m2 površine.</t>
  </si>
  <si>
    <t>Jedinična cijena podrazumjeva troškove ispitivanja podloge, potrebna razupiranja i radnu skelu, iskope i transport, popravke loše izvedenih dijelova, skupljanje otpadaka i čišćenje radnog prostora. U cijenu su uključeni svi posredni i neposredni troškovi za rad, materijal, transport, alat i građevinske strojeve, uzimanje uzoraka i troškovi ispitivanja.</t>
  </si>
  <si>
    <t>U stavkama zemljanih radova uključen je i rad, te stalno pračenje iskopa od strane geomehaničara, te geodetsko pozicioniranje visina i kota pojedinih temelja i potpornih zidova, s obzirom na nagib i kvalitetu terena.</t>
  </si>
  <si>
    <t>Jedinica</t>
  </si>
  <si>
    <t>UKUPNO ZEMLJANI RADOVI:</t>
  </si>
  <si>
    <t>IV</t>
  </si>
  <si>
    <t>BETONSKI I ARMIRANOBETONSKI RADOVI</t>
  </si>
  <si>
    <t>1. sastav betonske smjese i tehničke uvjete za svaku marku i konzistenciju betona</t>
  </si>
  <si>
    <t>2. plan betoniranja, organizaciju i opremu</t>
  </si>
  <si>
    <t>3. način transporta i ugradnje</t>
  </si>
  <si>
    <t>4. način njegovanja ugrađenog betona</t>
  </si>
  <si>
    <t>5. program kontrolnih ispitivanja sastojaka betona</t>
  </si>
  <si>
    <t>6. program kontrole betona, uzimanja uzoraka i ispitivanja betonske mješavine i betona po partijama</t>
  </si>
  <si>
    <t>7.plan montaže elemenata za montažne elemente</t>
  </si>
  <si>
    <t>Jedinična cijena za betonske radove obuhvaća  izradu projekta betona, nabavu komponenti i izradu betona, troškove ispitivanja betona, oplatu i radnu skelu, transport, ugradnja i njegu betona, popravke loše izvedenih dijelova i zatvaranje rupa os spona oplate, skupljanje otpadaka i čišćenje radnog prostora. U cijeni su uključeni svi posredni i neposredni troškovi za rad i materijal, transport, alat i građevinske strojeve.</t>
  </si>
  <si>
    <t>beton</t>
  </si>
  <si>
    <t>oplata</t>
  </si>
  <si>
    <t>Dobava materijala te izrada plivajućeg armiranog cementnog estriha debljine 6 cm, preko elastificiranog ekspandiranog polistirena.  Armirati Q- mrežom ili rabicom. Obavezno uz zidove postaviti trake ekspandiranog polistirena debljine 1 cm, visine estriha, kako bi se postigao efekt «plivajućeg poda».</t>
  </si>
  <si>
    <t>V</t>
  </si>
  <si>
    <t>Dobava, prijevoz i ugradnja podložnog sloja betona na temeljno tlo kao podloga za izradu a.b. ploče. Betoniranje betonske podloge prosječne debljine cca 5cm, na prethodno niveliranoj i nabijenoj površini dna iskopa. Cijena stavke uključuje nabavu i dopremu na gradilište betona klase C16/20 (najvećeg zrna agregata 16mm), te ga je potrebno završno fino zagladiti (na njega se postavlja hidroizolacija) "helikopterom"ugradnju, te sav potreban rad ljudi i strojeva, kao i sav potreban materijal pri ugradnji podložnog sloja betona.</t>
  </si>
  <si>
    <r>
      <t>Obračun po m</t>
    </r>
    <r>
      <rPr>
        <i/>
        <vertAlign val="superscript"/>
        <sz val="10"/>
        <rFont val="Arial CE"/>
        <charset val="238"/>
      </rPr>
      <t>3</t>
    </r>
    <r>
      <rPr>
        <i/>
        <sz val="10"/>
        <rFont val="Arial CE"/>
        <charset val="238"/>
      </rPr>
      <t xml:space="preserve"> ugrađenog betona.</t>
    </r>
  </si>
  <si>
    <t>Betoniranje armirano betonskih nadtemeljnih zidova u glatkoj oplati, betonom klase C30/37 pripremljenim u betonari.  Zid u tlu. Betoniranje zidova izvesti sukladno Programu kontrole i kvalitete, u pripremljenu dvostranu glatku oplatu uz obavezno pervibriranje. U oplati zida predvidjeti sva oslabljenja i otvore, te ugraditi sve potrebne instalacije. Nakon ugradnje betona potrebno je obavezno njegovati beton sukladno Programu kontriole i kvalitete knjiga G2. Razred čvrstoće betona   C30/37. Razred izloženosti    XC3. Razred konzistencije    S3. Razred sadržaja klorida   Cl 0.2. Razred maksimalnog zrna agregata  Dmax16.
Cijena stavke uključuje nabavu i dopremu na gradilište betona klase C30/37, spravljenog u betonari, te sav potreban osnovni i pomoćni materijal, te rad ljudi i strojeva pri ugradnji.</t>
  </si>
  <si>
    <t>Betoniranje armirano betonskih stepenica  stubišta s polupodestima u glatkoj oplati, betonom klase C30/37 pripremljenim u betonari. 
Betoniranje stepenica izvesti sukladno Programu kontrole i kvalitete, u pripremljenoj složenoj glatkoj oplati uz obavezno pervibriranje.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spravljenog u betonari, te sav potreban osnovni i pomoćni materijal, te rad ljudi i strojeva pri ugradnji.</t>
  </si>
  <si>
    <t>Betoniranje armirano betonskih greda srednjeg presjeka u glatkoj oplati, betonom klase C30/37 pripremljenim u betonari. Grede su sastavni djelovi strukture nosivie konstrukcije.
Betoniranje greda izvesti sukladno Programu kontrole i kvalitete, u pripremljenu trostranu glatku oplatu uz obavezno pervibriranje. U oplati zida predvidjeti sva oslabljenja i otvore, te ugraditi sve potrebne instalacije.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spravljenog u betonari, te sav potreban osnovni i pomoćni materijal, te rad ljudi i strojeva pri ugradnji.</t>
  </si>
  <si>
    <t>Betoniranje armirano betonskih stupova malog i srednjeg presjeka u glatkoj oplati, betonom klase C30/37 pripremljenim u betonari. Stupovi su sastavni djelovi strukture nosivie konstrukcije.
Betoniranje stupova izvesti sukladno Programu kontrole i kvalitete, u pripremljenu četverostranu glatku oplatu uz obavezno pervibriranje. U oplati zida predvidjeti sva oslabljenja i otvore, te ugraditi sve potrebne instalacije. Razred čvrstoće betona   C30/37. Razred izloženosti    XC3. Razred konzistencije    S3. Razred sadržaja klorida   Cl 0.2. Razred maksimalnog zrna agregata  Dmax16.
Cijena stavke uključuje nabavu i dopremu na gradilište betona klase C30/37, spravljenog u betonari, te sav potreban osnovni i pomoćni materijal, te rad ljudi i strojeva pri ugradnji.</t>
  </si>
  <si>
    <t>Betoniranje ravne krovne konstrukcije (ploče)  krova na kojem se nalazi krovna neprohodna terasa, debljine 20cm u glatkoj oplati, betonom klase C30/37. Ugradnju betona potrebno je izvesti sukladno Programu kontrole i kvalitete, u glatkoj oplati, uz obavezno pervibriranje sa završnim finim niveliranjem svježe ugrađenog betona, sa zaglađivanjem betona. U krovnu konstrukciju (ploču), prije betoniranja, potrebno je ugraditi  sve potrebne instalacije.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spravljenog u betonari, te sav potreban osnovni i pomoćni materijal, te rad ljudi i strojeva pri ugradnji.</t>
  </si>
  <si>
    <t>Betoniranje kose krovne konstrukcije (ploče),  ujednačene debljine 20cm u glatkoj oplati, betonom klase C30/37.  Ugradnju betona potrebno je izvesti sukladno Programu kontrole i kvalitete, u glatkoj oplati, uz obavezno pervibriranje sa završnim finim niveliranjem svježe ugrađenog betona, ali sa zaglađivanjem betona. U krovnu konstrukciju (ploču), prije betoniranja, potrebno je ugraditi  sve potrebne instalacije.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spravljenog u betonari, te sav potreban osnovni i pomoćni materijal, te rad ljudi i strojeva pri ugradnji.</t>
  </si>
  <si>
    <t>Betoniranje armirano betonskih zidova atike ravnog i kosog krova i parapetnog zida ravnog krova debljine 20cm u glatkoj oplati, betonom klase C30/37 pripremljenim u betonari. Betoniranje izvesti sukladno Programu kontrole i kvalitete, u pripremljenu dvostranu glatku oplatu uz obavezno pervibriranje. U oplati predvidjeti sva oslabljenja i otvore, te ugraditi sve potrebne instalacije.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spravljenog u betonari, te sav potreban osnovni i pomoćni materijal, te rad ljudi i strojeva pri ugradnji.</t>
  </si>
  <si>
    <t>Dobava materijala te betoniranje arm.bet vertikalnih serklaža u glatkoj oplati, betonom klase C30/37 pripremljenim u betonari. Serklaži su sastavni djelovi strukture nosivie konstrukcije.
Betoniranje serklaža izvesti sukladno Programu kontrole i kvalitete, u pripremljenu četverostranu glatku oplatu uz obavezno pervibriranje. U oplati zida predvidjeti sva oslabljenja i otvore, te ugraditi sve potrebne instalacije. Razred čvrstoće betona   C30/37. Razred izloženosti    XC3. Razred konzistencije    S3. Razred sadržaja klorida   Cl 0.2. Razred maksimalnog zrna agregata  Dmax16.
Cijena stavke uključuje nabavu i dopremu na gradilište betona klase C30/37, spravljenog u betonari, te sav potreban osnovni i pomoćni materijal, te rad ljudi i strojeva pri ugradnji.</t>
  </si>
  <si>
    <t>Dobava materijala te betoniranje arm.bet horizontalnih serklaža u glatkoj oplati, betonom klase C30/37 pripremljenim u betonari. Serklaži su sastavni djelovi strukture nosivie konstrukcije.
Betoniranje serklaža izvesti sukladno Programu kontrole i kvalitete, u pripremljenu četverostranu glatku oplatu uz obavezno pervibriranje. U oplati zida predvidjeti sva oslabljenja i otvore, te ugraditi sve potrebne instalacije. Razred čvrstoće betona   C30/37. Razred izloženosti    XC3. Razred konzistencije    S3. Razred sadržaja klorida   Cl 0.2. Razred maksimalnog zrna agregata  Dmax16.
Cijena stavke uključuje nabavu i dopremu na gradilište betona klase C30/37, spravljenog u betonari, te sav potreban osnovni i pomoćni materijal, te rad ljudi i strojeva pri ugradnji.</t>
  </si>
  <si>
    <t>Dobava materijala te betoniranje arm.bet. greda i nadvoja, malog presjeka, betonom C30/37 pripremljenim u betonari. Grede i nadvoji  su sastavni djelovi strukture nosivie konstrukcije.
Betoniranje serklaža izvesti sukladno Programu kontrole i kvalitete, u pripremljenu četverostranu glatku oplatu uz obavezno pervibriranje. U oplati zida predvidjeti sva oslabljenja i otvore, te ugraditi sve potrebne instalacije. Razred čvrstoće betona   C30/37. Razred izloženosti    XC3. Razred konzistencije    S3. Razred sadržaja klorida   Cl 0.2. Razred maksimalnog zrna agregata  Dmax16.
Cijena stavke uključuje nabavu i dopremu na gradilište betona klase C30/37, spravljenog u betonari, te sav potreban osnovni i pomoćni materijal, te rad ljudi i strojeva pri ugradnji.</t>
  </si>
  <si>
    <t>Dobava materijala i betoniranje arm. bet. ploče rampe za svladavanje razlike u visini poda betonom C 25/30 pripremljenim u betonari. Betoniranje ploče  izvesti sukladno Programu kontrole i kvalitete, u pripremljenu četverostranu glatku oplatu uz obavezno pervibriranje. U oplati zida predvidjeti sva oslabljenja i otvore, te ugraditi sve potrebne instalacije. Razred čvrstoće betona   C25/30. Razred izloženosti XC3. Razred konzistencije S3. Razred sadržaja klorida  Cl 0.2. Razred maksimalnog zrna agregata  Dmax16.
Cijena stavke uključuje nabavu i dopremu na gradilište betona klase C25/30, spravljenog u betonari, te sav potreban osnovni i pomoćni materijal, te rad ljudi i strojeva pri ugradnji.</t>
  </si>
  <si>
    <t>Dobava materijala te izrada betona za pad minimalne debljine 2 cm, minimalno 2% nagiba, betonom C16/20 (najvećeg zrna agregata 16mm), te sav potreban rad ljudi i strojeva, kao i sav potreban materijal pri ugradnji zaštitnog sloja betona.</t>
  </si>
  <si>
    <t>Dobava materijala te betoniranje gornje betonske podloge , debljine 5 cm, preko hidro-izolacije,  betonom C16/20 (najvećeg zrna agregata 16mm), te sav potreban rad ljudi i strojeva, kao i sav potreban materijal pri ugradnji zaštitnog sloja betona.</t>
  </si>
  <si>
    <t>Dobava materijala te betoniranje temelja samaca u zemlji i djelomično u oplati ako zatreba, betonom C30/37. Ugradnju betona potrebno je izvesti sukladno Programu kontrole i kvalitete, uz obavezno pervibriranje sa završnim finim niveliranjem svježe ugrađenog betona. Nakon ugradnje betona potrebno je obavezno njegovati beton sukladno Programu kontriole i kvalitete knjiga G2. Razred čvrstoće betona   C30/37. Razred izloženosti    XC3. Razred konzistencije    S3. Razred sadržaja klorida   Cl 0.2. Razred maksimalnog zrna agregata  Dmax32.
Cijena stavke uključuje nabavu i dopremu na gradilište betona klase C30/37, spravljenog u betonari, te sav potreban osnovni i pomoćni materijal, te rad ljudi i strojeva pri ugradnji.</t>
  </si>
  <si>
    <t>BETONSKI I ARMIRANOBETONSKI RADOVI UKUPNO:</t>
  </si>
  <si>
    <t>Dobava čelika za armiranje; razvrstavanje i čišćenje, sječenje i savijanje; doprema na gradilište, prijevozi i prijenosi; postava, podlaganje i vezanje te eventualno zavarivanje; uključivo sav rad i materijal potreban za dovršenje i postavu u  projektirani položaj. Šipke od čelika B500B, mreže od čelika B500A.</t>
  </si>
  <si>
    <t>kg</t>
  </si>
  <si>
    <t>RA</t>
  </si>
  <si>
    <t>MA</t>
  </si>
  <si>
    <t>VI</t>
  </si>
  <si>
    <t>TESARSKI RADOVI</t>
  </si>
  <si>
    <t>Izvedba OSB ploča d=22mm, širine 50cm, po detalju 3 (detalj Sike podizanje na nadozid). Obračun po m1 ugrađene OSB ploče na sve krovne parapete.</t>
  </si>
  <si>
    <t>ZIDARSKI RADOVI</t>
  </si>
  <si>
    <t>Osnovni materijal kojim se izvodi zidanje (kamen, betonski, pjenobetonski ili plinobetonski elementi, opeka), mora u pogledu kem. Sastava, meh. Svojstava i dimenzija odgovarati važećim propisima i standardima.</t>
  </si>
  <si>
    <t>Materijali iz kojih se sastoji mort (pijesak, vezivo, voda i eventualni aditivi) moraju odgovarati propisima i standardima za te materijale.</t>
  </si>
  <si>
    <t>Za pripremu mortova (ako to propisom nije precizirano) može se upotrijebiti prirodni pijesak bez organskih primjesa ili umjetno proizvrden, drobljrni pijesak. Morski pijesak treba se prije upotrebe isprati. Isprati se trebaju i drugi prirodni sastojci (riječni i kopani) ako imaju primjese gline veću od 1,5% težine pijeska. Granulacijska krivulja pijeska mora biti u skladu s propisima, ne smije biti zrna većih od 4mm, ni više od 10% zrna promjera manjeg od 1mm. Kao vezivo, ako opisom nije drugačije predviđeno, upotrebljava se hidratizirano vapno ili portland cement što ovisi o vrsti morta. Mort se u načelu priprema strojno, a izuzetno za manje količine ručno. Sastav morta, omjer pojedinih komponenti, konzistencu+ija svježeg morta i mehanička svojstava stvrdnutog morta moraju odgovarati propisima i standardima.</t>
  </si>
  <si>
    <t>Zidanja moraju biti izvedena stručno po općim pravilima za zidanja i uz poštovanje posebnih pravila i proizvođačkih naputaka za pojedine materijale. Striktno se moraju poštovati dimenzije iz nacrta.</t>
  </si>
  <si>
    <t>Jedinična cijena obuhvaća nabavu materijala uključivši transport do gradilišta, skladištenje i manipulaciju materijalom na gradilištu, radne skele, pripremu morta i izvođenje radova, popravak loše izvedenih radova i čišćenje prostora nakon završetka pojedinih zidarskih radova. U cijenu su uključeni svi posredni i neposredni troškovi za rad, materijal, transport, alat i građevinske strojeve, uzimanje uzoraka i troškovi ispitivanja.</t>
  </si>
  <si>
    <t>Čišćenje objekta u toku građevinskih radova te prije primopredaje objekta.</t>
  </si>
  <si>
    <t>UKUPNO ZIDARSKI RADOVI:</t>
  </si>
  <si>
    <r>
      <t>Žbukanja moraju biti izvedena stručno i naročito precizno. Ivice ožbukanih elemenata moraju biti bez odstupanja i pratiti zadanu formu (horizontala, vertikala, kosina, krivulja). Izložene ivice ojačavaju se aluminijskim perforiranim "</t>
    </r>
    <r>
      <rPr>
        <sz val="7.5"/>
        <rFont val="Calibri"/>
        <family val="2"/>
        <charset val="238"/>
      </rPr>
      <t>L"</t>
    </r>
    <r>
      <rPr>
        <sz val="10"/>
        <rFont val="Calibri"/>
        <family val="2"/>
        <charset val="238"/>
      </rPr>
      <t xml:space="preserve"> profilom 25/25/0,5 mm.</t>
    </r>
  </si>
  <si>
    <t>VIII</t>
  </si>
  <si>
    <t>IZOLATERSKI RADOVI</t>
  </si>
  <si>
    <t>Dobava i ugradnja PE folije na toplinsku i zvučnu izolaciju, a prije izvedbe cementnog estriha. Preklope izvoditi min. 10 cm, te ih lijepiti samoljepljivom trakom. Obračun po m2 položene folije.</t>
  </si>
  <si>
    <t>IZOLATERSKI RADOVI UKUPNO:</t>
  </si>
  <si>
    <t>IX</t>
  </si>
  <si>
    <t>FASADERSKI RADOVI</t>
  </si>
  <si>
    <t>konzolni nosač</t>
  </si>
  <si>
    <t>FASADERSKI RADOVI UKUPNO:</t>
  </si>
  <si>
    <t>B</t>
  </si>
  <si>
    <t>OBRTNIČKI RADOVI</t>
  </si>
  <si>
    <t>LIMARSKI RADOVI</t>
  </si>
  <si>
    <t>LIMARSKI RADOVI UKUPNO:</t>
  </si>
  <si>
    <t xml:space="preserve">postojeći dio </t>
  </si>
  <si>
    <t>opeka</t>
  </si>
  <si>
    <t xml:space="preserve">Dobava i ugradnja aluminijskog praga od L profila 35/35/4 mm (na sudaru različitih vrsta podova). </t>
  </si>
  <si>
    <t>Dobava materijala i izvedba izravnavajućeg sloja masom za niveliranje uz sve potrebne pripreme podloge. Debljina izravnavajućeg sloja do 10 mm. Obračun po m2 izvedenog niveliranja.</t>
  </si>
  <si>
    <t>Dobava materijala i izvedba izravnavajućeg sloja masom za niveliranje uz sve potrebne pripreme podloge. Debljina izravnavajućeg sloja do 30 mm. Obračun po m2 izvedenog niveliranja.</t>
  </si>
  <si>
    <t xml:space="preserve">Zazidavanje i zatvaranje otvora u postojećim zidovima debljine do 60 cm punom opekom u cementnom mortu minimalne marke M10. Izvodi se radi prilagodbe otvora novoprojektiranom stanju.  Povezivanje s nosivim zidom potrebno je izvesti mehaničkim spojnim sredstvima - ankerima. Obračun po m3 izvedenog zida. </t>
  </si>
  <si>
    <t>Strojni široki iskop  zemlje na cijeloj površini  objekta, uračunato osiguranje iskopa. Otkopani materijal prevesti na deponiju po dogovoru s investitoroma, a dio odgovarajućeg materijala koristiti za kasniju nivelaciju terena van gabarita objekta. Obračun po m3 izvedenog iskopa.</t>
  </si>
  <si>
    <t>Strojni iskop za trakaste temelje , uračunato osiguranje iskopa. Otkopani materijal prevesti na deponiju po dogovoru s investitoroma, a dio odgovarajućeg materijala koristiti za kasniju nivelaciju terena van gabarita objekta. Obračun po m3 izvedenog iskopa.</t>
  </si>
  <si>
    <t>Strojni iskop za temelje samce, uračunato osiguranje iskopa. Otkopani materijal prevesti na deponiju po dogovoru s investitoroma, a dio odgovarajućeg materijala koristiti za kasniju nivelaciju terena van gabarita objekta. Obračun po m3 izvedenog iskopa.</t>
  </si>
  <si>
    <t>Ručni iskop zemlje za izvedbu novog instalacionog kanala. Iskop vršiti pažljivo kako ne bi došlo do oštećenja postoječih instalacija. Obračun po m3 izvedenog iskopa.</t>
  </si>
  <si>
    <t>Dobava materijala te betoniranje temeljnih greda novog instalacionog kanala u zemlji i djelomično u oplati ako zatreba, betonom C30/37. Ugradnju betona potrebno je izvesti sukladno Programu kontrole i kvalitete, uz obavezno pervibriranje sa završnim finim niveliranjem svježe ugrađenog betona. Nakon ugradnje betona potrebno je obavezno njegovati beton sukladno Programu kontriole i kvalitete knjiga G2. Razred čvrstoće betona   C30/37. Razred izloženosti    XC3. Razred konzistencije    S3. Razred sadržaja klorida   Cl 0.2. Razred maksimalnog zrna agregata  Dmax32.
Cijena stavke uključuje nabavu i dopremu na gradilište betona klase C30/37, spravljenog u betonari, te sav potreban osnovni i pomoćni materijal, te rad ljudi i strojeva pri ugradnji.</t>
  </si>
  <si>
    <t>Betoniranje armirano betonskih nadtemeljnih zidova instalacionog kanala u glatkoj oplati, betonom klase C30/37 pripremljenim u betonari.  Zid u tlu. Betoniranje zidova izvesti sukladno Programu kontrole i kvalitete, u pripremljenu dvostranu glatku oplatu uz obavezno pervibriranje. U oplati zida predvidjeti sva oslabljenja i otvore, te ugraditi sve potrebne instalacije. Nakon ugradnje betona potrebno je obavezno njegovati beton sukladno Programu kontriole i kvalitete knjiga G2. Razred čvrstoće betona   C30/37. Razred izloženosti    XC3. Razred konzistencije  S3. Razred sadržaja klorida   Cl 0.2. Razred maksimalnog zrna agregata  Dmax16.
Cijena stavke uključuje nabavu i dopremu na gradilište betona klase C30/37, spravljenog u betonari, te sav potreban osnovni i pomoćni materijal, te rad ljudi i strojeva pri ugradnji.</t>
  </si>
  <si>
    <t>Betoniranje ab ploče instalacionog kanala,  ujednačene debljine 20cm u glatkoj oplati, betonom klase C30/37.  Ugradnju betona potrebno je izvesti sukladno Programu kontrole i kvalitete, u glatkoj oplati, uz obavezno pervibriranje sa završnim finim niveliranjem svježe ugrađenog betona, ali sa zaglađivanjem betona. U ab ploču prije betoniranja, potrebno je ugraditi  sve potrebne instalacije.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spravljenog u betonari, te sav potreban osnovni i pomoćni materijal, te rad ljudi i strojeva pri ugradnji.</t>
  </si>
  <si>
    <t>Kao st. 1., samo izvedba vanjske  vertikalne hidroizolacije na ab plohama zidova podruma i sokla.</t>
  </si>
  <si>
    <t>Bušenje rupa prof 32 mm za injektiranje injekcijskom tekućinom prema dole pod kutem od 30 do 40 stupnjeva na obe strane zida u nivou vanjskog terena. Izvodi se na postoječem objektu. Dubina rupa treba iznositi oko 2/3 debljine zida na udaljenost 10 - 15 cm. Ako se zidu pristupa samo sa jedne strane, rupe se moraju izbušiti u dva reda, poravnata od sredine na međusobnoj udaljenosti oko 10 cm u cik cak liniji, također pod kutem. Obračun po komadu izbušenih rupa, računajući svaki red posebno.</t>
  </si>
  <si>
    <t>Dobava  i postava sloja parne brane  na ravnom krovu. Parna brana ukupne debljine 0.5 cm, bitumenska traka za zavarivanje u jednom sloju s uloškom od Al folije debljine 0.2 mm. Izvodi se ispod toplinske izolacije, a na izvedene betone za pad. Preklop od min 10 cm obračunat u količini. Obračun po m2 izvedene parne brane.</t>
  </si>
  <si>
    <t>Dobava materijala i izvedba geotkstila 300g/m2 ispod hidroizolaciske folije ravnih krovova. Obračun po m2.</t>
  </si>
  <si>
    <t>Dobava materijala i izvedba raznih opšava na ravnom krovu. Izvodi se u sistemu kao pokrov. Obračun po komadu do potpune gotovosti sa svim potrebnim materijalom i predradnjama.</t>
  </si>
  <si>
    <t>Zaštita vertikalne hidroizolacije podrumskih zidova plastičnom zaštitnom stazom s kvržicama u rolama. Kvržice visine  7-8 mm. Stazu učvrstiti tipskim čavlićima s odgovarajućim podlošcima. Širina preklopa staze  10 cm. Po m2.</t>
  </si>
  <si>
    <t xml:space="preserve">BRAVARSKI RADOVI </t>
  </si>
  <si>
    <t>PROTUPOŽARNA BRAVARIJA</t>
  </si>
  <si>
    <t>PROTUPOŽARNA BRAVARIJA UKUPNO:</t>
  </si>
  <si>
    <t>CRNA BRAVARIJA UKUPNO:</t>
  </si>
  <si>
    <t>BRAVARSKI RADOVI UKUPNO:</t>
  </si>
  <si>
    <t>Skidanje humusa i čišćenje terena nakon rušenja u sloju debljine 20 cm sa guranjem u stranu na građevinsku deponiju. Obračum po m2.</t>
  </si>
  <si>
    <t>Dobava materijala i betoniranje podložnog mršavog betona ispod trakastih temelja i temelja samaca, betonom C 16/20. Uključeno nabijanje. Gornja površina mora biti horizontalna i ravna. Izvodi se u debljini 10 cm. Obračun po m3.</t>
  </si>
  <si>
    <t>Dobava materijala te strojno žbukanje zidova, stupova, greda i stropova unutar objekta, vapneno-cementnom žbukom debljine 2 cm. Obračun po m2.</t>
  </si>
  <si>
    <t>Dobava materijala te žbukanje špaleta prozora i vrata širine do 30 cm, produžnom rabiciranom žbukom debljine 2 cm.  Obračun po m1.</t>
  </si>
  <si>
    <t>Krpanje šliceva iza postavljanja instalacija  elektrike, vodovoda i kanalizacije. širina   šlica 5 – 30 cm.     Obračun po m1.</t>
  </si>
  <si>
    <t>Dobava materijala te krpanje eventualnih gnijezda nakon skidanja oplate,  čišćenje od curaka cementnog mlijeka i sl. kao podloga za završno farbanje. Obračun po m2.</t>
  </si>
  <si>
    <t>STOLARSKI RADOVI (UNUTARNJA I VANJSKA STOLARIJA)</t>
  </si>
  <si>
    <t>ALUMINIJSKA VANJSKA STOLARIJA</t>
  </si>
  <si>
    <t>ALUMINIJSKA VANJSKA STOLARIJA UKUPNO:</t>
  </si>
  <si>
    <t>Radioničke nacrte dostaviti na ovjeru projektantu.</t>
  </si>
  <si>
    <t>Sve mjere obavezno kontrolirati u naravi.</t>
  </si>
  <si>
    <t>Jediničnom cijenom obuhvatiti sav osnovni, pomoćni, spojni i vezni materijal, mehanizam za otvaranje vrata, okov za otvaranje sa pripadajućim rozetama ( kvake, ručke), završnu obradu te sav rad na izradi i ugradnji stavke do njene pune funkcionalnosti.</t>
  </si>
  <si>
    <t>Vrata opremljena kuglom za otvaranje vrata i preklopnom "leptir" WC bravom  s naznakom položaja slobodno - zauzeto i mogućnošću sigurnosnog otvaranja izvana.</t>
  </si>
  <si>
    <t>Vrata ovješena na tri alu spojnice s mesinganim trnom. U kabini se nalazi i inox vješalica i inox nosač za toaletni papir.</t>
  </si>
  <si>
    <t>Dovratnici su u zid učvršćeni eloksiranim aluminijskim "U" profilom. Prednja i bočne linije ojačana i ukrućena gornjim G1 ovalnim eloksiranim aluminijskim profilom, presjeka 68x40 mm.</t>
  </si>
  <si>
    <t>Svi rubovi compact ploča završno obrađeni na CNC stroju sa skošenim rubovima (fazetirano).</t>
  </si>
  <si>
    <t>Svi vijci i spojna tehnika od inoxa.</t>
  </si>
  <si>
    <t>Stavka uključuje sav rad, materijal i spojna sredstva do pune gotovosti kabina.</t>
  </si>
  <si>
    <t>Stavka uključuje sav rad, materijal i spojna sredstva do pune gotovosti.</t>
  </si>
  <si>
    <t>UNUTARNJA STOLARIJA UKUPNO:</t>
  </si>
  <si>
    <t>STOLARSKI RADOVI UKUPNO:</t>
  </si>
  <si>
    <t>KERAMIČARSKI RADOVI</t>
  </si>
  <si>
    <t>KERAMIČARSKI RADOVI UKUPNO</t>
  </si>
  <si>
    <t>KAMENARSKI RADOVI</t>
  </si>
  <si>
    <t>KAMENARSKI RADOVI UKUPNO:</t>
  </si>
  <si>
    <t>Dobava i postava krovnih odvodnih vertikala , okruglog  presjeka profila 15 cm, iz aluminijskog lima, deb 0,7 mm, sa  nosačima, učvršćenih na zidove. U cijenu uključen spoj na ljevanoželjeznu cijev.  Obračun po m1.</t>
  </si>
  <si>
    <t>Izrada i postava dilatacija od aluminijskog  lima, deb 0,7 mm, na unutarnje i vanjske zidove te unutarnje stropove. Razvijena širina  lima 80 cm. Obračun po m1.</t>
  </si>
  <si>
    <t>Razni opšavi  prodora od aluminijskog lima deb 0,7 mm, opšavi odzraka, antena dimnjaka,  i sl. Obračun po komadu opšava površine do 1m2.</t>
  </si>
  <si>
    <t>Dobava i ugradba tipske metalne mrežice iz perforiranog pocinčanog lima za ventiliranje podgleda i fasade. U cijenu uključen sav potreban rad materijal i pribor. Obračun po m1 ugrađene mrežice.</t>
  </si>
  <si>
    <t>Dobava i polaganje krovne bitumenske ljepenke ispod svih limenih opšava na krovu, prozorskim klupčicama i sličnih mjesta predviđenih projektom. Preklopi minimalno 10 cm ljepljeni resitolom. U stavku uključen kompletan rad i materijal.  Obračun po m1 izvedene HI.</t>
  </si>
  <si>
    <t>Opći uvjeti gipskartonskih radova i spuštenih stropova</t>
  </si>
  <si>
    <t xml:space="preserve">Zahtjev je  primjene nekog od  sustava koji nudi potvrdu sukladnosti za povezani sustav pregradnih zidova i spuštenih stropova od gipskartonskih elemenata i ispunjava u najmanjoj mjeri zahtjevana svojstva iz projekta u cjelini. </t>
  </si>
  <si>
    <t>Vrste pregradnih zidova utvrđene su oznakama u nacrtima sukladno zahtjevima glede:</t>
  </si>
  <si>
    <t xml:space="preserve"> - protupožarnih svojstva utvrđeni su Elaboratom mjera zaštite od požara, </t>
  </si>
  <si>
    <t xml:space="preserve"> - toplinskih svojstava utvrđeni su Projektom o uštedi toplinske energije i toplinske zaštite u zgradama</t>
  </si>
  <si>
    <t xml:space="preserve"> - akustičnih svojstava utvrđeni su Elaboratom zaštite od buke i vibracije</t>
  </si>
  <si>
    <t xml:space="preserve"> - strukturalnih svojstva horizontalno linijsko opterećenje u visini rukohvata 1.5kN/m</t>
  </si>
  <si>
    <t xml:space="preserve"> - koncentrirana horizontalna sila u vidljivoj točki zida  0.5kN</t>
  </si>
  <si>
    <t xml:space="preserve">  - dozvoljeni progib od vlastite težine l/500, max 3 mm i opterećenja i/200, max 15 mm</t>
  </si>
  <si>
    <t xml:space="preserve"> - fizikalna svojstva zrakonepropusnost, sukladno zahtjevu zrakonepropusnosti </t>
  </si>
  <si>
    <t xml:space="preserve"> Tehnička svojstva, tolerancije po pravcu, ravnini i vertikali  +-2mm po 3.6 m ali ne više od  +- 5 mm kumulativno</t>
  </si>
  <si>
    <t xml:space="preserve"> Ostala svojstva:  spriječavanje infestacije.</t>
  </si>
  <si>
    <t>Upotreba u proizvodnji: azbesta, mineralnih vlakana manjih</t>
  </si>
  <si>
    <t>promjera od 3 a duljih od 200 μm, materijala u čijoj je proizvodnji korišten CFC,HCFC,ili HFA, cement sa visokim sadržajem al, kalcijev klorid, gips ploče sa PVC folijom, olova, formaldehid nije dozvoljena.</t>
  </si>
  <si>
    <t xml:space="preserve">Svojstva i ispitivanja utvrđena Prilogom E, točka E.4.2. Tehničkog propisa o građevnim proizvodima. </t>
  </si>
  <si>
    <t>Zidovi su samonosivi a montiraju se na a.b. podnu ploču i učvršćuju za stropnu ab. ploču sa zahtjevanom zrakonepropusnosti. Visina i namjena određuje razmak tipskih, nosivih profila. Međuprostor ispunjen slojem mineralne vune deb. 5 ili 8 cm.</t>
  </si>
  <si>
    <t>Samo tvrde ploče postavljaju se do visine 1.2 m a ostale u punoj visini zida. Obrada spojeva u punoj mjeri na oba sloja ploča.</t>
  </si>
  <si>
    <t>U iskazanoj površini je sadržana površina otvora vrata a u cijeni izrade sadržana sve potrebno za izvedbu opisane stavke pripremljenu za ličilačke radove. U cijeni uključeno i odgovarajuća izvedba i brtvljenje prodora instalacija kroz zidove koje dijele raznovrsne prostore.</t>
  </si>
  <si>
    <t>ZIDOVI</t>
  </si>
  <si>
    <t>Za sve komplet gotovo, obračun po m².</t>
  </si>
  <si>
    <t>m²</t>
  </si>
  <si>
    <t>Dobava i izrada obloge zida. obloga je sastavljena od podkonstrukcije od standardnih nosivih profila sustava, te gipskartonskih ploča, debljina termoizolacije 6 cm, uključivo sa pe folijom.</t>
  </si>
  <si>
    <t>a.</t>
  </si>
  <si>
    <t>obloga geberita</t>
  </si>
  <si>
    <t>b.</t>
  </si>
  <si>
    <t>zatvaranje klupčice</t>
  </si>
  <si>
    <t>Dobava i ugradnja UA profila.</t>
  </si>
  <si>
    <t>UA 50 profili</t>
  </si>
  <si>
    <t>UA 75 profili</t>
  </si>
  <si>
    <t>c.</t>
  </si>
  <si>
    <t>UA 100 profili</t>
  </si>
  <si>
    <t>Dobava i ugradnja utičnih kutnika za UA profile. Obračun po kamadu ugrađenog kutnika (1 vrata = 2 kutnika).</t>
  </si>
  <si>
    <t>utični kutnik za UA50 profil</t>
  </si>
  <si>
    <t>utični kutnik za UA75 profil</t>
  </si>
  <si>
    <t>utični kutnik za UA100 profil</t>
  </si>
  <si>
    <t>Dobava materijala i izvedba gipskartonskih špaleta zidova i obloga. Špaleta na vidljivim rubovima obrađena aluminijskom kutnom šinom, sve bandažirano i gletano u Q2 kvaliteti. Obračun po m1 špalete.</t>
  </si>
  <si>
    <t>razvijena širina do 50cm</t>
  </si>
  <si>
    <t>razvijena širina od 50cm do 100cm</t>
  </si>
  <si>
    <t>razvijena širina od 100cm do 150cm</t>
  </si>
  <si>
    <t>STROPOVI</t>
  </si>
  <si>
    <t>Horizontalne plohe.</t>
  </si>
  <si>
    <t>a)</t>
  </si>
  <si>
    <t>Revizija dimenzija 20x20.</t>
  </si>
  <si>
    <t>b)</t>
  </si>
  <si>
    <t>Revizija dimenzija 30x30.</t>
  </si>
  <si>
    <t>c)</t>
  </si>
  <si>
    <t>Revizija dimenzija 40x40.</t>
  </si>
  <si>
    <t>d)</t>
  </si>
  <si>
    <t>Revizija dimenzija 50x50.</t>
  </si>
  <si>
    <t>e)</t>
  </si>
  <si>
    <t>Revizija dimenzija 60x60.</t>
  </si>
  <si>
    <t>Izrada, dobava i postava prelaznih elemenata iz gips ploča d=12,5 mm za izvedbu promjene razine stropa. 
Uključivo dodatna podkonstrukcija.</t>
  </si>
  <si>
    <t>1-struka stepenica h=30 cm</t>
  </si>
  <si>
    <t>GIPSKARTONSKI RADOVI UKUPNO:</t>
  </si>
  <si>
    <t>GIPSKARTONSKI RADOVI</t>
  </si>
  <si>
    <t>VII</t>
  </si>
  <si>
    <t>PODOPOLAGAČKI RADOVI</t>
  </si>
  <si>
    <t>Pažljivo skidanje postojeće podložne i završne žbuke pročelja postoječeg centralnog objekta. Uključen sav rad, materijal te sve potrebno za potpuno dovršenje rada. Obračun po m2.</t>
  </si>
  <si>
    <t>Izrada i postava prozorskih klupčica od aluminijskog  lima, deb 0,75 mm, klupčice postaviti na svu vanjsku stolariju i bravariju. Razvijena širina  klupčice do 55 cm. Obračun po m1.</t>
  </si>
  <si>
    <t>Čišćenje sljubnica i opeke postojećeg ziđa nakon demontaže žbuke.Sve sljubnice i ostatke žbuke očistiti žičanim četkama do čiste opeke.</t>
  </si>
  <si>
    <t>Pranje i odmašćivanje svih površina zidova nakon obijanja žbuke i čišćenja posebnim sredstvom.</t>
  </si>
  <si>
    <t>Zatvaranje šliceva u slabom ziđu širine do 10 cm nakon demontaže instalacija vodovoda i kanalizacije te jake i slabe struje.Šliceve prethodno očistiti i otprašiti,zatim zapuniti komadima opeke u produžnom cementno vapnenom mortu omjera 1:2:6.</t>
  </si>
  <si>
    <t>Zidarska obrada zatvorenih šliceva slojem cementnog morta sa ugradbom rabic pletiva.Širina obrade šliceva iznosi cca 20 cm tako da obrađena površina obuhvati širinu zatvorenog šlica te barem po 5 cm spoja sa svake strane.</t>
  </si>
  <si>
    <t>Pregledavanje kompletnog ziđa na postojećem objektu sa svrhom uvida u slabe dijelove koje je potrebno zamijeniti i ojačati.Svi zidni elementi od pune opeke koji su oštećeni ili slabo vezani.Pregledavanje vršiti vizualno i udarcima malim ručnim batom a sve slabe dijelove označiti i evidentirati.</t>
  </si>
  <si>
    <t>Uklanjanje slabih dijelova ziđa odnosno zidnih elemenata od pune opeke koji su oštećeni ili slabo međusobno vezani u zidu,čišćenje te zapunjavanjem novom punom opekom u produžnom cementno vapnenom mortu.</t>
  </si>
  <si>
    <t>Zapunjavanje produžnim cemntno vapenim mortom svih većih pukotina i oštećenja na ziđu uzrokovanim diferencijalnim slijeganjem temelja objekta,te manjih dijelova slabog ziđa koje je potrebno zamijeniti i ojačati.</t>
  </si>
  <si>
    <t>Sanacija pukotina u ziđu postupkom injektiranja.Sve pukotine širine do 10 mm uzrokovane diferencijalnim slijeganjima temelja objekta potrebno je injektirati tekućim cementnim mortom sa dodatkom epoksida.Uzduž svih pukotina je potrebno izbušiti rupe na razmacima od cca 30 cm te u njih postaviti čelične cijevčice promjera 12 ili 19 mm,začepiti ih te ih učvrstiti cementnim mortom.Sve pukotine između ugrađenih cijevčica s obje strane zida zatvoriti cementnim mortom a prije injektiranja kroz pojedine cijevčice upuhati zrak ili vodu kako bi se sve pukotine isprale i očistile.Injektiranje je potrebno vršiti odozdo prema gore pri tlaku od cca 0,03 MPa.</t>
  </si>
  <si>
    <t>Izvedba čišćenja konstruktivnih arm.betonskih elemenata zgrade (zidovi, stupovi i si.), na svim mjestima gdje je došlo do oštećenja betona, gdje je vidljiva (i korodirala) armatura i si. Sva takva mjesta potpuno mehanički očistiti od svih nevezanih betonskih čestica, te temeljito skinuti hrđu sa ogoljelih dijelova armatumog betonskog čelika, Prema potrebi upotrijebit ižičane Četke, vruču vodu pod pritiskom, pjeskarenje i sl. Izvodi se kao priprema za konstruktivnu sanaciju.</t>
  </si>
  <si>
    <t>44.</t>
  </si>
  <si>
    <t>45.</t>
  </si>
  <si>
    <t>46.</t>
  </si>
  <si>
    <t>47.</t>
  </si>
  <si>
    <t>48.</t>
  </si>
  <si>
    <t>49.</t>
  </si>
  <si>
    <t>50.</t>
  </si>
  <si>
    <t>Čišćenje vanjskog lica zida temelja od naslaga slojeva zemlje s mini wash aparatom pritiska do 150 Bara. Po potrebu ukloniti nepravilne dijelove temelja koji će smetati prilikom izvođenja podbetoniravanja te izvođenja novih slojeva poda. Obračun po m2 očišćene površine i m3 uklonjenih dijelova konstrukcije.</t>
  </si>
  <si>
    <t>a) čišćenje</t>
  </si>
  <si>
    <t>b) uklanjanje dijelova temelja</t>
  </si>
  <si>
    <t>Ručno planiranje dna iskopa na horizontalu površinu sa točnošću ± 2,0 cm i utovar zemlje u ručna kolica (prijevoz na gradilišnu deponiju na udaljenosti 100 m). Za obračun uzeti 0,03 m3/m2 iskopanog materijala kod planiranja površine.Obračun po m2 isplanirane površine (temelji, posteljica za nasip šljunka i sl.)</t>
  </si>
  <si>
    <r>
      <t>Utovar i odvoz preostalog materijala na deponiju izvođača. Obračun se vrši po m</t>
    </r>
    <r>
      <rPr>
        <vertAlign val="superscript"/>
        <sz val="10"/>
        <rFont val="Calibri"/>
        <family val="2"/>
        <charset val="238"/>
      </rPr>
      <t>3</t>
    </r>
    <r>
      <rPr>
        <sz val="10"/>
        <rFont val="Calibri"/>
        <family val="2"/>
        <charset val="238"/>
      </rPr>
      <t xml:space="preserve"> sraslog materijala, koeficijent rastresitosti uključen u količinu.</t>
    </r>
  </si>
  <si>
    <t>Pažljivi ručni iskop zemljanog   materijala  ispod postojećih   temelja u kampadama   prema uputi statičara, te odvoz iskopanog materijala na gradilišnu deponiju. Obračun po m3 iskopanog materijala uključujući transport utovar i odvoz na deponiju.</t>
  </si>
  <si>
    <t>Dobava materijala i ugradnja pranog separiranog šljunčanog materijala granulacije 16-32 mm na ravne neprohodne krovove, te ručno planiranje istog. Obračun po m3 ugrađenog materijala.</t>
  </si>
  <si>
    <t>Dobava i ugradba armature, betona i oplate ispod      postojećih     temelja      u     svrhu podbetoniravanja. Ugradbu izvšiti pažljivo u kampadama točno prema statičkom proračunu, nacrtu armatura i uputama nadzornog inženjera.</t>
  </si>
  <si>
    <t>a) dobava i ugradba oplate</t>
  </si>
  <si>
    <t>b) dobava i ugradba betona C 25/30 sa dodatkom aditiva za vodonepropusnost</t>
  </si>
  <si>
    <t>Dobava i montaža tunela za prolaz pješaka izrađenog od bešavnih cijevi sa horizontalnim ukrućenjima. Visina tunela je 3,0 m i širina do 1,5 m. Pokrov izraditi od dva reda mosnica koje se postavljaju jedna do druge tako da drugi red pokriva reške prvog reda. Preko mosnica postaviti krovnu ljepenku br.120 sa preklopima min 10 cm ili PVC foliju. Nakon postave skele potrebno je postaviti   svu potrebnu signalizaciju ( rasvjetu, putokaze,.. ). Obračun po m2 horizonalne projekcije površine.</t>
  </si>
  <si>
    <t>Dobava, dostava, postava i demontaža nakon izvedenih radova, fasadne skele - cijevna ili tipski "H" elementi, za izvođenje radova na objektu. Skelu je potrebno ukrutiti i sidriti u objekt pomoću kuka za pričvršćenje skele kako bi se osigurala od prevrtanja. Na vanjski dio skele postaviti jutenu zaštitu koju treba pričvrstiti na konstrukciju. Zgrada je visine do krovnog vijenca, prizemlje i jedan kat.Prije izvedbe skele izvođač je dužan  izraditi projekt skele, sa svim mjerama zaštite radnika i prolaznika. Cijelu skelu izraditi prema odredbama propisa za zaštitu na radu, te izvesti željezne ili drvene penjalice za osiguranje vertikalne komunikacije po skeli. Obračun po m2  ortogonalne projekcije skele.</t>
  </si>
  <si>
    <t>TESARSKI RADOVI UKUPNO:</t>
  </si>
  <si>
    <t>Dobava, dostava, postava i demontaža nakon izvedenih radova cijevne skele unutar okna dizala, a prema detaljnom nacrtu izvođača dizala. Obračun po m3 montirane skele.</t>
  </si>
  <si>
    <t>Nabava materijala i izvedba reparaturnog morta debljine 1 do 4 cm na mjestima oštećenih podih AB ploča prema tlu u postoječim građevinama. Izvodi se kao priprema za izvedbu hidroizolacijskog premaza. Točnu količinu odredit će nadzorni inženjer uvidom na licu mjesta, te upisom u građevinski dnevnik.</t>
  </si>
  <si>
    <t>Nabava materijala i izvedba reparaturnog morta debljine 1 do 4 cm na mjestima oštećenih vanjskih zidova prema tlu u postoječim građevinama. Izvodi se kao priprema za izvedbu nove hidroizolacije. Točnu količinu odredit će nadzorni inženjer uvidom na licu mjesta, te upisom u građevinski dnevnik.</t>
  </si>
  <si>
    <t>Dobava i izvedba vertikalne hidroizolacije zidova postoječih objekata. Izvodi se od hladnog bitumenskog prednamaza na suhu i glatku podlogu u cilju povezivanja čestica i pripreme podloge, dobava i postava 2 sloja hidroizolacije, polimerbitumenska traka za zavarivanje sa uloškom staklene tkanine 2 sloja (2*0,5)4, s plošno varenim preklopom od 10,0cm (min. tehničke karakteristike: temp. postojanost od -10°C do +80°C, max. vlačne čvrstoće 700N/cm, uzdužno i poprečno rastezanje 2%). Punoplošno zavariti za podlogu. U količine uračunato i 10% za preklope.</t>
  </si>
  <si>
    <t>Strojni i ručni iskop zemlje za izvedbu sanacije postoječih podrumskih zidova. Iskop vršiti pažljivo kako ne bi došlo do oštećenja postoječih instalacija. Obračun po m3 izvedenog iskopa.</t>
  </si>
  <si>
    <t>Dobava materijala i izvedba drenaže od perforirane drenažne cijevi promjera 150 cm. U cijenu je uključena izrada podloga od betona C16/20 za postavljanje drenaža u već iskopane rovove, uz eventualno poravnanje dna, dobava i ugradnja perforiranih drenažnih cijevi, zaštita drenažnih cijevi geotekstilom mase 200 g/m2 i ugradnja filterskog sloja od kamenog materijala granulacije 8-63 mm minimalne debljine 20 cm.</t>
  </si>
  <si>
    <t>Strojni i djelomično ručni iskop  zemljanog materijala za ukop trake  uzemljivača , te ponovno zatrpavanje po polaganju iste. Kanal je širine 30 cm i dubine 80 cm. Obračun po m3 iskopa sraslog tla.</t>
  </si>
  <si>
    <t>Zatrpavanje iskopa uz vanjske zidove objekta nakon sanacije materijalom iz iskopa, uz grubo poravnavanje nivelete. Vrši se u slojevim do 30cm nabijanjem. Obračun po m3 ugrađenog materijala.</t>
  </si>
  <si>
    <t>Zatrpavanje materijalom od iskopa unutar trakastih temelja i nadtemeljnih zidova povišenog dijela objekta sa potrebnim nabijanjem prema statičkom proračunu nosivosti posteljice. Obračun po m3 ugrađenog materijala.</t>
  </si>
  <si>
    <t>Zatrpavanje pokosa uz vanjske zidove objekta i razne potporne zidove uz prometnice materijalom iz iskopa, uz grubo poravnavanje nivelete. Vrši se u slojevim do 30cm nabijanjem. Obračun po m3 ugrađenog materijala.</t>
  </si>
  <si>
    <t>Isto kao stavka 7. samo dolazi na krov spojnog pješačkog mosta između dogradnje i postoječeg objekta.</t>
  </si>
  <si>
    <r>
      <t xml:space="preserve">Dobava elastificiranog ekspandiranog polistirena, u pločama </t>
    </r>
    <r>
      <rPr>
        <sz val="10"/>
        <rFont val="Calibri"/>
        <family val="2"/>
        <charset val="238"/>
      </rPr>
      <t xml:space="preserve">debljine 2,0 cm </t>
    </r>
    <r>
      <rPr>
        <sz val="10"/>
        <rFont val="Calibri"/>
        <family val="2"/>
        <charset val="238"/>
      </rPr>
      <t xml:space="preserve"> za ugradnju u plivajuće podove prema tlu. Stavkom obuhvaćena i količina polistirena koji se vertikalno postavlja na spoju podova i zidova. </t>
    </r>
  </si>
  <si>
    <r>
      <t xml:space="preserve">Dobava i ugradnja tvrde ekstrudirane polistirenske pjene XPS,  u pločama za  toplinsku izolaciju  poda prema tlu. </t>
    </r>
    <r>
      <rPr>
        <sz val="10"/>
        <rFont val="Calibri"/>
        <family val="2"/>
        <charset val="238"/>
      </rPr>
      <t xml:space="preserve"> Ploče falcane , debljine 8 cm. Obračun po m2 tlocrtne površine. </t>
    </r>
  </si>
  <si>
    <r>
      <t xml:space="preserve">Dobava tvrde ekstrudirane polistirenske pjene XPS u pločama </t>
    </r>
    <r>
      <rPr>
        <sz val="10"/>
        <rFont val="Calibri"/>
        <family val="2"/>
        <charset val="238"/>
      </rPr>
      <t>debljine 2,0 do 4,0 cm (radi nivelacije)</t>
    </r>
    <r>
      <rPr>
        <sz val="10"/>
        <rFont val="Calibri"/>
        <family val="2"/>
        <charset val="238"/>
      </rPr>
      <t xml:space="preserve"> za ugradnju u plivajuće podove prema tlu. Obračun po m2 tlocrtne površine. </t>
    </r>
  </si>
  <si>
    <r>
      <t xml:space="preserve">Dobava tvrde ekstrudirane polistirenske pjene XPS u pločama </t>
    </r>
    <r>
      <rPr>
        <sz val="10"/>
        <rFont val="Calibri"/>
        <family val="2"/>
        <charset val="238"/>
      </rPr>
      <t>debljine 2,0 do 4,0 cm (radi nivelacije)</t>
    </r>
    <r>
      <rPr>
        <sz val="10"/>
        <rFont val="Calibri"/>
        <family val="2"/>
        <charset val="238"/>
      </rPr>
      <t xml:space="preserve"> za ugradnju u plivajuće podove međukatnih etaža. Obračun po m2 tlocrtne površine. </t>
    </r>
  </si>
  <si>
    <r>
      <t xml:space="preserve">Dobava elastificiranog ekspandiranog polistirena, u pločama </t>
    </r>
    <r>
      <rPr>
        <sz val="10"/>
        <rFont val="Calibri"/>
        <family val="2"/>
        <charset val="238"/>
      </rPr>
      <t xml:space="preserve">debljine 2x1,0 cm </t>
    </r>
    <r>
      <rPr>
        <sz val="10"/>
        <rFont val="Calibri"/>
        <family val="2"/>
        <charset val="238"/>
      </rPr>
      <t xml:space="preserve">za ugradnju u plivajuće podove međukatnih etaža. Stavkom obuhvaćena i količina polistirena koji se vertikalno postavlja na spoju podova i zidova. </t>
    </r>
  </si>
  <si>
    <r>
      <t xml:space="preserve">Dobava i postava vertikalne  toplinske izolacije uz nadozid krova. Izvodi se od ploča tvrde hidrofobne mineralne vune. </t>
    </r>
    <r>
      <rPr>
        <sz val="10"/>
        <rFont val="Calibri"/>
        <family val="2"/>
        <charset val="238"/>
      </rPr>
      <t xml:space="preserve">Debljina ploča 10 cm. </t>
    </r>
    <r>
      <rPr>
        <sz val="10"/>
        <rFont val="Calibri"/>
        <family val="2"/>
        <charset val="238"/>
      </rPr>
      <t>Ploče se sidre na zid plastičnim vijcima 5kom/m2. Obračun po m2.</t>
    </r>
  </si>
  <si>
    <t>Sve isto kao st. 31. samo se odnosi na podrumske zidove postoječih objekata.</t>
  </si>
  <si>
    <t>Sve isto kao st. 33. samo se odnosi na podrumske zidove postoječih objekata.</t>
  </si>
  <si>
    <r>
      <t xml:space="preserve">Izvedba toplinske izolacije na zidnim plohama ukopanog dijela zgrade i sokla. Izvodi se pločama ekstrudiranog polistirena (XPS) </t>
    </r>
    <r>
      <rPr>
        <sz val="10"/>
        <rFont val="Calibri"/>
        <family val="2"/>
        <charset val="238"/>
      </rPr>
      <t>deb. 10 cm,</t>
    </r>
    <r>
      <rPr>
        <sz val="10"/>
        <rFont val="Calibri"/>
        <family val="2"/>
        <charset val="238"/>
      </rPr>
      <t xml:space="preserve"> polaganim uz prethodno izvedenu vertikalnu hidroizolacije iz st. 2.. Rubove ploča rezati na licu mjesta ovisno o stvarnom stanju. Bez obzira na oblik i veličinu plohe. Po m2 razvijene površine.</t>
    </r>
  </si>
  <si>
    <r>
      <t xml:space="preserve">Dobava i postava  toplinske izolacije kosi dio krova od ploča  kamene vune. </t>
    </r>
    <r>
      <rPr>
        <sz val="10"/>
        <color indexed="8"/>
        <rFont val="Calibri"/>
        <family val="2"/>
        <charset val="238"/>
      </rPr>
      <t>Debljina ploča 25 cm.</t>
    </r>
    <r>
      <rPr>
        <sz val="10"/>
        <rFont val="Calibri"/>
        <family val="2"/>
        <charset val="238"/>
      </rPr>
      <t>Obračun po m2.</t>
    </r>
  </si>
  <si>
    <t>Rušenje nosivih zidova od armiranog betona sa potrebnom zaštitom za sprečavanje urušavanja.</t>
  </si>
  <si>
    <t>deb. zida 20 - 30 cm.</t>
  </si>
  <si>
    <t xml:space="preserve">Dijamantno rezanje AB konstruktivnih elemenata debljine cca 20 - 30 cm. Izvoditi pažljivo kako se ne bi narušila statika postoječeg objekta. Obračun po m1. </t>
  </si>
  <si>
    <t xml:space="preserve">Strojno i ručno rušenje i uklanjanje ostalih nespecificiranih betonskih i armirano betonskih konstruktivnih elemenata kao što su razni šahtovi, sabirne jame, temelji, slivnici i sl.Obračun  po m3 porušenih konstruktivnih elemenata
</t>
  </si>
  <si>
    <t>Rušenje AB parapeta na ravnom neprohodnom krovu objekta koji se nadograđuje. Uključiti čišćenje radnog mjesta, te utovar i odvoz otpadnog materijala na privremeni deponij u dvorištu. Obračun po m3 AB parapeta .</t>
  </si>
  <si>
    <t>51.</t>
  </si>
  <si>
    <t>52.</t>
  </si>
  <si>
    <t>53.</t>
  </si>
  <si>
    <t>54.</t>
  </si>
  <si>
    <t>55.</t>
  </si>
  <si>
    <t>56.</t>
  </si>
  <si>
    <t>59.</t>
  </si>
  <si>
    <t>Betoniranje armirano betonskih zidova okna dizala u glatkoj oplati, debljine 20 cm, betonom klase C30/37 pripremljenim u betonari. Betoniranje zidova izvesti sukladno Programu kontrole i kvalitete, u pripremljenu dvostranu glatku oplatu uz obavezno pervibriranje. U oplati zida predvidjeti sva oslabljenja i otvore, te ugraditi sve potrebne instalacije.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 spravljenog u betonari, te sav potreban osnovni i pomoćni materijal, te rad ljudi i strojeva pri ugradnji.</t>
  </si>
  <si>
    <t>Betoniranje armirano betonskih zidova stubišta u glatkoj oplati, debljine 20 cm, betonom klase C30/37 pripremljenim u betonari. Betoniranje zidova izvesti sukladno Programu kontrole i kvalitete, u pripremljenu dvostranu glatku oplatu uz obavezno pervibriranje. U oplati zida predvidjeti sva oslabljenja i otvore, te ugraditi sve potrebne instalacije.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 spravljenog u betonari, te sav potreban osnovni i pomoćni materijal, te rad ljudi i strojeva pri ugradnji.</t>
  </si>
  <si>
    <t>Bušenje postojećih betonskih konstruktivnih elemenata te dobava i ugradnja čeličnih sidrenih šipki RA 12 za sidrenje novih AB konstruktivnih elemenata. Duljina sidrenja iznosi 1/3 debljine postojećeg AB konstruktivnog elementa, gustoća sidrenih šipki prema uputi statičara. Duljinu sidrenja obavezno zapuniti epoxi mortom. Obračun po komadu.</t>
  </si>
  <si>
    <t>Dobava materijala i izvedba raznih AB konstruktivnih elemenata kao što je zabetoniravanje postoječih otvora u zidovima i pločama, razni nespecificirani AB elementi kao što su pragovi, pasice i sl. Izvodi se betonom C 25/30 pripremljenim u betonari. AB elemente  izvesti sukladno Programu kontrole i kvalitete, u pripremljenu dvostranu, trostranu i četverostranu glatku oplatu uz obavezno pervibriranje. U oplati zida predvidjeti sva oslabljenja i otvore, te ugraditi sve potrebne instalacije. Razred čvrstoće betona   C25/30. Razred izloženosti XC3. Razred konzistencije S3. Razred sadržaja klorida  Cl 0.2. Razred maksimalnog zrna agregata  Dmax16.
Cijena stavke uključuje nabavu i dopremu na gradilište betona klase C25/30, spravljenog u betonari, te sav potreban osnovni i pomoćni materijal, te rad ljudi i strojeva pri ugradnji.</t>
  </si>
  <si>
    <t xml:space="preserve">·    Horizontalna, zaobljena zidna zaštita </t>
  </si>
  <si>
    <t>·    Dimenzije: debljina 30 mm x dužina 4 m</t>
  </si>
  <si>
    <t>·    Visina 200 mm</t>
  </si>
  <si>
    <t xml:space="preserve">·    Površina od glatkog PVC-a sa ukrasnim užljebljenjima </t>
  </si>
  <si>
    <t>·    100% antibakterijski PVC</t>
  </si>
  <si>
    <t>·    100% proizveden bez upotrebe teških metala</t>
  </si>
  <si>
    <t>·    Izrazita otpornost na udarce, ogrebotine, habanje i razne kemikalije</t>
  </si>
  <si>
    <t>·    Boja: 30 standardnih</t>
  </si>
  <si>
    <t xml:space="preserve">·    Način postavljanja: aluminijski nosači učvršćuju se vijcima na zid na međusobnoj udaljenosti od 75 cm (alternativa: postavlja se aluminijski nosač u komadu, kao letva). Na krajeve postavljene letvice postavlja se završna kapica </t>
  </si>
  <si>
    <t>·    Prema potrebi moguće je posebnim segmentima zidne zaštite slijediti unutarnji i vanjski pravi kut</t>
  </si>
  <si>
    <t>Obračun po m1.</t>
  </si>
  <si>
    <t>KUTNA ZAŠTITA</t>
  </si>
  <si>
    <t xml:space="preserve">    10 standardnih dvobojnih</t>
  </si>
  <si>
    <t>·  Zaštita kuteva od jakih udaraca, za visokoprometna područja</t>
  </si>
  <si>
    <t>·  Zaštita za kut od 900</t>
  </si>
  <si>
    <t>·   Širina krila 60 mm (unutarnja mjera)</t>
  </si>
  <si>
    <t>·   Debljina 2,5 mm</t>
  </si>
  <si>
    <t>·   Duljina 1,30 m, 2,00 m ili 4,00 m</t>
  </si>
  <si>
    <t>·   Površina od glatkog PVC-a</t>
  </si>
  <si>
    <t>·   Završne kapice na krajevima</t>
  </si>
  <si>
    <t xml:space="preserve">·   Boje: 30 standardnih jednobojnih ili </t>
  </si>
  <si>
    <t>·   Postava: aluminijski kontinuirani nosač učvršćuju se vijcima na zid , a na njih se postavlja PVC profil</t>
  </si>
  <si>
    <t>ZIDNA ZAŠTITA</t>
  </si>
  <si>
    <t>PODOPOLAGAČKI  RADOVI UKUPNO:</t>
  </si>
  <si>
    <t>Ostakljenje otvora izvesti lamistalom debljine 10 mm.</t>
  </si>
  <si>
    <t>Stijena je visine 2200 mm zajedno sa inox nogicama visine 100 mm.</t>
  </si>
  <si>
    <t>X</t>
  </si>
  <si>
    <t>ČELIČNA KONSTRUKCIJA</t>
  </si>
  <si>
    <t>Montaža čelične konstrukcije provodi se na osnovu   montažnog   projekta   i  tehnološkog projekta montaže kojeg daje izvođač. Izvođač montaže dužan je radove montaže provoditi u skaldu sa standardima i propisima. Nakon   izvršenih   radova   montaže   čelične konstrukcije, potrebno je konstrukciju očistiti i popraviti oštećenja na osnovnoj antikorozivnoj zaštiti.</t>
  </si>
  <si>
    <t>Za sve eventualne izmjene ili popravke u radioničko-montažnoj dokumentaciji, potrebna je suglasnost projektanta i nadzornog inženjera.</t>
  </si>
  <si>
    <t>Kvaliteta završne obrade spojeva i površine prvog sloja prema kvaliteti Q2, a kvaliteta završne obrade drugog sloja prema kvaliteti obrade površine Q3</t>
  </si>
  <si>
    <t>Kvaliteta završne obrade spojeva i površine prvog sloja prema kvaliteti Q1, a kvaliteta završne obrade drugog sloja prema kvaliteti obrade površine Q3.</t>
  </si>
  <si>
    <t>Kvaliteta završne obrade spojeva i površine prvog sloja prema kvaliteti Q1, a kvaliteta završne obrade drugog sloja prema kvaliteti obrade površine Q3.  </t>
  </si>
  <si>
    <t>ČELIČNA KONSTRUKCIJA UKUPNO:</t>
  </si>
  <si>
    <t>Dobava materijala i izvedba arm.bet. spregnute ploče debljine 10 cm na oplati od visokovalnog profiliranog čeličnog lima  sitnozrnim betonom C 30/37 pripremljenim u betonari. Izvodi se unutar prostorne čelične rešetke kao podna ploča pješačkog mosta. Betoniranje serklaža izvesti sukladno Programu kontrole i kvalitete, u pripremljenu glatku oplatu uz obavezno pervibriranje. U oplati zida predvidjeti sva oslabljenja i otvore, te ugraditi sve potrebne instalacije. Razred čvrstoće betona C30/37. Razred izloženosti XC3. Razred konzistencije S3. Razred sadržaja klorida Cl 0.2. Razred maksimalnog zrna agregata  Dmax8.
Cijena stavke uključuje nabavu i dopremu na gradilište betona klase C30/37, spravljenog u betonari, te sav potreban osnovni i pomoćni materijal, te rad ljudi i strojeva pri ugradnji.</t>
  </si>
  <si>
    <r>
      <t xml:space="preserve">Izvesti prema shemi br. </t>
    </r>
    <r>
      <rPr>
        <b/>
        <sz val="10"/>
        <rFont val="Calibri"/>
        <family val="2"/>
        <charset val="238"/>
      </rPr>
      <t>7</t>
    </r>
  </si>
  <si>
    <r>
      <t>Izvesti prema shemi br.</t>
    </r>
    <r>
      <rPr>
        <b/>
        <sz val="10"/>
        <rFont val="Calibri"/>
        <family val="2"/>
        <charset val="238"/>
      </rPr>
      <t xml:space="preserve"> 13</t>
    </r>
  </si>
  <si>
    <r>
      <t>Izvesti prema shemi br.</t>
    </r>
    <r>
      <rPr>
        <b/>
        <sz val="10"/>
        <rFont val="Calibri"/>
        <family val="2"/>
        <charset val="238"/>
      </rPr>
      <t xml:space="preserve"> 17</t>
    </r>
  </si>
  <si>
    <r>
      <t>Izvesti prema shemi br.</t>
    </r>
    <r>
      <rPr>
        <b/>
        <sz val="10"/>
        <rFont val="Calibri"/>
        <family val="2"/>
        <charset val="238"/>
      </rPr>
      <t xml:space="preserve"> 18</t>
    </r>
  </si>
  <si>
    <r>
      <t xml:space="preserve">Izvesti prema shemi br. </t>
    </r>
    <r>
      <rPr>
        <b/>
        <sz val="10"/>
        <rFont val="Calibri"/>
        <family val="2"/>
        <charset val="238"/>
      </rPr>
      <t>13</t>
    </r>
  </si>
  <si>
    <r>
      <t>Izvesti prema shemi br.</t>
    </r>
    <r>
      <rPr>
        <b/>
        <sz val="10"/>
        <rFont val="Calibri"/>
        <family val="2"/>
        <charset val="238"/>
      </rPr>
      <t xml:space="preserve"> 21</t>
    </r>
  </si>
  <si>
    <r>
      <t>Izvesti prema shemi br.</t>
    </r>
    <r>
      <rPr>
        <b/>
        <sz val="10"/>
        <rFont val="Calibri"/>
        <family val="2"/>
        <charset val="238"/>
      </rPr>
      <t xml:space="preserve"> 22</t>
    </r>
  </si>
  <si>
    <r>
      <t>Izvesti prema shemi br.</t>
    </r>
    <r>
      <rPr>
        <b/>
        <sz val="10"/>
        <rFont val="Calibri"/>
        <family val="2"/>
        <charset val="238"/>
      </rPr>
      <t xml:space="preserve"> 23</t>
    </r>
  </si>
  <si>
    <r>
      <t>Izvesti prema shemi br.</t>
    </r>
    <r>
      <rPr>
        <b/>
        <sz val="10"/>
        <rFont val="Calibri"/>
        <family val="2"/>
        <charset val="238"/>
      </rPr>
      <t xml:space="preserve"> 24</t>
    </r>
  </si>
  <si>
    <r>
      <t>Izvesti prema shemi br.</t>
    </r>
    <r>
      <rPr>
        <b/>
        <sz val="10"/>
        <rFont val="Calibri"/>
        <family val="2"/>
        <charset val="238"/>
      </rPr>
      <t xml:space="preserve"> 25</t>
    </r>
  </si>
  <si>
    <r>
      <t>Izvesti prema shemi br.</t>
    </r>
    <r>
      <rPr>
        <b/>
        <sz val="10"/>
        <rFont val="Calibri"/>
        <family val="2"/>
        <charset val="238"/>
      </rPr>
      <t xml:space="preserve"> 29</t>
    </r>
  </si>
  <si>
    <r>
      <t>Izvesti prema shemi br.</t>
    </r>
    <r>
      <rPr>
        <b/>
        <sz val="10"/>
        <rFont val="Calibri"/>
        <family val="2"/>
        <charset val="238"/>
      </rPr>
      <t xml:space="preserve"> 30</t>
    </r>
  </si>
  <si>
    <r>
      <t>Izvesti prema shemi br.</t>
    </r>
    <r>
      <rPr>
        <b/>
        <sz val="10"/>
        <rFont val="Calibri"/>
        <family val="2"/>
        <charset val="238"/>
      </rPr>
      <t xml:space="preserve"> 31</t>
    </r>
  </si>
  <si>
    <r>
      <t>Izvesti prema shemi br.</t>
    </r>
    <r>
      <rPr>
        <b/>
        <sz val="10"/>
        <rFont val="Calibri"/>
        <family val="2"/>
        <charset val="238"/>
      </rPr>
      <t xml:space="preserve"> 32</t>
    </r>
  </si>
  <si>
    <r>
      <t>Izvesti prema shemi br.</t>
    </r>
    <r>
      <rPr>
        <b/>
        <sz val="10"/>
        <rFont val="Calibri"/>
        <family val="2"/>
        <charset val="238"/>
      </rPr>
      <t xml:space="preserve"> 33</t>
    </r>
  </si>
  <si>
    <t>Izrada, doprema i montaža radnog stola L oblika ukupne dimenzije (400+200)x80x75 cm. Stol sastavljen od 3x(200x80x75) cm. Radna ploča od OPL iverice debljine 25 mm u dekoru po odabiru. Rubovi ABS debljine 2 mm. U svaku radnu ploču ugrađena po jedna PVC rozeta promjera 60 mm za uvođenje kablova. Postolje metalno, izrađeno od kvadratne cijevi 50/50/1,5 mm formirano u obliku slova U, sa vijcima za mikroregulaciju i pripadajučim veznicima za ukrutu radnog stola. Metalna podkonstrukcija plastificirana u ral 9003. U cijenu uključiti tri pokretna ladičara dim. 42/56/56 cm sa tri izvlačne ladice, u visini pulta  puna izvlaka ladice kao metabox. Izvedba koropusa i čela ladica OPL iverica debljine 18 mm, rub ABS 2 mm, pokrovna ploča OPL iverica debljine 25 mm, prihvatnici kao tip "školjka", izvedba CR, zaključavanje centralni zapor.</t>
  </si>
  <si>
    <t>UNUTARNJA DRVENA STOLARIJA</t>
  </si>
  <si>
    <t>C</t>
  </si>
  <si>
    <t>UNUTARNJA ALUMINIJSKA STOLARIJA</t>
  </si>
  <si>
    <r>
      <t xml:space="preserve">Izvesti prema shemi unutarnje al. stolarije broj </t>
    </r>
    <r>
      <rPr>
        <b/>
        <sz val="9"/>
        <rFont val="Calibri"/>
        <family val="2"/>
        <charset val="238"/>
      </rPr>
      <t>7</t>
    </r>
    <r>
      <rPr>
        <sz val="9"/>
        <rFont val="Calibri"/>
        <family val="2"/>
        <charset val="238"/>
      </rPr>
      <t>.</t>
    </r>
  </si>
  <si>
    <r>
      <t xml:space="preserve">Izvesti prema shemi unutarnje al. stolarije broj </t>
    </r>
    <r>
      <rPr>
        <b/>
        <sz val="9"/>
        <rFont val="Calibri"/>
        <family val="2"/>
        <charset val="238"/>
      </rPr>
      <t>14</t>
    </r>
    <r>
      <rPr>
        <sz val="9"/>
        <rFont val="Calibri"/>
        <family val="2"/>
        <charset val="238"/>
      </rPr>
      <t>.</t>
    </r>
  </si>
  <si>
    <r>
      <t xml:space="preserve">Izvesti prema shemi unutarnje al. stolarije broj </t>
    </r>
    <r>
      <rPr>
        <b/>
        <sz val="9"/>
        <rFont val="Calibri"/>
        <family val="2"/>
        <charset val="238"/>
      </rPr>
      <t>16</t>
    </r>
    <r>
      <rPr>
        <sz val="9"/>
        <rFont val="Calibri"/>
        <family val="2"/>
        <charset val="238"/>
      </rPr>
      <t>.</t>
    </r>
  </si>
  <si>
    <r>
      <t xml:space="preserve">Izvesti prema shemi unutarnje al. stolarije broj </t>
    </r>
    <r>
      <rPr>
        <b/>
        <sz val="9"/>
        <rFont val="Calibri"/>
        <family val="2"/>
        <charset val="238"/>
      </rPr>
      <t>18</t>
    </r>
    <r>
      <rPr>
        <sz val="9"/>
        <rFont val="Calibri"/>
        <family val="2"/>
        <charset val="238"/>
      </rPr>
      <t>.</t>
    </r>
  </si>
  <si>
    <r>
      <t xml:space="preserve">Izvesti prema shemi unutarnje al. stolarije broj </t>
    </r>
    <r>
      <rPr>
        <b/>
        <sz val="9"/>
        <rFont val="Calibri"/>
        <family val="2"/>
        <charset val="238"/>
      </rPr>
      <t>20</t>
    </r>
    <r>
      <rPr>
        <sz val="9"/>
        <rFont val="Calibri"/>
        <family val="2"/>
        <charset val="238"/>
      </rPr>
      <t>.</t>
    </r>
  </si>
  <si>
    <r>
      <t xml:space="preserve">Izvesti prema shemi unutarnje al. stolarije broj </t>
    </r>
    <r>
      <rPr>
        <b/>
        <sz val="9"/>
        <rFont val="Calibri"/>
        <family val="2"/>
        <charset val="238"/>
      </rPr>
      <t>25</t>
    </r>
    <r>
      <rPr>
        <sz val="9"/>
        <rFont val="Calibri"/>
        <family val="2"/>
        <charset val="238"/>
      </rPr>
      <t>.</t>
    </r>
  </si>
  <si>
    <r>
      <t xml:space="preserve">Izvesti prema shemi unutarnje al. stolarije broj </t>
    </r>
    <r>
      <rPr>
        <b/>
        <sz val="9"/>
        <rFont val="Calibri"/>
        <family val="2"/>
        <charset val="238"/>
      </rPr>
      <t>26</t>
    </r>
    <r>
      <rPr>
        <sz val="9"/>
        <rFont val="Calibri"/>
        <family val="2"/>
        <charset val="238"/>
      </rPr>
      <t>.</t>
    </r>
  </si>
  <si>
    <r>
      <t xml:space="preserve">Izvesti prema shemi unutarnje al. stolarije broj </t>
    </r>
    <r>
      <rPr>
        <b/>
        <sz val="9"/>
        <rFont val="Calibri"/>
        <family val="2"/>
        <charset val="238"/>
      </rPr>
      <t>27</t>
    </r>
    <r>
      <rPr>
        <sz val="9"/>
        <rFont val="Calibri"/>
        <family val="2"/>
        <charset val="238"/>
      </rPr>
      <t>.</t>
    </r>
  </si>
  <si>
    <r>
      <t xml:space="preserve">Izvesti prema shemi unutarnje al. stolarije broj </t>
    </r>
    <r>
      <rPr>
        <b/>
        <sz val="9"/>
        <rFont val="Calibri"/>
        <family val="2"/>
        <charset val="238"/>
      </rPr>
      <t>28</t>
    </r>
    <r>
      <rPr>
        <sz val="9"/>
        <rFont val="Calibri"/>
        <family val="2"/>
        <charset val="238"/>
      </rPr>
      <t>.</t>
    </r>
  </si>
  <si>
    <t>UNUTARNJA ALUMINIJSKA STOLARIJA UKUPNO:</t>
  </si>
  <si>
    <r>
      <t xml:space="preserve">Sve isto kao predhodna stavka </t>
    </r>
    <r>
      <rPr>
        <b/>
        <sz val="10"/>
        <color indexed="8"/>
        <rFont val="Calibri"/>
        <family val="2"/>
        <charset val="238"/>
      </rPr>
      <t xml:space="preserve">9. </t>
    </r>
    <r>
      <rPr>
        <sz val="10"/>
        <color indexed="8"/>
        <rFont val="Calibri"/>
        <family val="2"/>
        <charset val="238"/>
      </rPr>
      <t xml:space="preserve">samo se odnosi na pregradu između pisoara dimenzija 30x150cm. </t>
    </r>
    <r>
      <rPr>
        <sz val="10"/>
        <color indexed="8"/>
        <rFont val="Calibri"/>
        <family val="2"/>
        <charset val="238"/>
      </rPr>
      <t>Pozicija-9.</t>
    </r>
  </si>
  <si>
    <r>
      <t xml:space="preserve">Sve isto kao predhodna stavka </t>
    </r>
    <r>
      <rPr>
        <b/>
        <sz val="10"/>
        <color indexed="8"/>
        <rFont val="Calibri"/>
        <family val="2"/>
        <charset val="238"/>
      </rPr>
      <t>10.</t>
    </r>
    <r>
      <rPr>
        <sz val="10"/>
        <color indexed="8"/>
        <rFont val="Calibri"/>
        <family val="2"/>
        <charset val="238"/>
      </rPr>
      <t xml:space="preserve"> samo se odnosi na pregradu između umivaonika i pisoara, dimenzija 91x150cm. </t>
    </r>
    <r>
      <rPr>
        <sz val="10"/>
        <color indexed="8"/>
        <rFont val="Calibri"/>
        <family val="2"/>
        <charset val="238"/>
      </rPr>
      <t>Pozicija-10.</t>
    </r>
  </si>
  <si>
    <r>
      <t xml:space="preserve">Sve isto kao predhodna stavka  samo se odnosi na pregradu između pisuara dimenzija 60x150cm. </t>
    </r>
    <r>
      <rPr>
        <sz val="10"/>
        <color indexed="8"/>
        <rFont val="Calibri"/>
        <family val="2"/>
        <charset val="238"/>
      </rPr>
      <t>Pozicija-</t>
    </r>
    <r>
      <rPr>
        <b/>
        <sz val="10"/>
        <color indexed="8"/>
        <rFont val="Calibri"/>
        <family val="2"/>
        <charset val="238"/>
      </rPr>
      <t>16.</t>
    </r>
  </si>
  <si>
    <r>
      <t xml:space="preserve">Stavku izvesti prema shemi unutarnje stolarije broj </t>
    </r>
    <r>
      <rPr>
        <b/>
        <sz val="10"/>
        <rFont val="Calibri"/>
        <family val="2"/>
        <charset val="238"/>
      </rPr>
      <t>28</t>
    </r>
  </si>
  <si>
    <r>
      <t xml:space="preserve">Stavku izvesti prema shemi unutarnje stolarije broj </t>
    </r>
    <r>
      <rPr>
        <b/>
        <sz val="10"/>
        <rFont val="Calibri"/>
        <family val="2"/>
        <charset val="238"/>
      </rPr>
      <t>29</t>
    </r>
  </si>
  <si>
    <r>
      <t xml:space="preserve">Stavku izvesti prema shemi unutarnje stolarije broj </t>
    </r>
    <r>
      <rPr>
        <b/>
        <sz val="10"/>
        <rFont val="Calibri"/>
        <family val="2"/>
        <charset val="238"/>
      </rPr>
      <t>30</t>
    </r>
  </si>
  <si>
    <r>
      <t xml:space="preserve">Stavku izvesti prema shemi unutarnje stolarije broj </t>
    </r>
    <r>
      <rPr>
        <b/>
        <sz val="10"/>
        <rFont val="Calibri"/>
        <family val="2"/>
        <charset val="238"/>
      </rPr>
      <t>31</t>
    </r>
  </si>
  <si>
    <r>
      <t xml:space="preserve">Stavku izvesti prema shemi unutarnje stolarije broj </t>
    </r>
    <r>
      <rPr>
        <b/>
        <sz val="10"/>
        <rFont val="Calibri"/>
        <family val="2"/>
        <charset val="238"/>
      </rPr>
      <t>32</t>
    </r>
  </si>
  <si>
    <r>
      <t xml:space="preserve">Stavku izvesti prema shemi unutarnje stolarije broj </t>
    </r>
    <r>
      <rPr>
        <b/>
        <sz val="10"/>
        <rFont val="Calibri"/>
        <family val="2"/>
        <charset val="238"/>
      </rPr>
      <t>33</t>
    </r>
  </si>
  <si>
    <r>
      <t xml:space="preserve">Stavku izvesti prema shemi unutarnje stolarije broj </t>
    </r>
    <r>
      <rPr>
        <b/>
        <sz val="10"/>
        <rFont val="Calibri"/>
        <family val="2"/>
        <charset val="238"/>
      </rPr>
      <t>34</t>
    </r>
  </si>
  <si>
    <r>
      <t xml:space="preserve">Stavku izvesti prema shemi unutarnje stolarije broj </t>
    </r>
    <r>
      <rPr>
        <b/>
        <sz val="10"/>
        <rFont val="Calibri"/>
        <family val="2"/>
        <charset val="238"/>
      </rPr>
      <t>35</t>
    </r>
  </si>
  <si>
    <r>
      <t xml:space="preserve">Stavku izvesti prema shemi unutarnje stolarije broj </t>
    </r>
    <r>
      <rPr>
        <b/>
        <sz val="10"/>
        <rFont val="Calibri"/>
        <family val="2"/>
        <charset val="238"/>
      </rPr>
      <t>36</t>
    </r>
  </si>
  <si>
    <t>RAZNI RADOVI</t>
  </si>
  <si>
    <t>Dobava i postava tipskog kontejnera zatvorenog tipa za komunalni otpad volumena 1100 l.</t>
  </si>
  <si>
    <t>Dobava i postava oglasnog panoa u ulaznom dijelu građevine.</t>
  </si>
  <si>
    <t>Orjentacijski plan</t>
  </si>
  <si>
    <t>Taktilna crta vođenja širine 40 cm</t>
  </si>
  <si>
    <t>RAZNI RADOVI UKUPNO:</t>
  </si>
  <si>
    <t>OPĆI UVJETI I NAPOMENE</t>
  </si>
  <si>
    <t>Ukoliko izvoditelj prilikom izvedbe radova na odgovarajućoj poziciji ustanovi da je došlo do značajnijeg odstupanja od navedenih podataka, dužan je o tome obavijestiti nadzornog inženjera.</t>
  </si>
  <si>
    <t>Sve radove treba izvesti točno po projektu, u skladu sa geomehaničkim izvještajem i statičkim proračunom.</t>
  </si>
  <si>
    <t>Troškovnikom predviđenu kategoriju tla treba provjeriti te ukoliko ne odgovara, ustanoviti ispravnu u prisutnosti rukovoditelja gradilišta i nadzornog inženjera i konstatirati upisom u građ. dnevnik.</t>
  </si>
  <si>
    <t>Ukoliko se prilikom iskopa naiđe na podzemnu vodu, o tome treba obavijestiti investitora. Izvoditelj se mora kod osiguravatelja osigurati od takvog slučaja i isto uračunati u cijenu radova.</t>
  </si>
  <si>
    <t>Pri izvedbi temeljenja, nakon izvedbe iskopa, nadležni geomehaničar treba izvršiti pregled iskopa i tla te dati odgovarajuće očitovanje. Zabranjuje se bilo kakav rad na izvedbi temelja ako geomehaničar ne izvrši pregled.</t>
  </si>
  <si>
    <t>Kod zatrpavanja pojedinih iskopa, materijal treba polijevati zbog boljeg zbijanja. Nasip izvoditi u slojevima od po 30 cm, s nabijanjem i vlaženjem vodom, do potrebne zbijenosti po statičkom proračunu.</t>
  </si>
  <si>
    <t>Kod materijala koji će se ponovno uporabiti (npr. za zatrpavanje oko temelja), isti treba prevesti na gradilišnu deponiju, uskladištiti te poslije uporabiti. Sve prijenose do i sa gradilišne deponije treba uključiti u jediničnu cijenu iskopa.</t>
  </si>
  <si>
    <t>Jedinična cijena pojedine stavke mora sadržavati još i:</t>
  </si>
  <si>
    <t>-sav rad na iskopu;</t>
  </si>
  <si>
    <t>-sva iskolčenja,nalaganja temelja i nanosne skele</t>
  </si>
  <si>
    <t>-razupiranja (ako je potrebno);</t>
  </si>
  <si>
    <t>-sva potrebna planiranja (ako nema posebne stavke);</t>
  </si>
  <si>
    <t>-sve vertikalne i horizontalne transporte i prijenose;</t>
  </si>
  <si>
    <t>-sva deponiranja i prebacivanja materijala;</t>
  </si>
  <si>
    <t>-održavanje deponija;</t>
  </si>
  <si>
    <t>-sve skele i prometne površine, ograde, zaštite prolaza i građevinskih jama u svezi pravila zaštite na radu;</t>
  </si>
  <si>
    <t>-sva moguća otežanja rada;</t>
  </si>
  <si>
    <t>-održavanje čistoće na vanjskim putevima kroz koje prolazi transport sa i na gradilište;</t>
  </si>
  <si>
    <t>-sva osiguranja gradilišta i građevine;</t>
  </si>
  <si>
    <t>-sve mjere zaštite na radu.</t>
  </si>
  <si>
    <t>U cijenama svih stavki radova treba uračunati i odgovarajuće koeficijente zbijenosti ili rastresitosti, jer isti nisu uključeni u količine.</t>
  </si>
  <si>
    <t>Svi iskopi obračunati su na bazi apsolutne kote terena +, mnm, odnosno relativne kote +/- 0,00.</t>
  </si>
  <si>
    <t>BETONSKI I AB RADOVI</t>
  </si>
  <si>
    <t>Betonske i armirano betonske konstrukcije obuhvaćene ovim troškovnikom moraju zadovoljiti odredbe propisa, u smislu ispunjenja bitnih zahtjeva za građevinu, što uključuje projektiranje, izvođenje radova, uporabljivost, održavanje i druge zahtjeve za betonske konstrukcije, te tehnička svojstva i druge zahtijeve za građevne proizvode namijenjene ugradnji u betonsku konstrukciju.</t>
  </si>
  <si>
    <t>S obzirom na način armiranja, betonske konstrukcije obuhvaćene ovim troškovnikom mogu biti od: nearmiranog betona; armiranog betona; ili prednapetog betona.</t>
  </si>
  <si>
    <t>S obzirom na težinu betona, betonske konstrukcije obuhvaćene ovim troškovnikom mogu biti: s laganim betonom; s običnim betonom; ili s teškim betonom.</t>
  </si>
  <si>
    <t>Elementi betonskih konstrukcija uključeni ovim troškovnikom su: cement, agregat, dodaci betonu, dodaci mortu za injektiranje natega, voda, beton, čelik za armiranje, čelik za prednapinjanje, armatura, gotovi betonski elementi, proizvodi za zaštitu i popravak betonskih konstrukcija, kao i drugi građevni proizvodi koji se ugrađuju u sklopu betonskih konstrukcija.</t>
  </si>
  <si>
    <t>Prilikom izvođenja betonske konstrukcije izvođač je dužan pridržavati se projekta betonske konstrukcije i tehničkih uputa za ugradnju i uporabu građevinskih proizvoda, te opisa iz ovog troškovnika.</t>
  </si>
  <si>
    <t>Propisana svojstva i uporabljivost građevinskog proizvoda izrađenog na gradilištu utvrđuje se na način određena projetkom, tehničkim propisom i ovim troškovnikom.</t>
  </si>
  <si>
    <t>Izvođenje betonske konstrukcije mora biti takvo da navedena konstrukcija ima tehnička svojstva i ispunjava zahtijeve određene projektom, tehničkim propisom i ovim troškovnikom.</t>
  </si>
  <si>
    <t>Uvjeti za izvođenje betonske konstrukcije definirani su programom kontrole osiguranja kvalitete koji je sastavni dio glavnog projekta betonske konstrukcije.</t>
  </si>
  <si>
    <t>Održavanje betonskih konstrukcija mora biti takvo, da se tijekom trajanja građevine očuvaju njena tehnička svojstva i ispunjavaju zahtijevi određeni projetkom građevine i tehničkim propisom.</t>
  </si>
  <si>
    <t>Svojstva očvrslog betona moraju biti specificirana projektom betonske konstrukcije ovisno o uvjetima uporabe.</t>
  </si>
  <si>
    <t>Svojstva svježeg betona specificira izvođač betonskih radova.</t>
  </si>
  <si>
    <t>Sva ugradba betona u ab konstrukcije je obavezno strojna.</t>
  </si>
  <si>
    <t>Jedinična cijena betonskih i ab radova uključuje slijedeće:</t>
  </si>
  <si>
    <t>- dobavna cijena gotovog betona uključujući sve transporte i manipulacije;</t>
  </si>
  <si>
    <t>- sav potreban rad na ugradbi betona;</t>
  </si>
  <si>
    <t>- sve unutarnje pretovare, transporte i manipulacije;</t>
  </si>
  <si>
    <t>- poduzimanje mjera zaštite na radu i drugih mjera;</t>
  </si>
  <si>
    <t>- zaštita betonskih i ab konstrukcija od djelovanja atmosferilija i temperaturnih utjecaja;</t>
  </si>
  <si>
    <t>- ugradba svih potrebnih posebno nespecificiranih elemenata (sidra, ankeri i sl.);</t>
  </si>
  <si>
    <t xml:space="preserve"> - čišćenje nakon završenih radova.</t>
  </si>
  <si>
    <t>armatura</t>
  </si>
  <si>
    <t xml:space="preserve">Tehnička svojstva armature moraju ispinjavati opće i posebne zahtijeve bitne za krajnju namjenu i ovisno o vrsti čelika moraju biti specificirane prema normama nizova </t>
  </si>
  <si>
    <t>Jedinična cijena armiračkih radova uključuje slijedeće:</t>
  </si>
  <si>
    <t>- dobavna cijena gotove armature uključujući sve transporte i manipulacije;</t>
  </si>
  <si>
    <t>- sav potreban rad i alat na ugradbi armature;</t>
  </si>
  <si>
    <t>- postavljanje armature i vezanje, sa podmetačima (plastičnim ili betonskim,  4 kom/m2 oplate) i privremenim učvršćivanjem za oplatu;</t>
  </si>
  <si>
    <t>- čišćenje armature od hrđe, masnoća i ostalih nečistoća;</t>
  </si>
  <si>
    <t xml:space="preserve"> - primjena mjera zaštite na radu i drugih važećih propisa.</t>
  </si>
  <si>
    <t>Oplate izvesti prema opisu u troškovniku, planu oplate i detaljima, prema te u skladu sa važećim standardima za izvedbu i materijale.</t>
  </si>
  <si>
    <t xml:space="preserve">Oplatu treba postaviti tako da se nakon betoniranja ne pojavi ni najmanja deformacija konstrukcije. Skidanje oplate izvesti požljivo da ne dođe do oštećenja konstrukcije, naročito rubova, zubaca ili utora. </t>
  </si>
  <si>
    <t>Oplatu računati u kompletnoj površini konstrukcije bez odbijanja otvora za vrata, prozore, prolaze i  prodore.</t>
  </si>
  <si>
    <t>Podupiranje za sve oplate je u cijeni, visine kako je stavkom troškovnika određeno.</t>
  </si>
  <si>
    <t>Jedinična cijena oplate sadrži:</t>
  </si>
  <si>
    <t>- dobavu svog potrebnog materijala za izvedbu oplate uključujući sve transporte i manipulacije;</t>
  </si>
  <si>
    <t>- sav potreban rad na krojenju i ugradbi oplate;</t>
  </si>
  <si>
    <t>- označavanje, uzimanje mjera na građevini;</t>
  </si>
  <si>
    <t>- močenje ili mazanje oplate (ili limenih kalupa) prije betoniranja;</t>
  </si>
  <si>
    <t>- demontaža oplate, čišćenje, vađenje čavala, sortiranje;</t>
  </si>
  <si>
    <t>- izradu radne skele;</t>
  </si>
  <si>
    <t>- izvedba manjih prodora, utora i udubljenja umetanjem u oplatu blokova od ekspandiranog polistirena ili kutija od drvene oplate, te njihova demontaža;</t>
  </si>
  <si>
    <t>- primjena mjera zaštite na radu i drugih važećih propisa;</t>
  </si>
  <si>
    <t xml:space="preserve"> - čišćenje nakon završetka radova</t>
  </si>
  <si>
    <t>Sve vertikalne i horizontalne plohe moraju biti izvedene ravne i očišćene po završetku radova.</t>
  </si>
  <si>
    <t>Glede zaštite susjednih postojećih ili već izvedenih radova i ploha, horizontalnih ili vertikalnih, potrebno je iste na odgovarajući način zaštititi, plastičnim (PVC ili PE) folijama, ljepenkom, daskama i sl., tako da ne dođe do oštećenja radova ili ploha. Sve navedeno treba uračunati u jediničnu cijenu radova.</t>
  </si>
  <si>
    <t>Razne pomoćne konstrukcije i skele potrebne tijekom radova treba obvezno uračunati u jediničnu cijenu, osim gdje je to posebno predviđeno troškovnikom.</t>
  </si>
  <si>
    <t>Izvoditelj je dužan pratiti kvalitetu svih materijala koji se ugrađuju, također i pomoćnih materijala koji se neće ugraditi ali se koriste u tijekom radova, te u svezi sa odgovarajućom normom dokazati da uporabljeni materijali odgovarajuću normu zadovoljavaju. Isto vrijedi i za dokazivanje stručnosti radnika, gdje se to normom traži. Sve troškove oko dobivanja certifikata (atesta), uključivo i utrošak svih potrebnih materijala za uzorke, treba izvoditelj uračunati u jediničnoj cijeni. Radove oko certificiranja treba povjeriti za to ovlaštenom poduzeću.</t>
  </si>
  <si>
    <t>Jediničnom cijenom treba također obuhvatiti i sve horizontalne i vertikalne transporte i prijenose osnovnog i pomoćnog materijala, do i na gradilištu, sve utovare, istovare i pretovare, te sva uskladištenja, sve do konačne ugradbe.</t>
  </si>
  <si>
    <t>zidanje</t>
  </si>
  <si>
    <t>Zidati treba u potpuno horizontalnim redovima, a ležajne i sudarne reške moraju biti širine 10-15 mm. Pri zidanju ih treba dobro zapuniti odgovarajućom vrstom morta, a kod ploha koje će se ožbukati treba ostaviti prazninu u reškama do dubine od  2 cm od plohe zida, da bi se žbuka bolje uhvatila, ako troškovnikom nije drugačije određeno.</t>
  </si>
  <si>
    <t>Zidovi od opeke moraju imati slojeve potpuno horizontalne, s vertikalnim reškama koje se međusobno poklapaju.</t>
  </si>
  <si>
    <t>Mort naveden kao produžni, ustvari je produžni vapneni mort, a opeke i blok opeke izvedene su od pečene gline.</t>
  </si>
  <si>
    <t>žbukanje</t>
  </si>
  <si>
    <t>Pijesak za žbuku mora biti bez humusa i drugih nečistoća, ne deblji od 3 mm, dok se kod štrcane žbuke dozvoljava i promjer zrna do 6 mm. Najveća veličina zrna ovisi o debljini sloja žbuke. Maksimalni promjer zrna ne smije prijeći 1/3 propisane debljine žbuke. Najfinijeg pijeska sa promjerom do 0,25 mm neka bude 15-30% pijeska po težini. Ukoliko prirodni sastav pijeska ne odgovara prethodno spomenutim uvjetima, pijesak treba prosijavati. Vapno može biti gašeno ili hidratizirano, ako nije drugačije navedeno.</t>
  </si>
  <si>
    <t>Za pripremu cementnih ili produžno vapnenih mortova treba uporabiti isključivo portland cement. Voda za gašenje vapna i spravljanje mortova mora biti čista.</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</si>
  <si>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t>
  </si>
  <si>
    <t>ostalo</t>
  </si>
  <si>
    <t>Pri izvedbi radova treba se strogo pridržavati važećih normativa, teh. uvjeta i pravilnika za izvedbu zidarskih radova, a u kvaliteti po nacrtima, detaljima i opisu iz odgovarajuće stavke troškovnika.</t>
  </si>
  <si>
    <t>TESARSKI RADOVI I SKELE</t>
  </si>
  <si>
    <t>Sav materijal uporabljen za oplate, radne podove i skele mora u potpunosti zadovoljavati uvjete iz normi i stavki troškovnika.</t>
  </si>
  <si>
    <t>drvene konstrukcije</t>
  </si>
  <si>
    <t>Ako nije posebno određeno odgovarajućom stavkom troškovnika, sve drvene konstrukcije treba izvesti drvenom građom II klase (npr. jelovina).</t>
  </si>
  <si>
    <t>Konstrukciju treba izvesti po projektu i detaljima iz nacrta te opisima iz troškovnika. Sav materijal mora biti donesen tesarima u odgovarajućim dimenzijama i količinama. Drvena građa mora biti zdrava i suha i odgovarati tim i ostalim osobinama odredbama standarda za tu vrstu građe. Nikako se ne smiju koristiti elementi manjih dimenzija ili lošije kvalitete od onih traženih projektom.</t>
  </si>
  <si>
    <t>Radove treba uskladiti s izvedbom radova na izolaciji ispod i između elemenata konstrukcije.</t>
  </si>
  <si>
    <t>Izvedenu konstrukciju treba obvezno pregledati nadzorni inženjer ili nadležni projektant (statičar) prije postave pokrova, i tek po njegovom odobrenju mogu se radovi nastaviti. Isto treba konstatirati upisom u građevinski dnevnik.skele</t>
  </si>
  <si>
    <t>skele</t>
  </si>
  <si>
    <t>Sve skele moraju u potpunosti biti izvedene u skladu s pravilima zaštite na radu, sa radnim podovima i ogradama, pravilno riješenim pristupima i ukrućenjima u oba smjera. Skele moraju biti izvedene na osnovu nacrta i dimenzionirane po statičkom proračunu, s spojnim sredstvima koja su proračunski predviđena.</t>
  </si>
  <si>
    <t>Skele treba redovito pregledavati i kontrolirati, a naročito nakon vremenskih nepogoda (kiša, vjetar i sl.), te po potrebi popravljati.</t>
  </si>
  <si>
    <t>U cijeni skele uzeti obavezno izradu, postavu, amortizaciju, sva premještanja i prijenose (po potrebi), prilaze, mostove i ograde te demontažu skele, popravke i uskladištenje. Također obavezno uračunati sve osnovne i pomoćne materijale za izvedbu i održavanje skele, te vezna sredstva potrebna za izvedbu konstrukcije.</t>
  </si>
  <si>
    <t>Po završetku radova izvoditelj mora sve skele, oplate, radne podove i dr. demontirati i odstraniti.</t>
  </si>
  <si>
    <t>Kako se zgrada gradi u vodozaštitnom području treba predvidjeti takve materijale i izolacije koje ne djeluju agresivno na vodu.</t>
  </si>
  <si>
    <t>Rješenja načina izvedbe i svih detalja u svezi izolaterskih radova mora izvoditelj obvezno predočiti projektantu i tek nakon ovjere istih od strane projektanta može pristupiti izvedbi radova. Izrada rješenja neće se posebno platiti već predstavlja trošak i obvezu izvoditelja.</t>
  </si>
  <si>
    <t>Prilikom izvođenja izolacija mora se izvoditelj striktno pridržavati usvojenih i od strane projektanta ovjerenih detalja.</t>
  </si>
  <si>
    <t>Sve radove u svezi izvedbe detalja, horizontalnih i vertikalnih slojeva izolacije koji se izvode po odabranom specifičnom proizvođaču, treba obvezno izvesti po detaljima i tehnološkim rješenjima istog. To se odnosi kako na korištenje materijala tako i na uporabu odgovarajućeg alata. Glede specifičnosti gore navedenih radova, izvoditelj je dužan prije davanja ponude obvezno se upoznati s načinom i detaljima izvođenja izolacija koji su opisani ovim troškovnikom, te s tehnologijom i specifičnostima izvođenja radova odabranog proizvođača. Sve eventualne nejasnoće i nedoumice izvoditelj je dužan dogovoriti i uskladiti s projektantom prije davanja ponude. Nikakvi naknadni zahtjevi neće se moći uvažiti.</t>
  </si>
  <si>
    <t>Izolaciju treba izvoditi na suhu, čistu, odmašćenu i ravnu podlogu, a radove treba uskladiti s radovima na limariji, gdje se lim i dilatacioni detalji izvode u sklopu slojeva izolacije. Ako se posebno ne navodi, lim u sklopu slojeva bitumenske izolacije treba dobro zaliti vrućom bitumenskom masom ili po detalju izvedbe.</t>
  </si>
  <si>
    <t>Nakon izvedbe svakog sloja izolacije (parna brana, toplinska izolacija, hidroizolacija i drugo) treba isti pregledati nadzorni inženjer i tek se nakon pozitivnog mišljenja i upisa u građevinski dnevnik može izvoditelj nastaviti s daljnjim radom. Nepravilno ili nekvalitetno izvedene slojeve mora izvoditelj na svoj trošak ukloniti i izvesti pravilno.</t>
  </si>
  <si>
    <t>U sklopu stavke treba slojeve izolacije (osim toplinske, gdje to nije drugačije navedeno troškovnikom) izvesti povijene uz bočne vertikalne ili kose plohe visine do 15 cm bez posebne naplate, u cijeni m2 tlocrtne izolacije.</t>
  </si>
  <si>
    <t>Gdje je potrebno, treba izvoditelj izvesti i holkere visine 15-30 cm i obračunati ih u m2 razvijene površine izolacije, ako troškovnikom nije drugačije određeno. Veća visina slojeva izolacije (od 30 cm) obračunava se u posebnim stavkama.</t>
  </si>
  <si>
    <t>Ukoliko nije predviđen poseban detalj, holkere treba izvesti od traka ekspandiranog polistirena ili sl. rezanim pod 45°, kaširanih bit. ljepenkom (iste kvalitete bitumena kao u slojevima izolacije) tako da se dobije kutni element trokutastog presjeka, visine 5-7 cm ili po detalju. Tako izveden holker se onda prevlači slojevima izolacije. Gore navedeno treba obračunati u jediničnoj cijeni m2 izolacije ako isto nije posebno navedeno u stavci troškovnika.</t>
  </si>
  <si>
    <t>Sve spojeve plastičnih (PE ili PVC) folija treba variti vrućim zrakom ili spajati samoljepivom trakom širine minimalno 4 cm, odnosno izvesti po detalju izolacije, sve bez posebne naplate.</t>
  </si>
  <si>
    <t>Cijenom izvedbe radova treba obvezno uključiti sve materijale koji se ugrađuju i koriste (osnovne i pomoćne materijale), sav potreban rad na izvedbi radova do potpune gotovosti i funkcionalnosti istih, sve transporte i prijenose do i na gradilištu sve do mjesta ugradbe, sva potrebna uskladištenja i zaštite, sve potrebne zaštitne konstrukcije i skele, kao i sve drugo predviđeno mjerama zaštite na radu i pravilima struke.</t>
  </si>
  <si>
    <t>U cijeni treba također uključiti izvedbu i obradu slojeva izolacije po detaljima kod prelaza, lomova i sudara ploha, završetaka slojeva izolacija, oko raznih šahtova, kanala i prodora kroz slojeve izolacija, ugradbu raznih rubnih traka, putz lajsni i slično, sve do potpune gotovosti i funcionalnosti.</t>
  </si>
  <si>
    <t>Prilikom izvođenja limarije mora se izvoditelj striktno pridržavati usvojenih i od strane projektanta ovjerenih detalja.</t>
  </si>
  <si>
    <t>Cijenom izvedbe radova treba obvezno uključiti sve materijale koji se ugrađuju i koriste (osnovne i pomoćne materijale), sav potrebna rad (osnovni i pomoćni) na izvedbi radova do potpune gotovosti i funkcionalnosti istih, sve transporte i prijenose do i na gradilištu sve do mjesta ugradbe, sva potrebna uskladištenja i zaštite, sve potrebne zaštitne konstrukcije i skele, kao i sve drugo predviđeno mjerama zaštite na radu i pravilima struke.</t>
  </si>
  <si>
    <t>U cijeni treba također uključiti izvedbu i obradu raznih detalja limarije kod spojeva, prijelaza, lomova i sudara ploha, završetaka limarije i drugo, sve obvezno usklađeno sa drugim različitim materijalima i radovima uz limariju, do potpune gotovosti i funkcionalnosti.</t>
  </si>
  <si>
    <t>Na spoju lima i podloge (beton, žbuka, drvo i dr.) treba obvezno postaviti sloj krovne ljepenke po cijeloj površini spoja, i uračunati u jediničnu cijenu. Sve vidljive spojeve lima i betonskih ili ožbukanih fasadnih ploha treba obvezno brtviti po cijeloj dužini spoja trajno elastičnim (plastičnim) bezbojnim kitom, i uračunati u jediničnu cijenu. Sve spojeve lima treba obvezno izvesti nepropusno. Plohe izvedene limom moraju biti izvedene pravilno i u ravnini, po nagibima odvodnje i kosinama definiranim u projektu.</t>
  </si>
  <si>
    <t>Sve spojeve lima ili nosača lima od plosnog željeza i fasadnih ploha treba izvesti vrlo pažljivo da se ne ošteti fasadna ploha. Ukoliko do toga ipak dođe oštećenje treba popraviti izvoditelj na svoj trošak.</t>
  </si>
  <si>
    <t>U cijeni izvedbe treba obavezno uzeti i sva manja potrebna štemanja šliceva nužna za ugradbu i savijanje lima i izvedbu detalja, kao i sva sitnija štemanja ploha te potrebne popravke i zapunjavanja nastalih međuprostora i pukotina cem. mortom. Sve potrebne radne skele u cijeni.</t>
  </si>
  <si>
    <t>FASADNE OBLOGE</t>
  </si>
  <si>
    <t>Prije početka izvedbe izvoditelj je dužan dostaviti projektantu na pregled i izbor uzorke materijala i tek po izboru i odobrenju projektanta može otpočeti s radovima. Ukoliko se ugrade materijali koje projektant nije odobrio ili u neodgovarajućoj kvaliteti radovi će se morati ponoviti u traženoj kvaliteti i izboru uz prethodno uklanjanje neispravnih radova. Izrada detalja neće se posebno platiti već predstavlja trošak i obvezu izvoditelja.</t>
  </si>
  <si>
    <t>Sve radove u svezi izvedbe horizontalnih i vertikalnih oblaganja i detalja sa njima povezanim koji se izvode po odabranom specifičnom proizvođaču, treba obvezno izvesti po detaljima i tehnološkim rješenjima istog. To se odnosi kako na korištenje materijala tako i na uporabu odgovarajućeg alata. Glede specifičnosti gore navedenih radova, izvoditelj je dužan prije davanja ponude obvezno se upoznati s načinom i detaljima izvođenja izolacija koji su opisani ovim troškovnikom, te s tehnologijom i specifičnostima izvođenja radova odabranog proizvođača.</t>
  </si>
  <si>
    <t>Prilikom izvođenja radova mora se izvoditelj striktno pridržavati usvojenih i od strane projektanta prihvaćenih materijala i ovjerenih detalja.</t>
  </si>
  <si>
    <t>Izvedenu potkonstrukciju i izolaciju u sklopu obloge treba obvezno pregledati nadzorni inženjer, i tek po njegovom odobrenju mogu se radovi nastaviti na izvedbi završnog sloja obloge. Isto treba konstatirati upisom u građevinski dnevnik.</t>
  </si>
  <si>
    <t>Izvoditelj radova obvezan je prije početka ugradbe uručiti potrebne certifikate u svezi gore navedene HRN-e odgovarajućoj nadležnoj službi. Zabranjena je ugradba prije predočenja važećih certifikata.</t>
  </si>
  <si>
    <t>Za sve stavke oblaganja treba predvidjeti i odgovarajuću nosivu konstrukciju ili potkonstrukciju, kako u sklopu oblaganja, a kod većih raspona i dodatnu potkonstrukciju. Dimenzije elemenata i razmak konstrukcije (potkonstrukcije) ovisi o odabranom proizvođaču i nosivosti odabranih elemenata. Konstrukcija se izvodi od obavezno nerđajućih materijala, kako osnovni profili i limovi tako i spojna sredstva. Projektiranje i izvedbu konstrukcije (potkonstrukcije) treba uključiti u cijeni izvedbe m2.</t>
  </si>
  <si>
    <t>Cijenom pojedine stavke treba obuhvatiti sve što je potrebnu za izvedbu funkcionalne i kvalitetne zidne i stropne obloge, uključivo sve posebice nespecificirane elemente, materijale i detalje koji su tehnologijom i detaljima proizvođača nužni za punu funkcionalnost i traženu kvalitetu, iako to stavkom troškovnika nije posebno navedeno.</t>
  </si>
  <si>
    <t>Cijenom izvedbe radova treba obvezno uključiti sve materijale koji se ugrađuju i koriste (osnovne i pomoćne materijale); sav potrebna rad (osnovni i pomoćni) na izvedbi radova do potpune gotovosti i funkcionalnosti istih; sve transporte i prijenose do i na gradilištu sve do mjesta ugradbe; sva potrebna uskladištenja i zaštite; sva osiguranja radova i materijala; sva eventualna otežanja rada, kao i sve ostalo posebno specificirano u opisu stavke troškovnika; sve potrebne zaštitne konstrukcije, kao i sve drugo predviđeno mjerama zaštite na radu i pravilima struke.</t>
  </si>
  <si>
    <t>Prije početka izvođenja radova, izvoditelj je obvezan dostaviti projektantu na pregled i izbor uzorke pločica za oblaganje kao i detalje izvođenja, i tek po izboru i odobrenju projektanta može otpočeti sa radovima. Ukoliko se ugrade pločice koje projektant nije odobrio i (ili) u neodgovarajućoj kvaliteti i (ili) različito s obzirom na odobreni projekt oblaganja i detalje, radovi će se morati ponoviti u traženoj kvaliteti, izboru i po projektu uz prethodno uklanjanje neispravnih radova. Izrada detalja neće se posebno platiti već predstavlja trošak i obvezu izvoditelja.</t>
  </si>
  <si>
    <t>Sve radove u svezi izvedbe detalja, horizontalnih i vertikalnih oblaganja koji se izvode po odabranom specifičnom proizvođaču, treba obvezno izvesti po detaljima i tehnološkim rješenjima istog. To se odnosi kako na korištenje materijala tako i na uporabu odgovarajućeg alata. Glede specifičnosti gore navedenih radova, izvoditelj je dužan prije davanja ponude obvezno se upoznati s načinom i detaljima izvođenja radova koji su opisani ovim troškovnikom, te s tehnologijom i specifičnostima izvođenja radova odabranog proizvođača. Sve eventualne nejasnoće i nedoumice izvoditelj je dužan dogovoriti i uskladiti s projektantom prije davanja ponude. Nikakvi naknadni zahtjevi neće se moći uvažiti.</t>
  </si>
  <si>
    <t>Sve ugrađene pločice moraju obvezno biti klase po opisu iz stavke troškovnika, a ako isto nije specificirano, moraju biti "A" klase, kako za podno tako i za zidno opločenje. Rubovi pločica moraju biti oštri, ravni, paralelni i neoštećeni, površine pločica bez zareza i mjehurića, boja pločica ujednačena.</t>
  </si>
  <si>
    <t>Pločice se polažu po projektu, ako drugačije nije određeno stranicu na stranicu. Redove pločica izvesti paralelno s vertikalnim plohama zidova. Opločenje podova izvesti od ulaznog praga prostorije koja se oblaže prema unutra. Rub zidnog opločenja kod špalete izvesti ravno i čvrsto, obostrano simetrično.</t>
  </si>
  <si>
    <t>Oblaganje zidnih površina mora se vršiti tako da se dobiju ravne i vertikalne plohe, bez valova, izbočenja i udubljenja, s jednoličnim i dovoljno širokim fugama. Horizontalne fuge su neprekinute po cijelom opsegu svih zidova u istoj prostoriji, a vertikalne se moraju izvesti pod visak, neovisno da li se oblaganje vrši naizmjeničnim fugama ili fugom na fugu. Oblaganje se vrši odozdo ka gore.</t>
  </si>
  <si>
    <t>Oblaganje podnih površina mora se izvesti tako da se dobiju plohe bez valova, izbočenja i udubljenja, kao ravne plohe ili plohe u potrebnom nagibu, s jednoličnim i dovoljno širokim fugama.</t>
  </si>
  <si>
    <t>Ovisno o opisu stavke troškovnika, sve fuge treba izvesti u nepropusnoj (razni trajnoplastični ili kiselootporni kitovi) ili polupropusnoj izvedbi (cement s aditivima), sve u smislu točke 4.2. "Teh. uvjeta za izvođenje keramičarskih radova", kako za zidno tako i za podno opločenje. Sve fuge moraju biti međusobno paralelne, širine 2-3 mm, ispunjene smjesom iste boje i obrade. Sve spojeve podnog i zidnog opločenja ili sokla treba izvesti potpuno pravilno i ravno, zapunjene istom smjesom kao i fuge. Isto se odnosi i na spojeve podnih ili zidnih ploha sa kadama i drugom sanitarnom opremom i priborom u kupaonicama i sanitarijama.</t>
  </si>
  <si>
    <t>Gornji rub sokla i zidnog opločenja koje ne ide do stropa treba obavezno izvesti polukružno zaobljenom užljebinom od nepropusne smjese, po cijeloj dužini ruba opločenja. Isto treba uračunati u jediničnu cijenu izvedbe iako to nije posebno navedeno opisom stavke.</t>
  </si>
  <si>
    <t>Kod podnih plohe koje se oblažu pločicama u cem. mortu isti mora biti debljine 2-3 cm. Ukoliko je mort deblji treba ga obavezno armirati laganom isteg mrežom, što treba uračunati u jediničnu cijenu.</t>
  </si>
  <si>
    <t>Kod pločica koje se polažu ljepljenjem treba koristiti odgovarajuće ljepilo (glede kvalitete pločica i uvjeta oblaganja) a rad treba izvesti točno po uputi proizvođača ljepila.</t>
  </si>
  <si>
    <t>Po završetku radova potrebno je na 3 dana zabraniti promet i kretanje ljudi plohama. Do trenutka uporabe pod treba zaštititi piljevinom.</t>
  </si>
  <si>
    <t>Kod opločenja ploha korita bazena, treba paziti da se svi radovi izvode točno po uputama odabranog proizvođača oblaganja. Za izvedeno oblaganje treba proivođač dati uputstva za punjenje/pražnjenje bazena i drugu uporabu te definirati uvjete garancije.</t>
  </si>
  <si>
    <t>Prije početka izvođenja radova, izvoditelj je obvezan dostaviti projektantu na pregled i izbor uzorke materijala za oblaganje kao i detalje izvođenja, i tek po izboru i odobrenju projektanta može otpočeti sa radovima. Ukoliko se ugrade materijali koje projektant nije odobrio i (ili) u neodgovarajućoj kvaliteti i (ili) različito s obzirom na odobreni projekt oblaganja i detalje, radovi će se morati ponoviti u traženoj kvaliteti, izboru i po projektu uz prethodno uklanjanje neispravnih radova. Izrada detalja neće se posebno platiti već predstavlja trošak i obvezu izvoditelja.</t>
  </si>
  <si>
    <t>Bez obzira na vrstu podnih i zidnih obloga, izvoditelj je obvezan dobaviti: uputu za postavljanje; uvjete pripreme i stanja podloge; uputu za uporabu i rad; način održavanja poda u uporabi.</t>
  </si>
  <si>
    <t>Kako se podne obloge polažu ljepljenjem, treba koristiti isključivo po proizvoditelju predloženo ljepilo (glede podne obloge koja se izvodi), rabeći način ugradbe, materijale i alate kako je predviđeno tehnologijom proizvoditelja. Za ljepila je potrebno priložiti odgovarajuće certifikate.</t>
  </si>
  <si>
    <t>Prilikom radova na polaganju treba paziti da se isti izvode samo na suhoj, čistoj, odmašćenoj i ravnoj podlozi. Eventualne manje neravnine treba izvoditelj sam popraviti masom za izravnanje (samonivelirajućom smjesom) i uračunati u jediničnu cijenu, makar isto nije posebice navedeno opisom stavke. Cem. estrih na kojem se izvodi pod može biti vlažnosti do najviše 3 %, temperatura prostora mora biti najmanje 10° C (preporučljivo 20°C), vlažnost zraka u granicama 45-65 %. Materijal i ljepilo treba prije polaganja bar 24 sata držati u prostoriji propisane temperature. Po izvedbi podnog opločenja treba prostorije dobro zračiti i ventilirati i to duže vrijeme.</t>
  </si>
  <si>
    <t>Sredstva za izravnanje manjih neravnina u podlozi ili zatvaranje pukotina i očvrščavanje površinskog sloja moraju osiguravati iste mehaničke osobine kao i podloga za osiguranje trajno čvrste veze.</t>
  </si>
  <si>
    <t>Ljepilom treba između podloge i podne obloge ostvariti ujednačenu i čvrstu vezu po cijeloj površini poda. Ako se kod postave pojavi na spojnicama višak ljepila isti treba odmah obrisati. Ispod traka i ploča ne smiju ostati mjehuri zraka niti nezalijepljene površine.</t>
  </si>
  <si>
    <t>Ljepljena veza mora biti čvrsta i trajna, bez štetnog utjecaja kako na materijale tako i na radnike i korisnike. Ljepilo ne smije biti neugodnog mirisa. Gore navedene osobine ljepila mora izvoditelj dokazati certifikatima.</t>
  </si>
  <si>
    <t>Između ugrađenog poda i čvrstih građevinskih elemenata (zidovi, stupovi i sl.) moraju se izvesti dilatacione fuge, širine ovisno o vrsti poda i načinu polaganja, i isto uračunati u jediničnoj cijeni iako isto nije posebno navedeno.</t>
  </si>
  <si>
    <t>RAZNI PODOVI</t>
  </si>
  <si>
    <t>Bez obzira na vrstu podnih obloga, izvoditelj je obvezan dobaviti: uputu za postavljanje; uvjete pripreme i stanja podloge; uputu za uporabu i rad; način održavanja poda u uporabi.</t>
  </si>
  <si>
    <t>PREGRADNE STIJENE</t>
  </si>
  <si>
    <t>Prije početka izvedbe radova, izvoditelj je obvezan predočiti projektantu detaljnu radioničku dokumentaciju izvedbe kao i uzorke materijala koji će se ugraditi. Tek po izboru i odobrenju projektanta može otpočeti sa radovima. Ukoliko se ugrade materijali koje projektant nije odobrio i (ili) u neodgovarajućoj kvaliteti i (ili) različito s obzirom na odobreni projekt oblaganja i detalje, radovi će se morati ponoviti u traženoj kvaliteti, izboru i po projektu uz prethodno uklanjanje neispravnih radova. Izrada detalja neće se posebno platiti već predstavlja trošak i obvezu izvoditelja.</t>
  </si>
  <si>
    <t>Sve radove po odabranom specifičnom proizvođaču, treba obvezno izvesti po detaljima i tehnološkim rješenjima istog. To se odnosi kako na korištenje materijala tako i na uporabu odgovarajućeg alata. Glede specifičnosti gore navedenih radova, izvoditelj je dužan prije davanja ponude obvezno se upoznati s načinom i detaljima izvođenja izolacija koji su opisani ovim troškovnikom, te s tehnologijom i specifičnostima izvođenja radova odabranog proizvođača. Sve eventualne nejasnoće i nedoumice izvoditelj je dužan dogovoriti i uskladiti s projektantom prije davanja ponude. Nikakvi naknadni zahtjevi neće se moći uvažiti.</t>
  </si>
  <si>
    <t>Izvoditelj stijena mora tijekom izrade radioničke dokumentacije kao i montažer kod montaže biti u uskom kontaktu s isporučiteljima i izvoditeljima elektroinstalacija jake i slabe struje i ostalih instalacija i sistema koji se ugrađuju u sklopu stijene, jer svi ti elementi čine sastavni dio čija rješenja koordinira i kontrolira montažer stijene, a što je sve uključeno u jediničnu cijenu.</t>
  </si>
  <si>
    <t>Potkonstrukcija stijena mora biti izvedena isključivo od nerđajućih materijala materijala (za što izvoditelj treba osigurati certifikat), pravilno dimenzionirana i izvedena.</t>
  </si>
  <si>
    <t>Jediničnom cijenom izvedbe treba obuhvatiti dobavu i ugradbu elemenata stijene, slaganje elemenata u cjelinu, kompletnu nosivu konstrukciju, sve pripadne sidrene elemente i detalje, brtvljenja i kitanja rubova i spojeva, izvedbu rubnih detalja uz bočne vertikalne i horizontalne plohe, kao i obradu oko eventualno ugrađenih elemenata instalacija. Sve navedeno treba izvesti isključivo u skladu s tehnologijom proizvoditelja stijene, rabeći samo materijale i alate koji su tehnologijom predviđeni.</t>
  </si>
  <si>
    <t>U području spojeva pregradnih zidova sa bočnim građevnim elementima na profile treba nanijeti brtveni kit (u 2 reda) ili PE brtvenu traku.</t>
  </si>
  <si>
    <t>Obrada spojeva i površina klase kvalitete K2 - standardna kvaliteta (uključuje obradu spojeva gips ploča, umetanje bandažne trake, zaglađivanje vidljivih dijelova pričvrsnih sredstava te dodatno zaglađivanje kojim se izrađuje prelazak iz područja spoja na površinu ploče).</t>
  </si>
  <si>
    <t>OVJEŠENI STROPOVI</t>
  </si>
  <si>
    <t>Prije davanja ponude, ponuditelj je obvezan izvršiti uvid u projektnu dokumentaciju i rasčistiti sve eventualne nedoumice i nejasnoće s projektantom, jer se nikakovi naknadni zahtjevi u tom pogledu neće moći uvažiti.</t>
  </si>
  <si>
    <t>Prije početka izvedbe radova, izvoditelj je obvezan predočiti projektantu detaljnu radioničku dokumentaciju izvedbe kao i uzorke materijala koji će se ugraditi. Tek po izboru i odobrenju projektanta može se ugraditi odabrani uzorak. Izvoditelj je dužan izvršiti dimenzioniranje nosivih elemenata i eventualno potrebnih pojačanja ovjesne konstrukcije glede odabranog uzorka i rastera opreme odnosno eventualno potrebnih pregradnih zidova. Nosiva konstrukcija mora obvezno biti izvedena od nerđajućih materijala za što izvoditelj treba osigurati certifikat.</t>
  </si>
  <si>
    <t>Da bi se definitivno odabrao tip i obrada stropa izvoditelj je dužan o svom trošku izvršiti probnu (nultu) montažu, odnosno izradu, postavu, demontažu i po potrebi ponovnu montažu karakterističnog polja stropa svake stavke, komplet s postavom i prilagodbom svih tipskih elemenata vezanih uz instalacije koje dolaze u sklopu i iznad stropa. Veličina karakterističnog polja neka ne bude manja od 5 m2 (tj. veličina najmanje prostorije u kojoj se izvodi pod) odnosno veća od 20 m2.</t>
  </si>
  <si>
    <t>Izvoditelj stropa mora biti u toku izrade radioničke dokumentacije kao i montažer kod montaže u uskom kontaktu s isporučiteljima i izvoditeljima elektroinstalacija jake i slabe struje, instalacije klime, vatrodojave i ostalih sistema koji se ugrađuju iznad i u sklopu stropa, jer svi ti elementi čine sastavni dio čija rješenja koordinira i kontrolira montažer stropa, a što je sve uključeno u jediničnu cijenu izvedbe stropa.</t>
  </si>
  <si>
    <t>Izvoditelj stropa mora biti tijekom izrade radioničke dokumentacije kao i montažer kod montaže upoznat s izvedbom eventualno potrebnih slojeva toplinske i zvučne koji se ugrađuju iznad stropa, jer se potkonstrukcija i detalji moraju tome prilagoditi.</t>
  </si>
  <si>
    <t>Potkonstrukcija ovješenog stropa mora biti izvedena isključivo od nerđajućih materijala materijala (za što izvoditelj treba osigurati certifikat), pravilno dimenzionirana i izvedena. Kod projektiranja radioničke dokumentacije i izvedbe treba voditi računa ukoliko će strop tijekom uporabe biti izložen uvjetima povećane vlage i korozivnog djelovanja raznih plinova i isparenja, kako bi se predvidjeli odgovarajući materijali i načini zaštite.</t>
  </si>
  <si>
    <t>Kod ugradbe u potresno aktivnim područjima treba konstrukciju ovješenog stropa prilagoditi odgovarajućim propisima.</t>
  </si>
  <si>
    <t>Cijenom treba također obuhvatiti sve osnovne i pomoćne materijale za izvedbu i ugradbu, sve osnovne i pomoćne radnje, sve transporte, uskladištenja i pretovare do i na gradilištu, potrebne radne skele.</t>
  </si>
  <si>
    <t>Izvedeni strop se obračunava po m2 tlorisne projekcije izvedenog stropa.</t>
  </si>
  <si>
    <t>UNUTARNJA OBLAGANJA</t>
  </si>
  <si>
    <t>Obloge se izvode po opisu iz troškovnika, nacrtima i uputama projektanata. Izbor vrste obloge, kvalitete materijala koji se ugrađuje, te stupanj i boja završne obrade mora biti strogo u skladu s izborom projektanta.</t>
  </si>
  <si>
    <t>Prije početka izvedbe radova, izvoditelj je obvezan predočiti projektantu detaljnu radioničku dokumentaciju izvedbe kao i uzorke materijala koji će se ugraditi. Tek po izboru i odobrenju projektanta može se ugraditi odabrani uzorak. Izvoditelj je dužan izvršiti dimenzioniranje nosivih elemenata i eventualno potrebnih pojačanja konstrukcije glede odabranog uzorka i rastera opreme odnosno eventualno potrebnih pregradnih zidova. Nosiva konstrukcija mora obvezno biti izvedena od nerđajućih materijala za što izvoditelj treba osigurati certifikat.</t>
  </si>
  <si>
    <t>Izvoditelj obloge mora biti u toku izrade radioničke dokumentacije kao i montažer kod montaže u uskom kontaktu s isporučiteljima i izvoditeljima elektroinstalacija jake i slabe struje i ostalih sistema koji se ugrađuju iza i u sklopu obloge, jer svi ti elementi čine sastavni dio čija rješenja koordinira i kontrolira montažer obloge, a što je sve uključeno u jediničnu cijenu izvedbe obloge.</t>
  </si>
  <si>
    <t>Izvoditelj obloge mora biti tijekom izrade radioničke dokumentacije kao i montažer kod montaže upoznat s izvedbom eventualno potrebnih slojeva toplinske i zvučne koji se ugrađuju jer se potkonstrukcija i detalji moraju tome prilagoditi.</t>
  </si>
  <si>
    <t>Potkonstrukcija mora biti izvedena isključivo od nerđajućih materijala materijala (za što izvoditelj treba osigurati certifikat), pravilno dimenzionirana i izvedena. Kod projektiranja radioničke dokumentacije i izvedbe treba voditi računa ukoliko će obloga tijekom uporabe biti izložen uvjetima povećane vlage i korozivnog djelovanja raznih plinova i isparenja, kako bi se predvidjeli odgovarajući materijali i načini zaštite.</t>
  </si>
  <si>
    <t>Kod ugradbe u potresno aktivnim područjima treba potkonstrukciju obloge prilagoditi odgovarajućim propisima.</t>
  </si>
  <si>
    <t>ALUMINIJSKI RADOVI</t>
  </si>
  <si>
    <t>Prije davanja ponude izvoditelj treba obvezno sve nedoumice i nejasnoće razjasniti s projektantom, jer se nikakove naknadne primjedbe neće uvažiti.</t>
  </si>
  <si>
    <t>Prije izvedbe radova izvoditelj je dužan izraditi i projektantu predočiti detalje izvedbe i radioničke nacrte kao i materijale za izvedbu. Tek nakon izbora i odobrenja projektanta može se otpočeti rad u odabranoj kvaliteti.</t>
  </si>
  <si>
    <t>Prilikom izvođenja radova mora se izvoditelj striktno pridržavati i od strane projektanta prihvaćenih materijala i detalja.</t>
  </si>
  <si>
    <t>Prije izvedbe mjere svih stavki treba obvezno kontrolirati na licu mjesta.</t>
  </si>
  <si>
    <t>alu prozori, vrata, stijene</t>
  </si>
  <si>
    <t>Svi vidljivi dijelovi konstrukcije izvedene alu profilima i limovima moraju biti završno eloksirani ili plastificirani u boji i tonu po izboru, a obrada eloksiranjem ili plastificiranjem mora biti aposlutno postojana bez promjene tona s obzirom na starenje i atmosferilije te morsku koroziju.</t>
  </si>
  <si>
    <t>Uporabljena obrada mora biti posebno otporna na atmosferilije i koroziju te UV zračenje. Uporabiti isključivo sisteme boja namijenjene vanjskoj alu bravariji u agresivnoj sredini (morska korozija).</t>
  </si>
  <si>
    <r>
      <t xml:space="preserve">Svi ugrađeni profili moraju se </t>
    </r>
    <r>
      <rPr>
        <b/>
        <i/>
        <sz val="10"/>
        <rFont val="Calibri"/>
        <family val="2"/>
        <charset val="238"/>
      </rPr>
      <t>obvezno izvesti s prekinutim toplinskim mostom</t>
    </r>
    <r>
      <rPr>
        <i/>
        <sz val="10"/>
        <rFont val="Calibri"/>
        <family val="2"/>
        <charset val="238"/>
      </rPr>
      <t>. Svi termički zahtjevi na fasadnim elementima moraju se ispuniti tako da zadovoljavaju traženu toplinsku izolaciju u skladu s važećim normama.</t>
    </r>
  </si>
  <si>
    <t>Tamo gdje na fasadi dolazi puni dio stijene, isto treba izvesti termoizoliranim panelom, obostrane obloge punim glatkim alu limom, završne obrade vidljive plohe eloksaža ili plastificiranje. Ispuna panela izvodi se odgovarajućom toplinskom izolacijom, u debljini po proračunu i detalju proizvoditelja.</t>
  </si>
  <si>
    <t>Svi dijelovi konstrukcije i elementi pojedinih pozicija moraju biti proračunati i dimenzionirani tako da sigurno prihvaćaju opterećenja posebice vjetra (tlak, usis) i drugih atmosferskih utjecaja i funkcija elemenata. Sile koje se javljaju u elementima i fasadi u cjelini moraju se prenijeti na monolitni dio zgrade, dok se deformacije i opterećenja (sile) sa zgrade ne smiju nikako prenositi na fasadu i/ili njene elemente.</t>
  </si>
  <si>
    <t>Spojevi vetikala i horizontala moraju se ovisno o proračunatim oterećenjima i deformacijama izvesti  dilataciono i brtviti. Pro tome se posebice moraju anulirati bočni pritisci na vertikale, koji se javljaju pri širenju horizontalnih prečki.</t>
  </si>
  <si>
    <t>Na spoju raznih kvaliteta lima izvesti potrebno galvansko razdvajanje. Izvedba razdvajanja mora biti otporno i postojano na atmosferilije i smrzavanje.</t>
  </si>
  <si>
    <t>Radove treba uskladiti s radovima na izvedbi eternit ventilirane fasade i alu prozora i vrata u sklopu iste ventilirane fasade (vidi odgovarajuće grupe radova). To se odnosi kako na izvedbi detalja spojeva i potkonstrukcije te brtvljenja i kitanja (odnosno obrada spojeva), tako i na vremensko usklađenje izvođenja radova (koordinacija izvođenja).</t>
  </si>
  <si>
    <t>U jediničnoj cijeni treba obuhvatiti:</t>
  </si>
  <si>
    <t>- sve materijale koji se ugrađuju i koriste (osnovne i pomoćne materijale);</t>
  </si>
  <si>
    <t>- sav potrebna rad (osnovni i pomoćni) na izvedbi radova do potpune gotovosti i funkcionalnosti istih;</t>
  </si>
  <si>
    <t>- sve transporte i prijenose do i na gradilištu sve do mjesta ugradbe;</t>
  </si>
  <si>
    <t>- sva potrebna uskladištenja i zaštite, sve potrebne zaštitne konstrukcije, skele i dizalice za rad i montažu, kao i sve drugo predviđeno mjerama zaštite na radu i pravilima struke;</t>
  </si>
  <si>
    <t>- ugradbu fasade;</t>
  </si>
  <si>
    <t>- sva brtvljenje i kitanje reški i dilatacija između pojedinih elemenata same stavke i između stavke i susjednih ploha;</t>
  </si>
  <si>
    <t>- sva sidra i sidrene detalje i profile;</t>
  </si>
  <si>
    <t>- bušenje rupa u zidovima od opeke ili betona, dobavu i ugradbu pl. tipla za sidrene vijke kao i ugradbu vijaka, po potrebi zapunjavanje rupa za sidra ili oštećenja od ugradbe cem. mortom 1:1;</t>
  </si>
  <si>
    <t xml:space="preserve"> - ostakljenje po opisu iz troškovnika;</t>
  </si>
  <si>
    <t>- završnu obradu vidljivih ploha po opisu iz troškovnika;</t>
  </si>
  <si>
    <t>- sve troškove ispitivanja do dobivanja certifikata, uključivo sve potrebne materijale, uzorke i radnje vezane uz isto.</t>
  </si>
  <si>
    <t>Izvoditelj treba kvalitetu ugrađenih materijala i stručnost radnika dokazati odgovarajućim certifikatima izdanim od strane za to ovlaštene institucije. Za materijale za koje izvoditelj nema certifikat a isti se traži treba izvoditelj osigurati uzorke i dati ih na ispitivanje. Sve troškove za dobivanje certifikata predstavljaju obvezu i trošak izvoditelja.</t>
  </si>
  <si>
    <t>ispitivanja</t>
  </si>
  <si>
    <t>ostakljenje</t>
  </si>
  <si>
    <t>Predviđeno je ostakljenje elemenata na fasadi (stijene, vrata, prozori) izolacijskim staklom 6mm Planibel Top N+-16ar-4mm Planibel Clear-16ar-4mm Planibel Top 1.0, punjeno plemenitim plinom (argonom). Unutarnja stakla low E, Ug=0,5 W/m2K, g=0,40, osim stakla orjentacija zapad (PVN) g=0,30.</t>
  </si>
  <si>
    <t>ostale karakteristike stakla:</t>
  </si>
  <si>
    <t>Transmisija svjetla LT</t>
  </si>
  <si>
    <t>%</t>
  </si>
  <si>
    <t>Refleksija svjetla (gledano izvana) LR</t>
  </si>
  <si>
    <t>Transmisija energije ET (EN)</t>
  </si>
  <si>
    <t>Koeficijent zasjenjenja SC (b)</t>
  </si>
  <si>
    <t>Ukupni koeficijent prolaza topline Uw</t>
  </si>
  <si>
    <t>W/m2K</t>
  </si>
  <si>
    <t>puna vrata i puni dijelovi stijena</t>
  </si>
  <si>
    <t>Puni elementi na fasadi moraju zadovoljiti:</t>
  </si>
  <si>
    <t>Ukupni koeficijent prolaza topline U</t>
  </si>
  <si>
    <t>materijal</t>
  </si>
  <si>
    <t>Svi vijci i spojna sredstva moraju obvezno biti od nerđajućeg materijala, izvedeno u antikorozivnoj izvedbi.</t>
  </si>
  <si>
    <t>Svi spojevi moraju biti fino završno obrađeni. Dimenzije šprljaka su pretpostavljene a stvarne ovise o proizvoditeljskom detalju. Kutne spojeve izvesti hidrauličkim uprešavanjem, a mjesta naročito osjetljiva na popuštanje brtve se dodatno.</t>
  </si>
  <si>
    <t xml:space="preserve"> Sav okov izvesti od nerđajućeg materijala, a po izboru i dogovorno s projektantom. Svi dijelovi okova trebaju biti skriveni. Dijelove okova od čelika izvesti s presvlakom od cinka vrućim pocinčavanjem 60 g/m2, osim za sidra ankere, koje treba pocinčati 180 g/m2.</t>
  </si>
  <si>
    <t>vatrootporna vrata</t>
  </si>
  <si>
    <t>Za stavke za koje postoji certifikat (tipska bravarija) isti treba dostaviti što je uključeno u jediničnu cijenu stavke, a za stavke koje nisu certificirane (vantipska bravarija) treba osigurati uzorke i dati ih na ispitivanje za to ovlaštenoj i registriranoj organizaciji sve do dobivanja certifikata. Svi troškovi ispitivanja vantipske bravarije (rad, materijal, uzorci, komora i dr.) moraju biti uključeni u cijenu dotične stavke troškovnika.</t>
  </si>
  <si>
    <t>Izvoditelj radova (izvoditelj radova na izradi bravarije kao i izvoditelj radova na ugradbi) obvezan je prije početka izrade i ugradbe uručiti potrebne certifikate u svezi gore navedene HRN-e odgovarajućoj nadležnoj službi. Zabranjena je ugradba prije predočenja važećih certifikata.</t>
  </si>
  <si>
    <t>Protupožarna bravarija izvodi se u potpunosti po detaljima izrade i ugradbe prethodno odabranog proizvoditelja, koristeći samo odgovarajuće materijale i tehnologiju, a u skladu sa po projektantu odabranim i odobrenim detaljima i materijalima. Zabranjena je ugradba stavki koje projektant prethodno nije odobrio i za koje nisu dostavljeni odgovarajući certifikati.</t>
  </si>
  <si>
    <t>Završna obrada vatrootporne bravarije je odgovarajuća boja, uključivo sve potrebne prethodne radnje i pripreme podloge</t>
  </si>
  <si>
    <t>razno</t>
  </si>
  <si>
    <t>Brave svih vrata su cilindar, odnosno prema opisu iz stavke troškovnika.</t>
  </si>
  <si>
    <t>Dijelove stvaki koji se izvode čel. profilima i limovima treba prije dopreme na gradilište jednokratno minizirati, i po potrebi izvesti završno bojanje uljanim naličem za bolju obradu, što uključuje: čišćenje od rđe, po potrebi; ličenje očišćenih mjesta antikorozivnim naličem u 2 premaza; kitanje pukotina i rupica odgovarajućim kitom; ličenje uljanom bojom u 2 premaza.</t>
  </si>
  <si>
    <t>STOLARSKI RADOVI</t>
  </si>
  <si>
    <t>unutarnja stolarija</t>
  </si>
  <si>
    <t>Sva unutarnja stolarija ugrađuje se u suhoj ugradbi. Izrada, doprema i ugradba dovratnika za suhu ugradbu mora biti uključena u jediničnu cijenu stavke. U cijeni treba uključiti i dobavu i montažu te okivanje i pripasivanje finalnih dovratnika i krila, kao i pripasivanje kutnih i pokrovnih letvica, uključivo spajanje elemenata stijena u cjelinu i pokrivanje spojeva odgovarajućim letvicama ili profilima, gdje su potrebne bez obzira ako nisu navedeni opisom stavke troškovnika.</t>
  </si>
  <si>
    <t>Glave upuštenih vijaka treba pokriti odgovarajućim drvenim čepovima.</t>
  </si>
  <si>
    <t>Dobava i ugradba podnih odbojnika uključena je u cijeni stavke.</t>
  </si>
  <si>
    <t>Drveni dijelovi vratnih krila su:</t>
  </si>
  <si>
    <t>Po cijelom opsegu dovratnika na koji dosjeda vratno krilo treba ugraditi odgovarajući gumeni brtveni profil.</t>
  </si>
  <si>
    <t>BRAVARSKI RADOVI</t>
  </si>
  <si>
    <t>SOBOSLIKARSKO-LIČILAČKI RADOVI</t>
  </si>
  <si>
    <t>Prije početka izvedbe radova izvoditelj je dužan projektantu predočiti uzorke boja odgovarajuće za određen tip obrade i izvesti probna bojanja s uzorcima na plohama koje se obrađuju, i to u više nijansi boja, na osnovu čega će projektant odabrati boju i način nanošenja odnosno tip valjka. Tek po izboru i odobrenju projektanta može se otpočeti sa radovima na tako odabran način. Gore navedeno neće se posebno platiti već predstavlja trošak i obvezu izvoditelja i ulazi u jediničnu cijenu izvedbe radova.</t>
  </si>
  <si>
    <t>Ukoliko se izvedu radovi koje projektant nije odobrio i (ili) u neodgovarajućoj boji, tonu ili kvaliteti i (ili) različito s obzirom na odobreni projekt oblaganja i detalje, radovi će se morati ponoviti u traženoj kvaliteti, izboru i po projektu uz prethodno uklanjanje neispravnih radova.</t>
  </si>
  <si>
    <t>Sva bojanja i ličenja treba izvesti samo na suhim, čistim, ravnim ili ravnomjerno zakrivljenim (po projektu) i odmašćenim plohama. Podlogu treba prije početka radova pregledati i kod većih oštećenja ili zaprljanja i zamašćenja na isto upozoriti nadzornog inženjera i radove prekinuti dok se podloga odgovarajuće ne pripremi. Kod manjih oštećenja treba izvoditelj podlogu dovesti u potrebno stanje za kvalitetan rad brušenjem manjih neravnina, kitanjem i zapunjavanjem pukotina i manjih udubina kitom za zapunjavanje i izravnanje. Nakon toga treba obavezno izvesti gletanje odgovarajućom glet masom za određeni tip podloge do potrebne glatkoće, ako nije u stavci troškovnika drugačije navedeno. Sve gore navedeno treba uračunati u jediničnu cijenu.</t>
  </si>
  <si>
    <t>Pri radu treba se striktno pridržavati pravila zaštite na radu, uz primjenu odgovarajućih zaštitnih sredstava. Sve prostorije po završetku radova treba dobro prozračiti ili ventilirati.</t>
  </si>
  <si>
    <t>Prilikom izvođenja radova izvoditelj treba zaštititi sve susjedne plohe i dijelove konstrukcije na takav način da ne dođe do njihovog prljanja i oštećenja i isto uračunati u cijeni. Ukoliko do prljanja i oštećenja ipak dođe isto će izvoditelj očistiti i popraviti na svoj trošak.</t>
  </si>
  <si>
    <t>Sav prostor koji je izvoditelj koristio treba nakon završetka radova dovesti u prijašnje stanje i počistiti sav prostor od svojeg smeća, šute i otpada.</t>
  </si>
  <si>
    <t>Izvoditelj treba kvalitetu ugrađenih materijala i stručnost radnika dokazati odgovarajućim certifikatima izdanim od strane za to ovlaštene institucije. Za materijale koji nisu standardni treba izvoditelj osigurati uzorke i dati ih na ispitivanje.</t>
  </si>
  <si>
    <t>Svi ličilački radovi vezani uz stolariju i bravariju uključeni su u jediničnoj cijeni izvedbe odgovarajuće stavke stolarskih i bravarskih radova.</t>
  </si>
  <si>
    <t>PREGRADE SANITARIJA</t>
  </si>
  <si>
    <t>Prije početka izvedbe radova izvoditelj je dužan projektantu predočiti uzorke materijala i boja. Tek po izboru i odobrenju projektanta može se otpočeti sa radovima na tako odabran način. Gore navedeno neće se posebno platiti već predstavlja trošak i obvezu izvoditelja i ulazi u jediničnu cijenu izvedbe radova.</t>
  </si>
  <si>
    <t>Ukoliko se izvedu radovi koje projektant nije odobrio i (ili) u neodgovarajućoj boji i (ili) kvaliteti i (ili) različito s obzirom na odobreni projekt oblaganja i detalje, radovi će se morati ponoviti u traženoj kvaliteti, izboru i po projektu uz prethodno uklanjanje neispravnih radova.</t>
  </si>
  <si>
    <t xml:space="preserve"> Prije izvedbe mjere svih stavki treba obvezno kontrolirati na licu mjesta.</t>
  </si>
  <si>
    <t>Jediničnom cijenom izvedbe treba obuhvatiti dobavu i ugradbu opreme, slaganje elemenata u cjelinu, sve pripadne sidrene elemente i detalje, brtvljenja i kitanja rubova i spojeva, izvedbu rubnih detalja uz bočne vertikalne i horizontalne plohe, kao i obradu oko eventualno ugrađenih elemenata instalacija. Sve navedeno treba izvesti isključivo u skladu s tehnologijom proizvoditelja, rabeći samo materijale i alate koji su tehnologijom predviđeni.</t>
  </si>
  <si>
    <t>NOSIVE ČELIČNE KONSTRUKCIJE</t>
  </si>
  <si>
    <t>Uz svaku stavku radova izvoditelj je dužan izraditi detalje izvedbe i radioničke nacrte, što sve ulazi u jediničnu cijenu radova.</t>
  </si>
  <si>
    <t>Za čelične konstrukcije vrijedi da u jediničnoj cijeni treba obuhvatiti:</t>
  </si>
  <si>
    <t>"- izradu radioničke dokumentacije;</t>
  </si>
  <si>
    <t>- sve potrebne radne skele za podupiranje i montažu;</t>
  </si>
  <si>
    <t>- sva potrebna uskladištenja i zaštite, sve potrebne zaštitne konstrukcije i skele, kao i sve drugo predviđeno mjerama zaštite na radu i pravilima struke;</t>
  </si>
  <si>
    <t>- ugradbu i montažu;</t>
  </si>
  <si>
    <t>- sva spojna i vezna sredstva i profili;</t>
  </si>
  <si>
    <t>- sve ležajne i sidrene detalje;</t>
  </si>
  <si>
    <t>- sve potrebne manje radnje oko podešavanja, prilagođenja i priprema ležaja, kao štemanje i bušenje rupa u zidovima od opeke ili betona, izravnanje podloga, zapuni rupa i neravnina, podlijevanje ležaja;</t>
  </si>
  <si>
    <t>Svi vidljivi dijelovi bravarije moraju biti završno bojani alkidnim naličem za bolju obradu, što uključuje: čišćenje od rđe, po potrebi; ličenje očišćenih mjesta antikorozivnim naličem u 2 premaza; kitanje pukotina i rupica odgovarajućim kitom; ličenje alkidnom bojom u 2 premaza; ličenje alkidnom lak bojom.</t>
  </si>
  <si>
    <t>POMIČNE PREGRADE</t>
  </si>
  <si>
    <t>Jediničnom cijenom izvedbe treba obuhvatiti dobavu i ugradbu elemenata pregrade, slaganje elemenata u cjelinu, sve pripadne sidrene elemente i detalje, brtvljenja i kitanja rubova i spojeva, izvedbu rubnih detalja uz bočne vertikalne i horizontalne plohe, kao i obradu oko eventualno ugrađenih elemenata instalacija. Sve navedeno treba izvesti isključivo u skladu s tehnologijom proizvoditelja, rabeći samo materijale i alate koji su tehnologijom predviđeni.</t>
  </si>
  <si>
    <t>OKOLIŠ</t>
  </si>
  <si>
    <t>DIZALA</t>
  </si>
  <si>
    <t>Prije izvedbe radova izvoditelj je dužan izraditi i projektantu predočiti detalje izvedbe i radioničke nacrte za izvedbu kao i uzorke materijala za završnu obradu vidljivih ploha (podovi, stijene, strop, ostakljenja). Tek nakon izbora i odobrenja projektanta može se otpočeti rad u odabranoj kvaliteti.</t>
  </si>
  <si>
    <t>Izvoditelj treba kvalitetu ugrađenih materijala i stručnost radnika dokazati odgovarajućim certifikatima izdanim od strane za to ovlaštene institucije. Za materijale za koje izvoditelj nema certifikat a isti se traži treba izvoditelj osigurati uzorke i dati ih na ispitivanje. Svi troškove za ishođenje certifikata predstavljaju obvezu i trošak izvoditelja.</t>
  </si>
  <si>
    <t>Jediničnom cijenom izvedbe treba obuhvatiti projektiranje, potreban materijal, kompletnu ugradnju i instalaciju dizala, probni rad i ispitivanje dizala po ugradbi, potrebne certifikate i sve drugo do potpune funkcionalnosti. Također treba uključiti dobavu i ugradbu svih manjih bravarskih i inih elemenata u ab konstrukciju okna dizala, kao i manja potrebna štemanja i prilagođenja. Sve navedeno treba izvesti isključivo u skladu s tehnologijom izvoditelja dizala, rabeći samo materijale i alate koji su tehnologijom predviđeni.</t>
  </si>
  <si>
    <t>Cijenom izvedbe radova treba obvezno uključiti sve materijale koji se ugrađuju i koriste (osnovne i pomoćne materijale), sav potrebna rad (osnovni i pomoćni) na izvedbi radova do potpune gotovosti i funkcionalnosti istih, sve istovare, transporte i prijenose do i na gradilištu sve do mjesta ugradbe, sva potrebna uskladištenja i zaštite, sve potrebne zaštitne konstrukcije i skele, kao i sve drugo predviđeno mjerama zaštite na radu i pravilima struke.</t>
  </si>
  <si>
    <t>U cijenu uključiti sav potreban alat i materijal do potpune funkcionalnosti.</t>
  </si>
  <si>
    <t>Izrada dobava i ugradnja raznih natpisa i oznaka etaža, odjela, prostorija i sl. Radove izvršiti u skladu sa važećim propisima i pravilima struke, te u koordinaciji sa projektantom i korisnikom prostora.</t>
  </si>
  <si>
    <t>Isto kao stavka 11. samo izraditi u Brailleovom pismu za slijepe i slabovidne osobe</t>
  </si>
  <si>
    <r>
      <rPr>
        <b/>
        <sz val="12"/>
        <rFont val="Calibri"/>
        <family val="2"/>
        <charset val="238"/>
      </rPr>
      <t>RUŠENJA I DEMONTAŽE</t>
    </r>
  </si>
  <si>
    <t>REKAPITULACIJA GRAĐEVINSKIH RADOVA</t>
  </si>
  <si>
    <t>GRAĐEVINSKI RADOVI UKUPNO:</t>
  </si>
  <si>
    <t>REKAPITULACIJA OBRTNIČKIH RADOVA</t>
  </si>
  <si>
    <t>OBRTNIČKI RADOVI UKUPNO:</t>
  </si>
  <si>
    <t>REKAPITULACIJA GRAĐEVINSKO-OBRTNIČKIH RADOVA</t>
  </si>
  <si>
    <t>A+B</t>
  </si>
  <si>
    <t>GRAĐEVINSKO-OBRTNIČKI RADOVI UKUPNO:</t>
  </si>
  <si>
    <t>SOBOSLIKARSKI RADOVI</t>
  </si>
  <si>
    <t>SOBOSLIKARSKI RADOVI UKUPNO:</t>
  </si>
  <si>
    <t>Izrada elaborata izvedenog stanja. Komplet izvedeno sa upisom u katastar.</t>
  </si>
  <si>
    <t>Izrada elaborata izvedenog stanja instalacija. Komplet izvedeno sa upisom u katastar vodova.</t>
  </si>
  <si>
    <t>na radovima rušenja postojećih objekata</t>
  </si>
  <si>
    <t>RUŠENJE POSTOJEĆEIH OBJEKTA</t>
  </si>
  <si>
    <t>Demontaža, skidanje spuštenog stropa od GK ploča sa odvozom razgrađenog materijala na  deponiju.</t>
  </si>
  <si>
    <t>Demontaža, skidanje žbuke na trstici sa stropova sa odvozom razgrađenog materijala na  deponiju.</t>
  </si>
  <si>
    <t>Demontaža ukupne opreme i namještaja u svim objektima na svim etažama sa odlaganjem na deponiju za čuvanje radi eventualne ponovne montaže.</t>
  </si>
  <si>
    <t>tura (kamion 5t)</t>
  </si>
  <si>
    <t>f/ kuhinja</t>
  </si>
  <si>
    <t>g/ pisoar</t>
  </si>
  <si>
    <t>Demontaža čelične konstrukcije dvokrakog stubišta dimenzija 650x220x1600 cm. Demontirani materijal transportirati i deponirati na gradilišnu deponiju. Obračun po kom.</t>
  </si>
  <si>
    <t>Rušenje fasadne obloge postojećeg objekta do nosivog  zida, a koja se sastoji od sljedećih slojeva:tervol d=5cm i vanjska žbuka d=3cm. Rušenje izvršiti pažljivo kako se ne bi oštetila postoječa vanjska stolarija i konstruktivni dijelovi građevine. Porušeni materijal transportirati i deponirati na gradilišnu deponiju. Obračun po m2 porušene fasade.</t>
  </si>
  <si>
    <t>Rušenje fasadne žbuke do nosivog zida na objektima koji se adaptiraju. Rušenje izvršiti pažljivo kako se ne bi oštetila postoječa vanjska stolarija i konstruktivni dijelovi građevine. Porušeni materijal transportirati i deponirati na gradilišnu deponiju. Obračun po m2 porušene fasade.</t>
  </si>
  <si>
    <t>Rušenje terazzo opločenja sa stubišnih krakova i podesta sa prikupljanjem šute i otpadaka. Obračun po m2 porušenog opločenja.</t>
  </si>
  <si>
    <t>Skidanje unutrašnje žbuke zidova (uključivo s uljanim premazom). U stavku je uračunata i  potrebna skela i zaštita, te sve ostalo potrebno za dovršenje rada. Obračun po m2 skinute žbuke.</t>
  </si>
  <si>
    <t>b) pvc (vinaz, vinfleks, laminat, parket)</t>
  </si>
  <si>
    <t>c) terazzo</t>
  </si>
  <si>
    <t>Rušenje AB stubišta i strojarnice. Uključiti čišćenje radnog mjesta, te utovar i odvoz otpadnog materijala na privremeni deponij u dvorištu. Obračun po m3 volumena porušenog objekta.</t>
  </si>
  <si>
    <t>Dobava materijala te betoniranje temeljne ploče i trakastih temelja u zemlji i djelomično u oplati ako zatreba, betonom C30/37. Ugradnju betona potrebno je izvesti sukladno Programu kontrole i kvalitete, uz obavezno pervibriranje sa završnim finim niveliranjem svježe ugrađenog betona. Nakon ugradnje betona potrebno je obavezno njegovati beton sukladno Programu kontriole i kvalitete knjiga G2. Razred čvrstoće betona   C30/37. Razred izloženosti    XC3. Razred konzistencije    S3. Razred sadržaja klorida   Cl 0.2. Razred maksimalnog zrna agregata  Dmax32.
Cijena stavke uključuje nabavu i dopremu na gradilište betona klase C30/37, spravljenog u betonari, te sav potreban osnovni i pomoćni materijal, te rad ljudi i strojeva pri ugradnji.</t>
  </si>
  <si>
    <t>Betoniranje armirano betonskih zidova u glatkoj oplati, dijela podruma, prizemlja i katova debljine 25 cm, betonom klase C30/37 pripremljenim u betonari. Betoniranje zidova izvesti sukladno Programu kontrole i kvalitete, u pripremljenu dvostranu glatku oplatu uz obavezno pervibriranje. U oplati zida predvidjeti sva oslabljenja i otvore, te ugraditi sve potrebne instalacije.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 spravljenog u betonari, te sav potreban osnovni i pomoćni materijal, te rad ljudi i strojeva pri ugradnji.</t>
  </si>
  <si>
    <t>Betoniranje ravne međukatne konstrukcije (ploče), debljine 30cm u glatkoj oplati, betonom klase C30/37. Ugradnju betona potrebno je izvesti sukladno Programu kontrole i kvalitete, u glatkoj oplati, uz obavezno pervibriranje sa završnim finim niveliranjem svježe ugrađenog betona, ali bez zaglađivanja betona. U međukatnu konstrukciju (ploču), prije betoniranja, potrebno je ugraditi  sve potrebne instalacije. Razred čvrstoće betona   C30/37. Razred izloženosti    XC3. Razred konzistencije    S3. Razred sadržaja klorida   Cl 0.2. Razred maksimalnog zrna agregata  Dmax16. Nakon ugradnje betona potrebno je obavezno njegovati beton sukladno Programu kontriole i kvalitete knjiga G2. Cijena stavke uključuje nabavu i dopremu na gradilište betona klase C30/37, spravljenog u betonari, te sav potreban osnovni i pomoćni materijal, te rad ljudi i strojeva pri ugradnji.</t>
  </si>
  <si>
    <t xml:space="preserve">podrum </t>
  </si>
  <si>
    <t xml:space="preserve">dogradnja </t>
  </si>
  <si>
    <r>
      <t>Izvesti prema shemi br.</t>
    </r>
    <r>
      <rPr>
        <b/>
        <sz val="10"/>
        <rFont val="Calibri"/>
        <family val="2"/>
        <charset val="238"/>
      </rPr>
      <t xml:space="preserve"> 1</t>
    </r>
  </si>
  <si>
    <r>
      <t>Izvesti prema shemi br.</t>
    </r>
    <r>
      <rPr>
        <b/>
        <sz val="10"/>
        <rFont val="Calibri"/>
        <family val="2"/>
        <charset val="238"/>
      </rPr>
      <t xml:space="preserve"> 2</t>
    </r>
  </si>
  <si>
    <r>
      <t>Izvesti prema shemi br.</t>
    </r>
    <r>
      <rPr>
        <b/>
        <sz val="10"/>
        <rFont val="Calibri"/>
        <family val="2"/>
        <charset val="238"/>
      </rPr>
      <t xml:space="preserve"> 3</t>
    </r>
  </si>
  <si>
    <r>
      <t>Izvesti prema shemi br.</t>
    </r>
    <r>
      <rPr>
        <b/>
        <sz val="10"/>
        <rFont val="Calibri"/>
        <family val="2"/>
        <charset val="238"/>
      </rPr>
      <t xml:space="preserve"> 3A</t>
    </r>
  </si>
  <si>
    <r>
      <t>Izvesti prema shemi br.</t>
    </r>
    <r>
      <rPr>
        <b/>
        <sz val="10"/>
        <rFont val="Calibri"/>
        <family val="2"/>
        <charset val="238"/>
      </rPr>
      <t xml:space="preserve"> 3B</t>
    </r>
  </si>
  <si>
    <r>
      <t>Izvesti prema shemi br.</t>
    </r>
    <r>
      <rPr>
        <b/>
        <sz val="10"/>
        <rFont val="Calibri"/>
        <family val="2"/>
        <charset val="238"/>
      </rPr>
      <t xml:space="preserve"> 4</t>
    </r>
  </si>
  <si>
    <r>
      <t>Izvesti prema shemi br.</t>
    </r>
    <r>
      <rPr>
        <b/>
        <sz val="10"/>
        <rFont val="Calibri"/>
        <family val="2"/>
        <charset val="238"/>
      </rPr>
      <t xml:space="preserve"> 5</t>
    </r>
  </si>
  <si>
    <r>
      <t>Izvesti prema shemi br.</t>
    </r>
    <r>
      <rPr>
        <b/>
        <sz val="10"/>
        <rFont val="Calibri"/>
        <family val="2"/>
        <charset val="238"/>
      </rPr>
      <t xml:space="preserve"> 6</t>
    </r>
  </si>
  <si>
    <r>
      <t>Izvesti prema shemi br.</t>
    </r>
    <r>
      <rPr>
        <b/>
        <sz val="10"/>
        <rFont val="Calibri"/>
        <family val="2"/>
        <charset val="238"/>
      </rPr>
      <t xml:space="preserve"> 8</t>
    </r>
  </si>
  <si>
    <r>
      <t>Izvesti prema shemi br.</t>
    </r>
    <r>
      <rPr>
        <b/>
        <sz val="10"/>
        <rFont val="Calibri"/>
        <family val="2"/>
        <charset val="238"/>
      </rPr>
      <t xml:space="preserve"> 9</t>
    </r>
  </si>
  <si>
    <r>
      <t>Izvesti prema shemi br.</t>
    </r>
    <r>
      <rPr>
        <b/>
        <sz val="10"/>
        <rFont val="Calibri"/>
        <family val="2"/>
        <charset val="238"/>
      </rPr>
      <t xml:space="preserve"> 10</t>
    </r>
  </si>
  <si>
    <r>
      <t>Izvesti prema shemi br.</t>
    </r>
    <r>
      <rPr>
        <b/>
        <sz val="10"/>
        <rFont val="Calibri"/>
        <family val="2"/>
        <charset val="238"/>
      </rPr>
      <t xml:space="preserve"> 11</t>
    </r>
  </si>
  <si>
    <r>
      <t>Izvesti prema shemi br.</t>
    </r>
    <r>
      <rPr>
        <b/>
        <sz val="10"/>
        <rFont val="Calibri"/>
        <family val="2"/>
        <charset val="238"/>
      </rPr>
      <t xml:space="preserve"> 12</t>
    </r>
  </si>
  <si>
    <r>
      <t>Izvesti prema shemi br.</t>
    </r>
    <r>
      <rPr>
        <b/>
        <sz val="10"/>
        <rFont val="Calibri"/>
        <family val="2"/>
        <charset val="238"/>
      </rPr>
      <t xml:space="preserve"> 14</t>
    </r>
  </si>
  <si>
    <r>
      <t>Izvesti prema shemi br.</t>
    </r>
    <r>
      <rPr>
        <b/>
        <sz val="10"/>
        <rFont val="Calibri"/>
        <family val="2"/>
        <charset val="238"/>
      </rPr>
      <t xml:space="preserve"> 15</t>
    </r>
  </si>
  <si>
    <r>
      <t>Izvesti prema shemi br.</t>
    </r>
    <r>
      <rPr>
        <b/>
        <sz val="10"/>
        <rFont val="Calibri"/>
        <family val="2"/>
        <charset val="238"/>
      </rPr>
      <t xml:space="preserve"> 16</t>
    </r>
  </si>
  <si>
    <r>
      <t>Izvesti prema shemi br.</t>
    </r>
    <r>
      <rPr>
        <b/>
        <sz val="10"/>
        <rFont val="Calibri"/>
        <family val="2"/>
        <charset val="238"/>
      </rPr>
      <t xml:space="preserve"> 20</t>
    </r>
  </si>
  <si>
    <r>
      <t>Izvesti prema shemi br.</t>
    </r>
    <r>
      <rPr>
        <b/>
        <sz val="10"/>
        <rFont val="Calibri"/>
        <family val="2"/>
        <charset val="238"/>
      </rPr>
      <t xml:space="preserve"> 26</t>
    </r>
  </si>
  <si>
    <r>
      <t>Izvesti prema shemi br.</t>
    </r>
    <r>
      <rPr>
        <b/>
        <sz val="10"/>
        <rFont val="Calibri"/>
        <family val="2"/>
        <charset val="238"/>
      </rPr>
      <t xml:space="preserve"> 27</t>
    </r>
  </si>
  <si>
    <t>Izvesti prema shemi br. 28</t>
  </si>
  <si>
    <r>
      <t>Izvesti prema shemi br.</t>
    </r>
    <r>
      <rPr>
        <b/>
        <sz val="10"/>
        <rFont val="Calibri"/>
        <family val="2"/>
        <charset val="238"/>
      </rPr>
      <t xml:space="preserve"> 32A</t>
    </r>
  </si>
  <si>
    <r>
      <t xml:space="preserve">Ostakljenje sigurnosnim staklom </t>
    </r>
    <r>
      <rPr>
        <sz val="10"/>
        <rFont val="Calibri"/>
        <family val="2"/>
        <charset val="238"/>
      </rPr>
      <t xml:space="preserve">6mm+6mm  </t>
    </r>
    <r>
      <rPr>
        <b/>
        <sz val="10"/>
        <rFont val="Calibri"/>
        <family val="2"/>
        <charset val="238"/>
      </rPr>
      <t>s olovnom zaštitom od ozračivanja</t>
    </r>
    <r>
      <rPr>
        <sz val="10"/>
        <rFont val="Calibri"/>
        <family val="2"/>
        <charset val="238"/>
      </rPr>
      <t>.</t>
    </r>
  </si>
  <si>
    <t>Dobava materijala, izrada i ugradnja jednodjelne fiksne staklene stijene dimenzija 95/130 cm. Stijena za čiste prostore izrađena prema EU GMP i ISO 14644 standardima. Okvir prozora izrađen od aluminijskog profila sa silikagelom protiv vlage. Ukupna debljina prozora jednaka debljini zida. U stavku uključena olovna zaštita debljine 1 mm.</t>
  </si>
  <si>
    <t>BRAVARIJA SA ZAŠTITOM OD OLOVA</t>
  </si>
  <si>
    <r>
      <t xml:space="preserve">Izvesti prema shemi broj </t>
    </r>
    <r>
      <rPr>
        <b/>
        <sz val="9"/>
        <rFont val="Calibri"/>
        <family val="2"/>
        <charset val="238"/>
      </rPr>
      <t>5</t>
    </r>
  </si>
  <si>
    <r>
      <t>Izvesti prema shemi br.</t>
    </r>
    <r>
      <rPr>
        <b/>
        <sz val="10"/>
        <rFont val="Calibri"/>
        <family val="2"/>
        <charset val="238"/>
      </rPr>
      <t xml:space="preserve"> 7</t>
    </r>
  </si>
  <si>
    <t>Stijena je visine 2100 mm zajedno sa inox nogicama visine 150 mm.</t>
  </si>
  <si>
    <r>
      <t xml:space="preserve">Izvesti prema shemi unutarnje al. stolarije broj </t>
    </r>
    <r>
      <rPr>
        <b/>
        <sz val="9"/>
        <rFont val="Calibri"/>
        <family val="2"/>
        <charset val="238"/>
      </rPr>
      <t>6</t>
    </r>
    <r>
      <rPr>
        <sz val="9"/>
        <rFont val="Calibri"/>
        <family val="2"/>
        <charset val="238"/>
      </rPr>
      <t>.</t>
    </r>
  </si>
  <si>
    <r>
      <t xml:space="preserve">Izvesti prema shemi unutarnje al. stolarije broj </t>
    </r>
    <r>
      <rPr>
        <b/>
        <sz val="9"/>
        <rFont val="Calibri"/>
        <family val="2"/>
        <charset val="238"/>
      </rPr>
      <t>1</t>
    </r>
    <r>
      <rPr>
        <sz val="9"/>
        <rFont val="Calibri"/>
        <family val="2"/>
        <charset val="238"/>
      </rPr>
      <t>.</t>
    </r>
  </si>
  <si>
    <r>
      <t xml:space="preserve">Izvesti prema shemi unutarnje al. stolarije broj </t>
    </r>
    <r>
      <rPr>
        <b/>
        <sz val="9"/>
        <rFont val="Calibri"/>
        <family val="2"/>
        <charset val="238"/>
      </rPr>
      <t>1A</t>
    </r>
    <r>
      <rPr>
        <sz val="9"/>
        <rFont val="Calibri"/>
        <family val="2"/>
        <charset val="238"/>
      </rPr>
      <t>.</t>
    </r>
  </si>
  <si>
    <r>
      <t xml:space="preserve">Izvesti prema shemi unutarnje al. stolarije broj </t>
    </r>
    <r>
      <rPr>
        <b/>
        <sz val="9"/>
        <rFont val="Calibri"/>
        <family val="2"/>
        <charset val="238"/>
      </rPr>
      <t>2</t>
    </r>
    <r>
      <rPr>
        <sz val="9"/>
        <rFont val="Calibri"/>
        <family val="2"/>
        <charset val="238"/>
      </rPr>
      <t>.</t>
    </r>
  </si>
  <si>
    <t>Vrata antibakterijska i hermetička za prostore sa visokim stupnjem higijene. Dovratnici aluminijski, a krilo od antibaktericidnog materijala kao inox.</t>
  </si>
  <si>
    <r>
      <t xml:space="preserve">Izvesti prema shemi unutarnje al. stolarije broj </t>
    </r>
    <r>
      <rPr>
        <b/>
        <sz val="10"/>
        <rFont val="Calibri"/>
        <family val="2"/>
        <charset val="238"/>
      </rPr>
      <t>3</t>
    </r>
    <r>
      <rPr>
        <sz val="9"/>
        <rFont val="Calibri"/>
        <family val="2"/>
        <charset val="238"/>
      </rPr>
      <t>.</t>
    </r>
  </si>
  <si>
    <r>
      <t xml:space="preserve">Izvesti prema shemi unutarnje al. stolarije broj </t>
    </r>
    <r>
      <rPr>
        <b/>
        <sz val="9"/>
        <rFont val="Calibri"/>
        <family val="2"/>
        <charset val="238"/>
      </rPr>
      <t>4.</t>
    </r>
  </si>
  <si>
    <r>
      <t xml:space="preserve">Izvesti prema shemi unutarnje al. stolarije broj </t>
    </r>
    <r>
      <rPr>
        <b/>
        <sz val="9"/>
        <rFont val="Calibri"/>
        <family val="2"/>
        <charset val="238"/>
      </rPr>
      <t>4A.</t>
    </r>
  </si>
  <si>
    <r>
      <t xml:space="preserve">Izvesti prema shemi unutarnje al. stolarije broj </t>
    </r>
    <r>
      <rPr>
        <b/>
        <sz val="9"/>
        <rFont val="Calibri"/>
        <family val="2"/>
        <charset val="238"/>
      </rPr>
      <t>5</t>
    </r>
    <r>
      <rPr>
        <sz val="9"/>
        <rFont val="Calibri"/>
        <family val="2"/>
        <charset val="238"/>
      </rPr>
      <t>.</t>
    </r>
  </si>
  <si>
    <r>
      <t xml:space="preserve">Ostakljenje sigurnosnim staklom </t>
    </r>
    <r>
      <rPr>
        <sz val="10"/>
        <rFont val="Calibri"/>
        <family val="2"/>
        <charset val="238"/>
      </rPr>
      <t>6mm+6mm.</t>
    </r>
  </si>
  <si>
    <r>
      <t xml:space="preserve">Izvesti prema shemi broj </t>
    </r>
    <r>
      <rPr>
        <b/>
        <sz val="9"/>
        <rFont val="Calibri"/>
        <family val="2"/>
        <charset val="238"/>
      </rPr>
      <t>8</t>
    </r>
    <r>
      <rPr>
        <sz val="9"/>
        <rFont val="Calibri"/>
        <family val="2"/>
        <charset val="238"/>
      </rPr>
      <t>.</t>
    </r>
  </si>
  <si>
    <r>
      <t xml:space="preserve">Izvesti prema shemi unutarnje al. stolarije broj </t>
    </r>
    <r>
      <rPr>
        <b/>
        <sz val="9"/>
        <rFont val="Calibri"/>
        <family val="2"/>
        <charset val="238"/>
      </rPr>
      <t>9.</t>
    </r>
  </si>
  <si>
    <r>
      <t xml:space="preserve">Izvesti prema shemi unutarnje al. stolarije broj </t>
    </r>
    <r>
      <rPr>
        <b/>
        <sz val="9"/>
        <rFont val="Calibri"/>
        <family val="2"/>
        <charset val="238"/>
      </rPr>
      <t>9A.</t>
    </r>
  </si>
  <si>
    <r>
      <t xml:space="preserve">Izvesti prema shemi unutarnje al. stolarije broj </t>
    </r>
    <r>
      <rPr>
        <b/>
        <sz val="9"/>
        <rFont val="Calibri"/>
        <family val="2"/>
        <charset val="238"/>
      </rPr>
      <t>10.</t>
    </r>
  </si>
  <si>
    <r>
      <t xml:space="preserve">Izvesti prema shemi unutarnje al. stolarije broj </t>
    </r>
    <r>
      <rPr>
        <b/>
        <sz val="9"/>
        <rFont val="Calibri"/>
        <family val="2"/>
        <charset val="238"/>
      </rPr>
      <t>11.</t>
    </r>
  </si>
  <si>
    <r>
      <t xml:space="preserve">Izvesti prema shemi broj </t>
    </r>
    <r>
      <rPr>
        <b/>
        <sz val="9"/>
        <rFont val="Calibri"/>
        <family val="2"/>
        <charset val="238"/>
      </rPr>
      <t>12</t>
    </r>
    <r>
      <rPr>
        <sz val="9"/>
        <rFont val="Calibri"/>
        <family val="2"/>
        <charset val="238"/>
      </rPr>
      <t>.</t>
    </r>
  </si>
  <si>
    <r>
      <t xml:space="preserve">Izvesti prema shemi unutarnje al. stolarije broj </t>
    </r>
    <r>
      <rPr>
        <b/>
        <sz val="10"/>
        <rFont val="Calibri"/>
        <family val="2"/>
        <charset val="238"/>
      </rPr>
      <t>13</t>
    </r>
    <r>
      <rPr>
        <b/>
        <sz val="9"/>
        <rFont val="Calibri"/>
        <family val="2"/>
        <charset val="238"/>
      </rPr>
      <t>.</t>
    </r>
  </si>
  <si>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dim. 105/215. Vrata za čiste prostore izrađena prema EU GMP i ISO 14644 standardima. Kvake i panti izrađeni od inoxa, ugrađena brava sa ključem. Sva vrata na podnoj strani imaju automatsku pomičnu gumenu brtvu koja spriječava prestrujavanje zraka ispod vrata (radi održavanja podtlaka u prostoru).  </t>
    </r>
  </si>
  <si>
    <r>
      <t xml:space="preserve">Izvesti prema shemi unutarnje al. stolarije broj </t>
    </r>
    <r>
      <rPr>
        <b/>
        <sz val="10"/>
        <rFont val="Calibri"/>
        <family val="2"/>
        <charset val="238"/>
      </rPr>
      <t>15</t>
    </r>
    <r>
      <rPr>
        <b/>
        <sz val="9"/>
        <rFont val="Calibri"/>
        <family val="2"/>
        <charset val="238"/>
      </rPr>
      <t>.</t>
    </r>
  </si>
  <si>
    <r>
      <t xml:space="preserve">Izvesti prema shemi unutarnje al. stolarije broj </t>
    </r>
    <r>
      <rPr>
        <b/>
        <sz val="9"/>
        <rFont val="Calibri"/>
        <family val="2"/>
        <charset val="238"/>
      </rPr>
      <t>15A.</t>
    </r>
  </si>
  <si>
    <r>
      <t xml:space="preserve">Izvesti prema shemi unutarnje al. stolarije broj </t>
    </r>
    <r>
      <rPr>
        <b/>
        <sz val="9"/>
        <rFont val="Calibri"/>
        <family val="2"/>
        <charset val="238"/>
      </rPr>
      <t>15B.</t>
    </r>
  </si>
  <si>
    <r>
      <t xml:space="preserve">Izvesti prema shemi unutarnje al. stolarije broj </t>
    </r>
    <r>
      <rPr>
        <b/>
        <sz val="10"/>
        <rFont val="Calibri"/>
        <family val="2"/>
        <charset val="238"/>
      </rPr>
      <t>17</t>
    </r>
    <r>
      <rPr>
        <b/>
        <sz val="9"/>
        <rFont val="Calibri"/>
        <family val="2"/>
        <charset val="238"/>
      </rPr>
      <t>.</t>
    </r>
  </si>
  <si>
    <r>
      <t xml:space="preserve">Izvesti prema shemi unutarnje al. stolarije broj </t>
    </r>
    <r>
      <rPr>
        <b/>
        <sz val="9"/>
        <rFont val="Calibri"/>
        <family val="2"/>
        <charset val="238"/>
      </rPr>
      <t>19</t>
    </r>
    <r>
      <rPr>
        <sz val="9"/>
        <rFont val="Calibri"/>
        <family val="2"/>
        <charset val="238"/>
      </rPr>
      <t>.</t>
    </r>
  </si>
  <si>
    <r>
      <t xml:space="preserve">Izvesti prema shemi unutarnje al. stolarije broj </t>
    </r>
    <r>
      <rPr>
        <b/>
        <sz val="9"/>
        <rFont val="Calibri"/>
        <family val="2"/>
        <charset val="238"/>
      </rPr>
      <t>21</t>
    </r>
    <r>
      <rPr>
        <sz val="9"/>
        <rFont val="Calibri"/>
        <family val="2"/>
        <charset val="238"/>
      </rPr>
      <t>.</t>
    </r>
  </si>
  <si>
    <r>
      <t xml:space="preserve">Izvesti prema shemi unutarnje al. stolarije broj </t>
    </r>
    <r>
      <rPr>
        <b/>
        <sz val="9"/>
        <rFont val="Calibri"/>
        <family val="2"/>
        <charset val="238"/>
      </rPr>
      <t>21A</t>
    </r>
    <r>
      <rPr>
        <sz val="9"/>
        <rFont val="Calibri"/>
        <family val="2"/>
        <charset val="238"/>
      </rPr>
      <t>.</t>
    </r>
  </si>
  <si>
    <r>
      <t xml:space="preserve">Izvesti prema shemi unutarnje al. stolarije broj </t>
    </r>
    <r>
      <rPr>
        <b/>
        <sz val="9"/>
        <rFont val="Calibri"/>
        <family val="2"/>
        <charset val="238"/>
      </rPr>
      <t>21B</t>
    </r>
    <r>
      <rPr>
        <sz val="9"/>
        <rFont val="Calibri"/>
        <family val="2"/>
        <charset val="238"/>
      </rPr>
      <t>.</t>
    </r>
  </si>
  <si>
    <r>
      <t xml:space="preserve">Izvesti prema shemi unutarnje al. stolarije broj </t>
    </r>
    <r>
      <rPr>
        <b/>
        <sz val="10"/>
        <rFont val="Calibri"/>
        <family val="2"/>
        <charset val="238"/>
      </rPr>
      <t>22</t>
    </r>
    <r>
      <rPr>
        <b/>
        <sz val="9"/>
        <rFont val="Calibri"/>
        <family val="2"/>
        <charset val="238"/>
      </rPr>
      <t>.</t>
    </r>
  </si>
  <si>
    <r>
      <t xml:space="preserve">Izvesti prema shemi unutarnje al. stolarije broj </t>
    </r>
    <r>
      <rPr>
        <b/>
        <sz val="9"/>
        <rFont val="Calibri"/>
        <family val="2"/>
        <charset val="238"/>
      </rPr>
      <t>23</t>
    </r>
    <r>
      <rPr>
        <sz val="9"/>
        <rFont val="Calibri"/>
        <family val="2"/>
        <charset val="238"/>
      </rPr>
      <t>.</t>
    </r>
  </si>
  <si>
    <r>
      <t xml:space="preserve">Izvesti prema shemi unutarnje al. stolarije broj </t>
    </r>
    <r>
      <rPr>
        <b/>
        <sz val="9"/>
        <rFont val="Calibri"/>
        <family val="2"/>
        <charset val="238"/>
      </rPr>
      <t>24</t>
    </r>
    <r>
      <rPr>
        <sz val="9"/>
        <rFont val="Calibri"/>
        <family val="2"/>
        <charset val="238"/>
      </rPr>
      <t>.</t>
    </r>
  </si>
  <si>
    <t>57.</t>
  </si>
  <si>
    <t xml:space="preserve">rušenje cesta </t>
  </si>
  <si>
    <t>rušenje rubnjaka</t>
  </si>
  <si>
    <t>rezanje asfalta</t>
  </si>
  <si>
    <t>58.</t>
  </si>
  <si>
    <t>Rušenje svi potporni zidova koji su u zoni zavata, a koji se trajno uklanjaju. Stavka uključuje rušenje temelja i nadtemelja od armiranog betona. Obračun po m3.</t>
  </si>
  <si>
    <t>Izrada izvedbene dokumentacije (radioničkih nacrta) čelične konstrukcije koji se dostavljaju statičaru na uvid i odobrenje, te ovlaštenom revidentu na reviziju. Izrađuje se i uvezuje u tri primjerka. Obračun u kompletu za sve stavke.</t>
  </si>
  <si>
    <t>PRILIKOM SANACIJA POSTOJEĆEG OBJEKTA SJEVERNE ZGRADE FASADA U CIJENU JE UKLJUČENA SVA POTREBNA DEMONTAŽA KAO I PONOVNA MONTAŽA POSTOJEČIH OLUKA, OPŠAVA, VENTILACIJSKIH KANALA, NADSTREŠNICA, VANJSKIH ROLETA, KLIMA I SVEGA OSTALOG ŠTO SE NA PROČELJIMA TRENUTNO NALAZI.</t>
  </si>
  <si>
    <t>Isto kao stavka 2. samo podgled nove zgrade strop garaže. Obračun po m2 izvedene površine.</t>
  </si>
  <si>
    <t>Izrada i postava zidnog opšava od aluminijskog  lima, deb 0,7 mm, r.š. Izvodi se na spoju mosta i ostalih objekata (novog dijela i postojećeg objekta), na spoju nižeg djela krova sa postojećim objektom te na spoju nadstrešnice iznad glavnog ulaza i fasade. Razvijena širina  lima do 100 cm.  Obračun po m1.</t>
  </si>
  <si>
    <t>Izrada i postava opšava od plastificiranog aluminijskog  lima, deb 0,7 mm. Izvodi se na spojevima i krajevima protupožarnih panela, te na svim špaletama vanjske bravarije.  Lim u boji i tonu kao i paneli.Razvijena širina  lima do 50 cm.  Obračun po m1.</t>
  </si>
  <si>
    <t>CRNA BRAVARIJA</t>
  </si>
  <si>
    <r>
      <t>Izrada doprema i montaža bravarske konstrukcije stropnog nosača za LCD/plasma TV 35-50 cm, zglobno podesivo +/- 15</t>
    </r>
    <r>
      <rPr>
        <sz val="10"/>
        <rFont val="Calibri"/>
        <family val="2"/>
        <charset val="238"/>
      </rPr>
      <t>°, nosivosti do 60 kg, dimenzija 790x325x140 mm. Stavku izvesti do pune funkcionalnosti.</t>
    </r>
  </si>
  <si>
    <t>Dobava i postava olovnih ploča d= 2-4mm u podove iznad baždarnog CT-a, strop prizemlja, prvi kat rekonstrukcija i rendgen 4 kat i mrak soba. Obračun po m2.</t>
  </si>
  <si>
    <t>REKONSTRUKCIJA-DOGRADNJA GRAĐEVINE INSTITUTA ZA MEDICINSKA ISTRAŽIVANJA I MEDICINU RADA, na kč.br.3556/1 k.o. Gračani u Zagrebu, Ksaverska cesta  2, Zagreb</t>
  </si>
  <si>
    <r>
      <t xml:space="preserve">Izvesti prema shemi unutarnje al. stolarije broj </t>
    </r>
    <r>
      <rPr>
        <b/>
        <sz val="9"/>
        <rFont val="Calibri"/>
        <family val="2"/>
        <charset val="238"/>
      </rPr>
      <t>24A</t>
    </r>
    <r>
      <rPr>
        <sz val="9"/>
        <rFont val="Calibri"/>
        <family val="2"/>
        <charset val="238"/>
      </rPr>
      <t>.</t>
    </r>
  </si>
  <si>
    <r>
      <t xml:space="preserve">Dobava materijala, izrada i ugradnja ostakljene stijene koja se sastoji od </t>
    </r>
    <r>
      <rPr>
        <b/>
        <sz val="10"/>
        <rFont val="Calibri"/>
        <family val="2"/>
        <charset val="238"/>
      </rPr>
      <t>Cleanroom antibakterijskih</t>
    </r>
    <r>
      <rPr>
        <sz val="10"/>
        <rFont val="Calibri"/>
        <family val="2"/>
        <charset val="238"/>
      </rPr>
      <t xml:space="preserve"> jednokrilnih zaokretnih vrata i dva bočna fiksera  dim. 320/215. Vrata za čiste prostore izrađena prema EU GMP i ISO 14644 standardima. Kvake i panti izrađeni od inoxa, ugrađena brava sa ključem. Sva vrata na podnoj strani imaju automatsku pomičnu gumenu brtvu koja spriječava prestrujavanje zraka ispod vrata (radi održavanja podtlaka u prostoru).  </t>
    </r>
  </si>
  <si>
    <r>
      <t xml:space="preserve">Izvesti prema shemi unutarnje al. stolarije broj </t>
    </r>
    <r>
      <rPr>
        <b/>
        <sz val="9"/>
        <rFont val="Calibri"/>
        <family val="2"/>
        <charset val="238"/>
      </rPr>
      <t>28A</t>
    </r>
    <r>
      <rPr>
        <sz val="9"/>
        <rFont val="Calibri"/>
        <family val="2"/>
        <charset val="238"/>
      </rPr>
      <t>.</t>
    </r>
  </si>
  <si>
    <r>
      <t xml:space="preserve">Izvesti prema shemi broj </t>
    </r>
    <r>
      <rPr>
        <b/>
        <sz val="9"/>
        <rFont val="Calibri"/>
        <family val="2"/>
        <charset val="238"/>
      </rPr>
      <t>29</t>
    </r>
    <r>
      <rPr>
        <sz val="9"/>
        <rFont val="Calibri"/>
        <family val="2"/>
        <charset val="238"/>
      </rPr>
      <t>.</t>
    </r>
  </si>
  <si>
    <t>Dobava materijala, izrada i ugradnja višedjelne ostakljene stijene s dvokrilnim automatskim senzorskim kliznim vratima  dim. 795/280. Vrata imaju sve elektromehaničke komponente i upravljačku jedinicu. Brzina otvaranja/zatvaranja je 5 do 80 cm/sec. Dvokrilna vrata sa max težinom do 160 kg. Upravljački napon je 24 VDC. Ima anti-panic sistem za automatsko otvaranje pri nestanku električne energije sa integriranom baterijom. Napajanje je 230 VAC. Ima priključak na vatrodojavu kako bi se u slučaju požara aktivirao sustav za otvaranje i omogučio neometan prolaz, a u slučaju nestanka električne energije mogu se ručno otvoriti. Nominalna snaga je 100 W. Na vratima treba biti uočljiva oznaka za osobe smanjene pokretljivosti na visini 90-160 cm.</t>
  </si>
  <si>
    <r>
      <t xml:space="preserve">Izvesti prema shemi unutarnje al. stolarije broj </t>
    </r>
    <r>
      <rPr>
        <b/>
        <sz val="9"/>
        <rFont val="Calibri"/>
        <family val="2"/>
        <charset val="238"/>
      </rPr>
      <t>30</t>
    </r>
    <r>
      <rPr>
        <sz val="9"/>
        <rFont val="Calibri"/>
        <family val="2"/>
        <charset val="238"/>
      </rPr>
      <t>.</t>
    </r>
  </si>
  <si>
    <t>Dobava materijala, izrada i ugradnja automatskih senzorskih kliznih vrata  dim. 180/210. Vrata imaju sve elektromehaničke komponente i upravljačku jedinicu. Brzina otvaranja/zatvaranja je 5 do 80 cm/sec. Dvokrilna vrata sa max težinom do 160 kg. Upravljački napon je 24 VDC. Ima anti-panic sistem za automatsko otvaranje pri nestanku električne energije sa integriranom baterijom. Napajanje je 230 VAC. Ima priključak na vatrodojavu kako bi se u slučaju požara aktivirao sustav za otvaranje i omogučio neometan prolaz, a u slučaju nestanka električne energije mogu se ručno otvoriti. Nominalna snaga je 100 W. Na vratima treba biti uočljiva oznaka za osobe smanjene pokretljivosti na visini 90-160 cm.</t>
  </si>
  <si>
    <r>
      <t xml:space="preserve">Izvesti prema shemi unutarnje al. stolarije broj </t>
    </r>
    <r>
      <rPr>
        <b/>
        <sz val="9"/>
        <rFont val="Calibri"/>
        <family val="2"/>
        <charset val="238"/>
      </rPr>
      <t>31</t>
    </r>
    <r>
      <rPr>
        <sz val="9"/>
        <rFont val="Calibri"/>
        <family val="2"/>
        <charset val="238"/>
      </rPr>
      <t>.</t>
    </r>
  </si>
  <si>
    <r>
      <t xml:space="preserve">Izvesti prema shemi unutarnje al. stolarije broj </t>
    </r>
    <r>
      <rPr>
        <b/>
        <sz val="9"/>
        <rFont val="Calibri"/>
        <family val="2"/>
        <charset val="238"/>
      </rPr>
      <t>32</t>
    </r>
    <r>
      <rPr>
        <sz val="9"/>
        <rFont val="Calibri"/>
        <family val="2"/>
        <charset val="238"/>
      </rPr>
      <t>.</t>
    </r>
  </si>
  <si>
    <r>
      <t xml:space="preserve">Izvesti prema shemi unutarnje al. stolarije broj </t>
    </r>
    <r>
      <rPr>
        <b/>
        <sz val="9"/>
        <rFont val="Calibri"/>
        <family val="2"/>
        <charset val="238"/>
      </rPr>
      <t>32A</t>
    </r>
    <r>
      <rPr>
        <sz val="9"/>
        <rFont val="Calibri"/>
        <family val="2"/>
        <charset val="238"/>
      </rPr>
      <t>.</t>
    </r>
  </si>
  <si>
    <r>
      <t xml:space="preserve">Izvesti prema shemi unutarnje al. stolarije broj </t>
    </r>
    <r>
      <rPr>
        <b/>
        <sz val="9"/>
        <rFont val="Calibri"/>
        <family val="2"/>
        <charset val="238"/>
      </rPr>
      <t>33</t>
    </r>
    <r>
      <rPr>
        <sz val="9"/>
        <rFont val="Calibri"/>
        <family val="2"/>
        <charset val="238"/>
      </rPr>
      <t>.</t>
    </r>
  </si>
  <si>
    <r>
      <t xml:space="preserve">Dobava materijala, izrada i ugradnja </t>
    </r>
    <r>
      <rPr>
        <b/>
        <sz val="10"/>
        <rFont val="Calibri"/>
        <family val="2"/>
        <charset val="238"/>
      </rPr>
      <t xml:space="preserve">Cleanroom antibakterijskih </t>
    </r>
    <r>
      <rPr>
        <sz val="10"/>
        <rFont val="Calibri"/>
        <family val="2"/>
        <charset val="238"/>
      </rPr>
      <t xml:space="preserve">dvokrilnih zaokretnih punih vrata dim. 200/250. Vrata izrađena sa pojačanom zvučnom zaštitom. Električna brava s čitačem prema odabranoj tehnologiji, u dodatno krilo ugraditi gornji i donji zatvarač. Vrata za čiste prostore izrađena prema EU GMP i ISO 14644 standardima. Ugraditi panik okov. Kvake i panti izrađeni od inoxa, ugrađena brava sa ključem. Sva vrata na podnoj strani imaju automatsku pomičnu gumenu brtvu koja spriječava prestrujavanje zraka ispod vrata (radi održavanja podtlaka u prostoru).  </t>
    </r>
  </si>
  <si>
    <r>
      <t xml:space="preserve">Izvesti prema shemi unutarnje al. stolarije broj </t>
    </r>
    <r>
      <rPr>
        <b/>
        <sz val="9"/>
        <rFont val="Calibri"/>
        <family val="2"/>
        <charset val="238"/>
      </rPr>
      <t>34</t>
    </r>
    <r>
      <rPr>
        <sz val="9"/>
        <rFont val="Calibri"/>
        <family val="2"/>
        <charset val="238"/>
      </rPr>
      <t>.</t>
    </r>
  </si>
  <si>
    <r>
      <t xml:space="preserve">Izvesti prema shemi unutarnje al. stolarije broj </t>
    </r>
    <r>
      <rPr>
        <b/>
        <sz val="9"/>
        <rFont val="Calibri"/>
        <family val="2"/>
        <charset val="238"/>
      </rPr>
      <t>35</t>
    </r>
    <r>
      <rPr>
        <sz val="9"/>
        <rFont val="Calibri"/>
        <family val="2"/>
        <charset val="238"/>
      </rPr>
      <t>.</t>
    </r>
  </si>
  <si>
    <r>
      <t xml:space="preserve">Dobava materijala, izrada i ugradnja ostakljene stijene koja se sastoji od </t>
    </r>
    <r>
      <rPr>
        <b/>
        <sz val="10"/>
        <rFont val="Calibri"/>
        <family val="2"/>
        <charset val="238"/>
      </rPr>
      <t>Cleanroom antibakterijskih</t>
    </r>
    <r>
      <rPr>
        <sz val="10"/>
        <rFont val="Calibri"/>
        <family val="2"/>
        <charset val="238"/>
      </rPr>
      <t xml:space="preserve"> jednokrilnih zaokretnih vrata i dva bočna fiksera  dim. 385/220. Vrata za čiste prostore izrađena prema EU GMP i ISO 14644 standardima. Kvake i panti izrađeni od inoxa, ugrađena brava sa ključem. Sva vrata na podnoj strani imaju automatsku pomičnu gumenu brtvu koja spriječava prestrujavanje zraka ispod vrata (radi održavanja podtlaka u prostoru).  </t>
    </r>
  </si>
  <si>
    <r>
      <t xml:space="preserve">Izvesti prema shemi unutarnje al. stolarije broj </t>
    </r>
    <r>
      <rPr>
        <b/>
        <sz val="9"/>
        <rFont val="Calibri"/>
        <family val="2"/>
        <charset val="238"/>
      </rPr>
      <t>36</t>
    </r>
    <r>
      <rPr>
        <sz val="9"/>
        <rFont val="Calibri"/>
        <family val="2"/>
        <charset val="238"/>
      </rPr>
      <t>.</t>
    </r>
  </si>
  <si>
    <r>
      <t xml:space="preserve">Izvesti prema shemi unutarnje al. stolarije broj </t>
    </r>
    <r>
      <rPr>
        <b/>
        <sz val="9"/>
        <rFont val="Calibri"/>
        <family val="2"/>
        <charset val="238"/>
      </rPr>
      <t>37</t>
    </r>
    <r>
      <rPr>
        <sz val="9"/>
        <rFont val="Calibri"/>
        <family val="2"/>
        <charset val="238"/>
      </rPr>
      <t>.</t>
    </r>
  </si>
  <si>
    <r>
      <t xml:space="preserve">Izvesti prema shemi unutarnje al. stolarije broj </t>
    </r>
    <r>
      <rPr>
        <b/>
        <sz val="9"/>
        <rFont val="Calibri"/>
        <family val="2"/>
        <charset val="238"/>
      </rPr>
      <t>38</t>
    </r>
    <r>
      <rPr>
        <sz val="9"/>
        <rFont val="Calibri"/>
        <family val="2"/>
        <charset val="238"/>
      </rPr>
      <t>.</t>
    </r>
  </si>
  <si>
    <r>
      <t xml:space="preserve">Ostakljenje sigurnosnim staklom </t>
    </r>
    <r>
      <rPr>
        <sz val="10"/>
        <rFont val="Calibri"/>
        <family val="2"/>
        <charset val="238"/>
      </rPr>
      <t>6mm+6mm sa Rw≤35 dB</t>
    </r>
  </si>
  <si>
    <r>
      <t xml:space="preserve">Izvesti prema shemi broj </t>
    </r>
    <r>
      <rPr>
        <b/>
        <sz val="9"/>
        <rFont val="Calibri"/>
        <family val="2"/>
        <charset val="238"/>
      </rPr>
      <t>39</t>
    </r>
    <r>
      <rPr>
        <sz val="9"/>
        <rFont val="Calibri"/>
        <family val="2"/>
        <charset val="238"/>
      </rPr>
      <t>.</t>
    </r>
  </si>
  <si>
    <r>
      <t xml:space="preserve">Izvesti prema shemi broj </t>
    </r>
    <r>
      <rPr>
        <b/>
        <sz val="9"/>
        <rFont val="Calibri"/>
        <family val="2"/>
        <charset val="238"/>
      </rPr>
      <t>39A</t>
    </r>
    <r>
      <rPr>
        <sz val="9"/>
        <rFont val="Calibri"/>
        <family val="2"/>
        <charset val="238"/>
      </rPr>
      <t>.</t>
    </r>
  </si>
  <si>
    <r>
      <t xml:space="preserve">Izvesti prema shemi unutarnje al. stolarije broj </t>
    </r>
    <r>
      <rPr>
        <b/>
        <sz val="9"/>
        <rFont val="Calibri"/>
        <family val="2"/>
        <charset val="238"/>
      </rPr>
      <t>40</t>
    </r>
    <r>
      <rPr>
        <sz val="9"/>
        <rFont val="Calibri"/>
        <family val="2"/>
        <charset val="238"/>
      </rPr>
      <t>.</t>
    </r>
  </si>
  <si>
    <r>
      <t xml:space="preserve">Izvesti prema shemi broj </t>
    </r>
    <r>
      <rPr>
        <b/>
        <sz val="9"/>
        <rFont val="Calibri"/>
        <family val="2"/>
        <charset val="238"/>
      </rPr>
      <t>41</t>
    </r>
    <r>
      <rPr>
        <sz val="9"/>
        <rFont val="Calibri"/>
        <family val="2"/>
        <charset val="238"/>
      </rPr>
      <t>.</t>
    </r>
  </si>
  <si>
    <r>
      <t xml:space="preserve">Izvesti prema shemi unutarnje al. stolarije broj </t>
    </r>
    <r>
      <rPr>
        <b/>
        <sz val="9"/>
        <rFont val="Calibri"/>
        <family val="2"/>
        <charset val="238"/>
      </rPr>
      <t>42</t>
    </r>
    <r>
      <rPr>
        <sz val="9"/>
        <rFont val="Calibri"/>
        <family val="2"/>
        <charset val="238"/>
      </rPr>
      <t>.</t>
    </r>
  </si>
  <si>
    <r>
      <t xml:space="preserve">Izvesti prema shemi broj </t>
    </r>
    <r>
      <rPr>
        <b/>
        <sz val="9"/>
        <rFont val="Calibri"/>
        <family val="2"/>
        <charset val="238"/>
      </rPr>
      <t>43</t>
    </r>
    <r>
      <rPr>
        <sz val="9"/>
        <rFont val="Calibri"/>
        <family val="2"/>
        <charset val="238"/>
      </rPr>
      <t>.</t>
    </r>
  </si>
  <si>
    <t>Dobava materijala, izrada i ugradnja višedjelne ostakljene stijene s dvokrilnim automatskim senzorskim kliznim vratima  dim. 460/250. Vrata imaju sve elektromehaničke komponente i upravljačku jedinicu. Brzina otvaranja/zatvaranja je 5 do 80 cm/sec. Dvokrilna vrata sa max težinom do 160 kg. Upravljački napon je 24 VDC. Ima anti-panic sistem za automatsko otvaranje pri nestanku električne energije sa integriranom baterijom. Napajanje je 230 VAC. Ima priključak na vatrodojavu kako bi se u slučaju požara aktivirao sustav za otvaranje i omogučio neometan prolaz, a u slučaju nestanka električne energije mogu se ručno otvoriti. Nominalna snaga je 100 W. Na vratima treba biti uočljiva oznaka za osobe smanjene pokretljivosti na visini 90-160 cm.</t>
  </si>
  <si>
    <r>
      <t xml:space="preserve">Izvesti prema shemi unutarnje al. stolarije broj </t>
    </r>
    <r>
      <rPr>
        <b/>
        <sz val="9"/>
        <rFont val="Calibri"/>
        <family val="2"/>
        <charset val="238"/>
      </rPr>
      <t>44</t>
    </r>
    <r>
      <rPr>
        <sz val="9"/>
        <rFont val="Calibri"/>
        <family val="2"/>
        <charset val="238"/>
      </rPr>
      <t>.</t>
    </r>
  </si>
  <si>
    <r>
      <t xml:space="preserve">Izvesti prema shemi broj </t>
    </r>
    <r>
      <rPr>
        <b/>
        <sz val="9"/>
        <rFont val="Calibri"/>
        <family val="2"/>
        <charset val="238"/>
      </rPr>
      <t>45</t>
    </r>
    <r>
      <rPr>
        <sz val="9"/>
        <rFont val="Calibri"/>
        <family val="2"/>
        <charset val="238"/>
      </rPr>
      <t>.</t>
    </r>
  </si>
  <si>
    <t>VODOVODA I KANALIZACIJE</t>
  </si>
  <si>
    <t>m</t>
  </si>
  <si>
    <t>kompl.</t>
  </si>
  <si>
    <t>OSTALI RADOVI</t>
  </si>
  <si>
    <t>OSTALI RADOVI UKUPNO:</t>
  </si>
  <si>
    <t>Jedinična cijena</t>
  </si>
  <si>
    <t>REKAPITULACIJA</t>
  </si>
  <si>
    <t xml:space="preserve">REKAPITULACIJA </t>
  </si>
  <si>
    <t xml:space="preserve">GRAĐEVINSKO-OBRTNIČKI RADOVI </t>
  </si>
  <si>
    <t>ELEKTROINSTALACIJE</t>
  </si>
  <si>
    <t xml:space="preserve">REGULACIJA GRIJANJA I HLAĐENJA </t>
  </si>
  <si>
    <t>STROJARSKE INSTALACIJE</t>
  </si>
  <si>
    <t>D</t>
  </si>
  <si>
    <t>E</t>
  </si>
  <si>
    <t>F</t>
  </si>
  <si>
    <t>G</t>
  </si>
  <si>
    <t>H</t>
  </si>
  <si>
    <t>Razred vatrootpornosti EI60.</t>
  </si>
  <si>
    <t>Razred vatrootpornosti EI120.</t>
  </si>
  <si>
    <t>Dobava i izrada zida od obostrano dvostrukih standardnih impregniranih  GKBI ploča, debljina zida 12,50 cm. Potkonstrukcija od CW i UW profila, ispuna mineralnom vunom d=50mm, gletanje spojeva u Q3 kvaliteti. Izvedba u svemu prema opisanim općim uvjetima.</t>
  </si>
  <si>
    <t>Dobava i izrada zida od obostrano dvostrukih standardnih impregniranih  GKBI ploča, debljina zida 10 cm. Potkonstrukcija od CW i UW profila, ispuna mineralnom vunom d=50mm, gletanje spojeva u Q3 kvaliteti. Izvedba u svemu prema opisanim općim uvjetima.</t>
  </si>
  <si>
    <t>ZAŠTITA GRAĐEVINSKE JAME</t>
  </si>
  <si>
    <t>SVEUKUPNO</t>
  </si>
  <si>
    <t>OTVORI, PROZIRNE KONSTRUKCIJE</t>
  </si>
  <si>
    <t>Red. br.</t>
  </si>
  <si>
    <t>OPIS RADA</t>
  </si>
  <si>
    <t xml:space="preserve"> Jedinica mjere</t>
  </si>
  <si>
    <t xml:space="preserve"> Jed. cijena</t>
  </si>
  <si>
    <t>Ukupno (kn)</t>
  </si>
  <si>
    <t>Transport ljudstva i opreme, te priprema gradilišta.</t>
  </si>
  <si>
    <t xml:space="preserve">Ova stavka obuhvaća dopremu ljudstva, opreme i materijala potrebnih za izvođenje radova te, te po izvršenim radovima raspremanje gradilišta. Nakon završetka radova, izvoditelj je dužan gradilište očistiti od otpada. </t>
  </si>
  <si>
    <t>Obračun po komadu.</t>
  </si>
  <si>
    <t>Geodetski radovi.</t>
  </si>
  <si>
    <t>Iskolčenje predmetnih radova.</t>
  </si>
  <si>
    <t xml:space="preserve">PRIPREMNI RADOVI UKUPNO : </t>
  </si>
  <si>
    <t>ZAŠTITNA KONSTRUKCIJA</t>
  </si>
  <si>
    <t>2.3.</t>
  </si>
  <si>
    <t>Ugradnja čeličnih talpi.</t>
  </si>
  <si>
    <r>
      <t>Obračun po m</t>
    </r>
    <r>
      <rPr>
        <vertAlign val="superscript"/>
        <sz val="10"/>
        <rFont val="Arial"/>
        <family val="2"/>
        <charset val="238"/>
      </rPr>
      <t>2</t>
    </r>
    <r>
      <rPr>
        <sz val="10"/>
        <rFont val="Arial"/>
        <family val="2"/>
        <charset val="238"/>
      </rPr>
      <t xml:space="preserve"> ugrađene talpe.</t>
    </r>
  </si>
  <si>
    <r>
      <t>m</t>
    </r>
    <r>
      <rPr>
        <vertAlign val="superscript"/>
        <sz val="10"/>
        <rFont val="Arial"/>
        <family val="2"/>
        <charset val="238"/>
      </rPr>
      <t>2</t>
    </r>
  </si>
  <si>
    <t>2.4.</t>
  </si>
  <si>
    <t>2.5.</t>
  </si>
  <si>
    <t>2.6.</t>
  </si>
  <si>
    <t>ZAŠTITNA KONSTRUKCIJA UKUPNO:</t>
  </si>
  <si>
    <t>3</t>
  </si>
  <si>
    <t>KONTROLA KVALITETE</t>
  </si>
  <si>
    <t>3.1.</t>
  </si>
  <si>
    <t>Geodetsko mjerenje prostornih pomaka vrha zaštitne konstrukcije i susjednog objekta.</t>
  </si>
  <si>
    <t>Stavka obuhvaća transport ljudstva i opreme, nabavu, dopremu i ugradnju repera na 3 fiksne točke, minimalno 19 mjerenja (0-to + 18 mjerenja), odnosno do potpunog završetka radova, te izradu privremenih izvješća i završnog elaborata. Pozicije fiksnih točaka odredit će projektant u sklopu projektantskog nazdora.</t>
  </si>
  <si>
    <t>Nabava, doprema i ugradnja 3 repera za geodetsko praćenje prostornih pomaka. Obračun po komadu.</t>
  </si>
  <si>
    <t>Mjerenje prostornih pomaka na 3 pozicija uz izradu privremenog izvješća. Obračun po izlasku.</t>
  </si>
  <si>
    <t>izlazak</t>
  </si>
  <si>
    <t>Izrada završnog izvještaja. Obračun po komadu.</t>
  </si>
  <si>
    <t>KONTROLA KVALITETE UKUPNO:</t>
  </si>
  <si>
    <t>4</t>
  </si>
  <si>
    <t>4.1.</t>
  </si>
  <si>
    <t>Izvedbeni geotehnički projekt.</t>
  </si>
  <si>
    <t>Izvedbeni geotehnički projekt potrebno je izraditi prema smjernicama iz glavnog geotehničkog projekta. Na osnovu rezultata dodatnih istraživanja potrebno je obaviti nove geomehaničke proračune (naponsko-deformacijske analize i proračune procjeđivanja), optimalizirati raster, promjer i dubinu drenova, tip i duljinu zagata, te eventualno prilagoditi tehničko rješenje radne platforme za izvođenje radova.</t>
  </si>
  <si>
    <t>REKAPITULACIJA RADOVA</t>
  </si>
  <si>
    <t>RADOVI UKUPNO (bez PDV-a):</t>
  </si>
  <si>
    <t xml:space="preserve">REKONSTRUKCIJA-DOGRADNJA GRAĐEVINE INSTITUTA ZA MEDICINSKA ISTRAŽIVANJA I MEDICINU RADA
SOKOLSKI DOM
</t>
  </si>
  <si>
    <t>TROŠKOVNIK VERTIKALNOG TRANSPORTA</t>
  </si>
  <si>
    <t>TEHNIČKI OPIS POSTROJENJA DIZALA D1</t>
  </si>
  <si>
    <t>PREDOPIS</t>
  </si>
  <si>
    <t>Vrsta  dizala :</t>
  </si>
  <si>
    <r>
      <t xml:space="preserve">osobno dizalo sukladno normi 
</t>
    </r>
    <r>
      <rPr>
        <b/>
        <sz val="12"/>
        <color indexed="10"/>
        <rFont val="Arial"/>
        <family val="2"/>
      </rPr>
      <t xml:space="preserve">HRN EN 81-20:2014 </t>
    </r>
  </si>
  <si>
    <t>Vrsta  pogona  dizala :</t>
  </si>
  <si>
    <t>Tip dizala :</t>
  </si>
  <si>
    <t>Nosivost dizala :</t>
  </si>
  <si>
    <t>Q = 800 kg</t>
  </si>
  <si>
    <t xml:space="preserve"> 10 osoba  </t>
  </si>
  <si>
    <t>Brzina vožnje :</t>
  </si>
  <si>
    <t>v = 1.6 m/s</t>
  </si>
  <si>
    <t xml:space="preserve"> frekvencijski regulirana</t>
  </si>
  <si>
    <t>Visina  dizanja :</t>
  </si>
  <si>
    <t>H = 25,2</t>
  </si>
  <si>
    <t>Broj  postaja :</t>
  </si>
  <si>
    <t>Broj  ulaza :</t>
  </si>
  <si>
    <t>8 – ulaz sa iste strane</t>
  </si>
  <si>
    <t>Vrsta  upravljanja :</t>
  </si>
  <si>
    <t>mikroprocesorsko, simplex, požarni režim rada</t>
  </si>
  <si>
    <t>Signalizacija na svim postajama:</t>
  </si>
  <si>
    <t>optički signal potvrde prijema poziva, digitalni optički pokazivač položaja kabine i strelice smjera daljnje vožnje, zvučni signal dolaska kabine u stanicu</t>
  </si>
  <si>
    <t>KSI/KSH286</t>
  </si>
  <si>
    <t>Signalizacija u kabini :</t>
  </si>
  <si>
    <t>optički signal potvrde prijema naredbe, digitalni optički pokazivač položaja kabine i strelice smjera daljnje vožnje, govorna veza, zvučni signal preopterećenja kabine, zvučni signal “alarm”, dvosmjerna komunikacija sa spasilačkom službom (telealarm – analogna telefonska linija), reljefne oznake na Braille pismu</t>
  </si>
  <si>
    <t>KSC286</t>
  </si>
  <si>
    <t>Instalacija :</t>
  </si>
  <si>
    <t>za  suhi  prostor</t>
  </si>
  <si>
    <t>Napon pogonskog  el. motora :</t>
  </si>
  <si>
    <t>3 x 400 / 230 V , 50 Hz</t>
  </si>
  <si>
    <t>Napon upravljanja :</t>
  </si>
  <si>
    <t>24 V =</t>
  </si>
  <si>
    <t>Vozno okno :</t>
  </si>
  <si>
    <t>-  izvedba</t>
  </si>
  <si>
    <t>armirano betonsko</t>
  </si>
  <si>
    <t>-  širina</t>
  </si>
  <si>
    <t>1887-1690 mm</t>
  </si>
  <si>
    <t>-  dubina</t>
  </si>
  <si>
    <t>1930 mm</t>
  </si>
  <si>
    <t>-  dubina jame</t>
  </si>
  <si>
    <t>1550 mm</t>
  </si>
  <si>
    <t>-  nadvišenje</t>
  </si>
  <si>
    <t>3640 mm</t>
  </si>
  <si>
    <t xml:space="preserve">Vrata voznog okna : </t>
  </si>
  <si>
    <t>-  vrsta</t>
  </si>
  <si>
    <t>dvokrilna automatska teleskopska</t>
  </si>
  <si>
    <t xml:space="preserve">B = </t>
  </si>
  <si>
    <t>mm</t>
  </si>
  <si>
    <t>-  visina</t>
  </si>
  <si>
    <t>H =</t>
  </si>
  <si>
    <t xml:space="preserve">-  materijal  </t>
  </si>
  <si>
    <t xml:space="preserve">čelični  lim </t>
  </si>
  <si>
    <t>-  završna obrada :</t>
  </si>
  <si>
    <t>-  vatrootpornost:</t>
  </si>
  <si>
    <t>Kabina dizala:</t>
  </si>
  <si>
    <t>1200 mm</t>
  </si>
  <si>
    <t>1600 mm</t>
  </si>
  <si>
    <t>2300 mm</t>
  </si>
  <si>
    <t xml:space="preserve">- pod : deokrativna plastična obloga </t>
  </si>
  <si>
    <t>-  oprema :</t>
  </si>
  <si>
    <t>rukohvat, ogledalo, ventilator</t>
  </si>
  <si>
    <t>-  rasvjeta :</t>
  </si>
  <si>
    <t xml:space="preserve">rasvjeta  LED </t>
  </si>
  <si>
    <t>-  nužna rasvjeta</t>
  </si>
  <si>
    <t>iz  nezavisnog izvora</t>
  </si>
  <si>
    <t>-  okvir kabine</t>
  </si>
  <si>
    <t xml:space="preserve">za  ovjes 2:1, nosivost dizala 800 kg i  brzinu vožnje 1.6 m/s  </t>
  </si>
  <si>
    <t>-  zahvatna naprava</t>
  </si>
  <si>
    <t xml:space="preserve">s  postupnim  djelovanjem  </t>
  </si>
  <si>
    <t>Vrata kabine :</t>
  </si>
  <si>
    <t>1000 mm</t>
  </si>
  <si>
    <t>2100 mm</t>
  </si>
  <si>
    <t xml:space="preserve">čelični  lim  </t>
  </si>
  <si>
    <t xml:space="preserve">-  završna obrada </t>
  </si>
  <si>
    <t>-  osiguranje</t>
  </si>
  <si>
    <t>svjetlosna zavjesa</t>
  </si>
  <si>
    <t>Opis</t>
  </si>
  <si>
    <t>Jed. mjere</t>
  </si>
  <si>
    <t>TEHNIČKI OPIS POSTROJENJA DIZALA D2</t>
  </si>
  <si>
    <r>
      <t xml:space="preserve">teretno dizalo sukladno normi 
</t>
    </r>
    <r>
      <rPr>
        <b/>
        <sz val="12"/>
        <color indexed="10"/>
        <rFont val="Arial"/>
        <family val="2"/>
      </rPr>
      <t xml:space="preserve">HRN EN 81-20:2014 </t>
    </r>
  </si>
  <si>
    <t>Q = 1800kg</t>
  </si>
  <si>
    <t xml:space="preserve"> 24 osoba  </t>
  </si>
  <si>
    <t>v = 1.0 m/s</t>
  </si>
  <si>
    <t>H = 25,0</t>
  </si>
  <si>
    <t>2200 mm</t>
  </si>
  <si>
    <t>1300 mm</t>
  </si>
  <si>
    <t>3920 mm</t>
  </si>
  <si>
    <t>1500 mm</t>
  </si>
  <si>
    <t>1800 mm</t>
  </si>
  <si>
    <t xml:space="preserve">za  ovjes 2:1, nosivost dizala 1800 kg i  brzinu vožnje 1.0 m/s  </t>
  </si>
  <si>
    <t>1100 mm</t>
  </si>
  <si>
    <t>SVEUKUPNO BEZ PDV</t>
  </si>
  <si>
    <t>=</t>
  </si>
  <si>
    <t>Dobava i ugradnja brtve na prekidima betoniranja vanjskih dijelova objekta, u zoni prekida betoniranja, te na spoju temeljne ploče i zidova obavezno ugraditi brtvu za sprečavanje prodora vode. Dobava i ugradnja samoekspandirajuće pravokutne trake. Traka se ljepi za podlogu ljepilom. Brtvu je moguće zamjeniti sa jednovrijednom po izboru izvođača, ali uz potvrdu nadzornog inženjera,  a dopušta se ugradnja gumene brve ili čelične ploče debljine 2 mm. Brtvu je obavezno na preklopu zavariti. Min. visina brtve iznosi 40 cm, pri čemu se 20 cm ugrađuje u temeljnu ploču.</t>
  </si>
  <si>
    <t>Dobava i ugradnja drvenih gredica 15/5 cm, prethodno fungicidno impregnirane, po unutarnjem i vanjskom rubu AB nadozida, učvršćenje s vijcima 100/8 mm. Obračun po m1.</t>
  </si>
  <si>
    <t>Dobava materijala te zidanje pregradnih zidova d= 10 cm od opeke u produžnom mortu. Obračun po m2.</t>
  </si>
  <si>
    <t>Dobava materijala te zidanje pregradnih zidova d= 12 cm od opeke u produžnom mortu. Obračun po m2.</t>
  </si>
  <si>
    <t>Dobava materijala te zidanje zidova od termo opeke d= 30 cm  produžnom mortu. Obračun po m3.</t>
  </si>
  <si>
    <t>Dobava materijala te zidanje zidova od termo opeke d= 25 cm u  produžnom mortu. Obračun po m3.</t>
  </si>
  <si>
    <t>Zidanje obložnog fasadnog zida debljine 12 cm iz sačaste fasadne opeke. Fasadna opeka je kvalitetom, bojom veličinom i načinom slaganja kao na postojećoj građevini. Uključena sidra za povezivanje sa armirano betonskim konstruktivnim i opečnim elementima objekta. Nadvoje iznad prozora i vrata izvesti od konzolnih nosača iz prokrom čelika sidrenih u armirano betonsku konstrukciju. Uključeno fugiranje.</t>
  </si>
  <si>
    <t>Izvedba sanacije konstruktivnih arm.betonskih elemenata zgrade (zidovi, stupovi i si.), na svim mjestima gdje je došlo do oštećenja betona, gdje je vidljiva (i korodirala) armatura i si. Izvodi se nakon što se potpuno mehanički očistiti od svih nevezanih betonskih čestica, te temeljito skine hrđa sa ogoljelih dijelova armatumog betonskog čelika. Izvesti sa reparaturnim mortom u dva sloja.</t>
  </si>
  <si>
    <t>Sanacija oštećenja na sitnorebričastom stropu. Izvodi se po obijanju postojećeg podgleda stropa i skidanja letava. Izvodi se na način da se mehanički očisti armatura od hrđe, i skine oštećeni beton, sve očisti, a zatim se armatura  premaže antikorozivnim jednokomponentnim mortom, a zatim se nanosi sanacijski mort i zaravnava. Pretpostavlja se sanacija svih sitnorebrastih gredica (donji pojas rebra širine 5 cm i debljine do 5 cm )</t>
  </si>
  <si>
    <r>
      <t>Dobava materijala te postava horizontalne hidroizolacije podruma i prizemlja dogradnje u slojevima: geotekstil 300g/m2,  homogena hidroizolacijska membrana sa signalnim slojem, bazirana na polivinilkloridu (PVC-P)</t>
    </r>
    <r>
      <rPr>
        <sz val="10"/>
        <rFont val="Calibri"/>
        <family val="2"/>
        <charset val="238"/>
      </rPr>
      <t>, geotekstil 300g/m2, PE folija.  U količine uračunato i 10% za preklope. Obračun po m2 izvedene hidroizolacije.</t>
    </r>
  </si>
  <si>
    <t>Nabava materijala te nanos u tri sloja polimer-cementnog hidroizolacijskog premaza  AB podnu ploču prema tlu u postoječim objektima. Obračun po m2 nanešene hidroizolacije u tri sloja.</t>
  </si>
  <si>
    <t>Brtvljenje rupa oko cijevčica za injektiranje s hidrauličniim vezivom s ubrzanim vezanjem i stvrdnjavanjem a bez skuplanja. Rupe kompletno ispuniti sa mortom. Obračun po kom zabrtvljene rupe bez obzira na dubinu rupe.</t>
  </si>
  <si>
    <t>Nabava materijala i injektiranje zidova i temelja sa injekcijskom tekučinom (kemijskom barijerom protiv penjanja kapilarne vlage ) pomoću gravitacije ili pumpi pod tlakom do mak. 1 bar kroz postavljene i učvšćene injektore u već izbušene rupe do potpunog zasićenja. Obračun po m1 injektiranog zida ili temelja.</t>
  </si>
  <si>
    <t>Nabava materijala te nanos tri sloja polimer-cementnog hidroizolacijskog premaza na unutarnju površinu zidova podruma. Obračun po m2 nanešene hidroizolacije u tri sloja.</t>
  </si>
  <si>
    <r>
      <t xml:space="preserve">Dobava i postava hidroizolacije iz sintetičke membrane na bazi mekog PVC-a, armirana poliesterskom mrežicom, UV stabilna, debljine d= 1,5 mm, </t>
    </r>
    <r>
      <rPr>
        <sz val="10"/>
        <rFont val="Calibri"/>
        <family val="2"/>
        <charset val="238"/>
      </rPr>
      <t>sa mehaničkim učvršćenjem.  Izvodi se na ravnim krovovima dogradnje i nadogradnje. Obračun po m2 izvedene hidroizolacije.</t>
    </r>
  </si>
  <si>
    <r>
      <t>Dobava i postava hidroizolacije iz sintetičke membrane na bazi mekog PVC-a, armirana poliesterskom mrežicom, UV stabilna, debljine d= 1,5 mm,</t>
    </r>
    <r>
      <rPr>
        <b/>
        <i/>
        <sz val="10"/>
        <rFont val="Calibri"/>
        <family val="2"/>
        <charset val="238"/>
      </rPr>
      <t xml:space="preserve"> </t>
    </r>
    <r>
      <rPr>
        <sz val="10"/>
        <rFont val="Calibri"/>
        <family val="2"/>
        <charset val="238"/>
      </rPr>
      <t>sa mehaničkim učvršćenjem.  Izvodi se na  nadozidima ravnih krovova dogradnje i nadogradnje. Obračun po m2 izvedene hidroizolacije.</t>
    </r>
  </si>
  <si>
    <t>Dobava, savijanje i ugradnja  plastificiranih  opšavnih limova, d= 1,4 mm, r.š. do 10 cm. Obračun po m1.</t>
  </si>
  <si>
    <t>Brtvljenje spojeva limova i podloge trajnoelastičnim poliuretanskim kitom. Obračun po m1.</t>
  </si>
  <si>
    <r>
      <t xml:space="preserve">Dobava i ugradnja  dvostrukih slivnika fi 125 mm, </t>
    </r>
    <r>
      <rPr>
        <b/>
        <i/>
        <sz val="10"/>
        <rFont val="Calibri"/>
        <family val="2"/>
        <charset val="238"/>
      </rPr>
      <t xml:space="preserve"> </t>
    </r>
    <r>
      <rPr>
        <sz val="10"/>
        <rFont val="Calibri"/>
        <family val="2"/>
        <charset val="238"/>
      </rPr>
      <t>od tvrdog PP-a</t>
    </r>
    <r>
      <rPr>
        <sz val="10"/>
        <rFont val="Calibri"/>
        <family val="2"/>
        <charset val="238"/>
      </rPr>
      <t>, sa ugrađenim grijačem, mehanički učvršćenih u podlogu,  uz obradu spoja kompatibilnom PVC folijom. Obračun po komadu.</t>
    </r>
  </si>
  <si>
    <r>
      <t xml:space="preserve">Izrada, doprema i ugradnja pregradnih stijena  sanitarnih kabina sa dvoja jednokrilna zaokretnia vrata i jednom pregradnom stijenom dimenzija vrata 60x210 cm, duljina prednje fronte sa vratima 260 cm, a pregrade između vrata duljine 93 cm, </t>
    </r>
    <r>
      <rPr>
        <sz val="10"/>
        <rFont val="Calibri"/>
        <family val="2"/>
        <charset val="238"/>
      </rPr>
      <t>pozicija-</t>
    </r>
    <r>
      <rPr>
        <b/>
        <sz val="10"/>
        <rFont val="Calibri"/>
        <family val="2"/>
        <charset val="238"/>
      </rPr>
      <t>2.</t>
    </r>
  </si>
  <si>
    <t>Dovratnici i vrata izrađeni u potpunosti od HPL ploča debljine 13 mm.</t>
  </si>
  <si>
    <t>Brava i kugla izrađeni od aluminija.</t>
  </si>
  <si>
    <r>
      <t xml:space="preserve">Izrada, doprema i ugradnja pregradne stijene  sanitarnih kabina sa jednokrilnim zaokretnim vratima, dimenzija vrata 60x210 cm, duljina prednje fronte sa vratima 150 cm, a pregrade između vrata duljine 93 cm, </t>
    </r>
    <r>
      <rPr>
        <sz val="10"/>
        <rFont val="Calibri"/>
        <family val="2"/>
        <charset val="238"/>
      </rPr>
      <t>pozicija-</t>
    </r>
    <r>
      <rPr>
        <b/>
        <sz val="10"/>
        <rFont val="Calibri"/>
        <family val="2"/>
        <charset val="238"/>
      </rPr>
      <t>3.</t>
    </r>
  </si>
  <si>
    <t>Dovratnici i vrata izrađeni u potpunosti od  HPL ploča debljine 13 mm.</t>
  </si>
  <si>
    <r>
      <t xml:space="preserve">Izrada, doprema i ugradnja pregradnih stijena  sanitarnih kabina sa dvoja jednokrilna zaokretnia vrata i jednom pregradnom stijenom, dimenzija vrata 60x210 cm, duljina prednje fronte sa vratima 190 cm, a pregrade između vrata duljine 163 cm, </t>
    </r>
    <r>
      <rPr>
        <sz val="10"/>
        <rFont val="Calibri"/>
        <family val="2"/>
        <charset val="238"/>
      </rPr>
      <t>pozicija-</t>
    </r>
    <r>
      <rPr>
        <b/>
        <sz val="10"/>
        <rFont val="Calibri"/>
        <family val="2"/>
        <charset val="238"/>
      </rPr>
      <t>7A.</t>
    </r>
  </si>
  <si>
    <r>
      <t xml:space="preserve">Izrada, doprema i ugradnja pregradnih stijena  sanitarnih kabina sa dvoja jednokrilna zaokretnia vrata i jednom pregradnom stijenom dimenzija vrata 60x210 cm, duljina prednje fronte sa vratima 185 cm, a pregrade između vrata duljine 143 cm, </t>
    </r>
    <r>
      <rPr>
        <sz val="10"/>
        <rFont val="Calibri"/>
        <family val="2"/>
        <charset val="238"/>
      </rPr>
      <t>pozicija-</t>
    </r>
    <r>
      <rPr>
        <b/>
        <sz val="10"/>
        <rFont val="Calibri"/>
        <family val="2"/>
        <charset val="238"/>
      </rPr>
      <t>7B.</t>
    </r>
  </si>
  <si>
    <r>
      <t xml:space="preserve">Izrada, doprema i ugradnja pregradnih stijena  sanitarnih kabina sa dvoja jednokrilnia zaokretnia vrata i jednom pregradnom stijenom, dimenzija vrata 60x220 cm, duljina prednje fronte sa vratima 225 cm, a pregrade između vrata duljine 123 cm, </t>
    </r>
    <r>
      <rPr>
        <sz val="10"/>
        <rFont val="Calibri"/>
        <family val="2"/>
        <charset val="238"/>
      </rPr>
      <t>pozicija-</t>
    </r>
    <r>
      <rPr>
        <b/>
        <sz val="10"/>
        <rFont val="Calibri"/>
        <family val="2"/>
        <charset val="238"/>
      </rPr>
      <t>8.</t>
    </r>
  </si>
  <si>
    <r>
      <t xml:space="preserve">Izrada, doprema i ugradnja pregradnih stijena  sanitarnih kabina sa dvoja jednokrilnia zaokretnia vrata i jednom pregradnom stijenom, dimenzija vrata 60x220 cm, duljina prednje fronte sa vratima 177 cm, a pregrade između vrata duljine 183 cm, </t>
    </r>
    <r>
      <rPr>
        <sz val="10"/>
        <rFont val="Calibri"/>
        <family val="2"/>
        <charset val="238"/>
      </rPr>
      <t>pozicija-</t>
    </r>
    <r>
      <rPr>
        <b/>
        <sz val="10"/>
        <rFont val="Calibri"/>
        <family val="2"/>
        <charset val="238"/>
      </rPr>
      <t>11.</t>
    </r>
  </si>
  <si>
    <r>
      <t xml:space="preserve">Izrada, doprema i ugradnja pregradnih stijena  sanitarnih kabina sa dvoja jednokrilnia zaokretnia vrata i jednom pregradnom stijenom, dimenzija vrata 60x220 cm, duljina prednje fronte sa vratima 210 cm, a pregrade između vrata duljine 123 cm, </t>
    </r>
    <r>
      <rPr>
        <sz val="10"/>
        <rFont val="Calibri"/>
        <family val="2"/>
        <charset val="238"/>
      </rPr>
      <t>pozicija-</t>
    </r>
    <r>
      <rPr>
        <b/>
        <sz val="10"/>
        <rFont val="Calibri"/>
        <family val="2"/>
        <charset val="238"/>
      </rPr>
      <t>12.</t>
    </r>
  </si>
  <si>
    <r>
      <t xml:space="preserve">Izrada, doprema i ugradnja pregradnih stijena  sanitarnih kabina sa dvoja jednokrilnia zaokretnia vrata i jednom pregradnom stijenom dimenzija vrata 60x220 cm, duljina prednje fronte sa vratima 185 cm, a pregrade između vrata duljine 123 cm, </t>
    </r>
    <r>
      <rPr>
        <sz val="10"/>
        <rFont val="Calibri"/>
        <family val="2"/>
        <charset val="238"/>
      </rPr>
      <t>pozicija-</t>
    </r>
    <r>
      <rPr>
        <b/>
        <sz val="10"/>
        <rFont val="Calibri"/>
        <family val="2"/>
        <charset val="238"/>
      </rPr>
      <t>13.</t>
    </r>
  </si>
  <si>
    <r>
      <t xml:space="preserve">Izrada, doprema i ugradnja pregradne stijene  sanitarnih kabina sa jednokrilnim zaokretnim vratima  dimenzija vrata 60x220 cm, duljina prednje fronte sa vratima 176 cm,  </t>
    </r>
    <r>
      <rPr>
        <sz val="10"/>
        <rFont val="Calibri"/>
        <family val="2"/>
        <charset val="238"/>
      </rPr>
      <t>pozicija-</t>
    </r>
    <r>
      <rPr>
        <b/>
        <sz val="10"/>
        <rFont val="Calibri"/>
        <family val="2"/>
        <charset val="238"/>
      </rPr>
      <t>14.</t>
    </r>
  </si>
  <si>
    <r>
      <t xml:space="preserve">Izrada, doprema i ugradnja pregradne stijene  sanitarnih kabina sa jednokrilnim zaokretnim vratima  dimenzija vrata 60x220 cm, duljina prednje fronte sa vratima 120 cm,  </t>
    </r>
    <r>
      <rPr>
        <sz val="10"/>
        <rFont val="Calibri"/>
        <family val="2"/>
        <charset val="238"/>
      </rPr>
      <t>pozicija-</t>
    </r>
    <r>
      <rPr>
        <b/>
        <sz val="10"/>
        <rFont val="Calibri"/>
        <family val="2"/>
        <charset val="238"/>
      </rPr>
      <t>15.</t>
    </r>
  </si>
  <si>
    <r>
      <t xml:space="preserve">Izrada, doprema i ugradnja pregradne stijene  sanitarnih kabina sa jednokrilnim zaokretnim vratima dimenzija vrata 60x220 cm, duljina prednje fronte sa vratima 186 cm,  </t>
    </r>
    <r>
      <rPr>
        <sz val="10"/>
        <rFont val="Calibri"/>
        <family val="2"/>
        <charset val="238"/>
      </rPr>
      <t>pozicija-</t>
    </r>
    <r>
      <rPr>
        <b/>
        <sz val="10"/>
        <rFont val="Calibri"/>
        <family val="2"/>
        <charset val="238"/>
      </rPr>
      <t>17.</t>
    </r>
  </si>
  <si>
    <r>
      <t xml:space="preserve">Izrada, doprema i ugradnja pregradne stijene  sanitarnih kabina sa jednokrilnim zaokretnim vratima  dimenzija vrata 60x220 cm, duljina prednje fronte sa vratima 101 cm,  </t>
    </r>
    <r>
      <rPr>
        <sz val="10"/>
        <rFont val="Calibri"/>
        <family val="2"/>
        <charset val="238"/>
      </rPr>
      <t>pozicija-</t>
    </r>
    <r>
      <rPr>
        <b/>
        <sz val="10"/>
        <rFont val="Calibri"/>
        <family val="2"/>
        <charset val="238"/>
      </rPr>
      <t>18.</t>
    </r>
  </si>
  <si>
    <r>
      <t xml:space="preserve">Izrada, doprema i ugradnja pregradne stijene  sanitarnih kabina sa jednokrilnim zaokretnim vratima  dimenzija vrata 60x220 cm, duljina prednje fronte sa vratima 180 cm,  </t>
    </r>
    <r>
      <rPr>
        <sz val="10"/>
        <rFont val="Calibri"/>
        <family val="2"/>
        <charset val="238"/>
      </rPr>
      <t>pozicija-</t>
    </r>
    <r>
      <rPr>
        <b/>
        <sz val="10"/>
        <rFont val="Calibri"/>
        <family val="2"/>
        <charset val="238"/>
      </rPr>
      <t>19.</t>
    </r>
  </si>
  <si>
    <t>BRAVARIJA SA ZAŠTITOM OD OLOVA UKUPNO:</t>
  </si>
  <si>
    <t>Dobava i postava zidne zaštite.</t>
  </si>
  <si>
    <t>Dobava i postava kutne zaštite na aluminijskom nosaču.</t>
  </si>
  <si>
    <t>Dobava matrijala i izvedba protupožarnih brtvljenja protupožarnim kitom i pjenom klase otpornosti Ei90  svih instalacija na granici požarnih zona prema pravilima struke i požarnom elaboratu, premazivanje kabela vatrootpornim premazom. Obračun po komadu.</t>
  </si>
  <si>
    <t>Nabava i ugradnja zamjenskog materijala. Provodi se u slučaju nepovoljnog tla i nepostizanja tražene zbijenosti posteljice Ms=20MN/m2. Zamjenski materijal nanosi se u sloju od 25-30 cm u uvaljanom stanju (drobljeni kameni materijal).</t>
  </si>
  <si>
    <r>
      <t>Tamponski sloj. 
Dobava materijala i izrada tamponskog sloja ispod donje betonske podloge  drobljenim kamenim materijalom (1700 kg/m</t>
    </r>
    <r>
      <rPr>
        <vertAlign val="superscript"/>
        <sz val="10"/>
        <rFont val="Calibri"/>
        <family val="2"/>
        <charset val="238"/>
      </rPr>
      <t>3</t>
    </r>
    <r>
      <rPr>
        <sz val="10"/>
        <rFont val="Calibri"/>
        <family val="2"/>
        <charset val="238"/>
      </rPr>
      <t>) u slojevima debljine do 30cm. Nabijanje do modula stišljivosti Ms= 30MPa i fino planiranje nivelete na ± 2cm. Obračun po m3 ugrađenog materijala.</t>
    </r>
  </si>
  <si>
    <t>Izvedba podne i zidne hidro izolacije u sanitarnim čvorovima   i kuhinji   dvokomponentnim   visoko fleksibilnim  cementnim  mortom, Izvedba u 2 sloja ukupne debljine min. 2 mm,</t>
  </si>
  <si>
    <t xml:space="preserve"> s tim da se u prvi sloj utisne mrežica od alkalno otpornih staklenih vlakana, veličine okna 4 x 4,5 mm. Na  mjestima  dilatacijskih fuga,</t>
  </si>
  <si>
    <t xml:space="preserve"> spojeva  između vodoravnih i okomitih površina te odvoda, potrebno je ugraditi gumiranu poliestersku traku s alkalno otpornim filcem, kutne elemente i manžete, trake se međusobno lijepe odgovarajućim ljepilom.</t>
  </si>
  <si>
    <t xml:space="preserve"> Visina opločenja do stropa. Obračun po m2, bez obzira na veličinu prostorije. Uglove izvesti s aluminijskim kutnim letvicama.</t>
  </si>
  <si>
    <t>Na sudaru poda s obodnim zidovima izvesti holkel visine 10 cm od traka istovjetnih podnoj oblozi. Sastoji se od specijalnog kutnog oblika, zakrivljenja  20 x 20 mm preko kojeg se lijepi PVC obloga,</t>
  </si>
  <si>
    <t xml:space="preserve"> a u cijenu uključen sav potreban rad, materijal. U cijenu uključeno i brušenje, čišćenje, otprašivanje, kitanje manjih oštećenja, impregniranje, predbojanje diperzivnom bojom</t>
  </si>
  <si>
    <t xml:space="preserve"> ispravljanje toniziranim kitom, te pokrovno bojanje disperzivnom bojom vlaknastim valjkom. Obračun po m2 oslikane površine.</t>
  </si>
  <si>
    <t xml:space="preserve"> impregniranje, predbojanje diperzivnom bojom, ispravljanje toniziranim kitom, te pokrovno bojanje disperzivnom bojom vlaknastim valjkom. Obračun po m2 oslikane površine.</t>
  </si>
  <si>
    <t>Izvedba zaštitnog protuprašnog premaza u slojevima poda na tlu (tehnički podrum, instalacioni kanal i u oknu dizala). Podloga je pripremeljna ploha cementnog estriha.</t>
  </si>
  <si>
    <t>Tlocrtna veličina otirača - cca 100x180 cm (mjere obvezno provjeriti na objektu!).</t>
  </si>
  <si>
    <t>Dobava i postava otirača - tekstilne prostirke s PVC poleđinom. Tip prostirke predviđen za veliki promet (1500 - 5000 prelazaka/dan) u vanjskom prostoru.</t>
  </si>
  <si>
    <t xml:space="preserve"> Mjere otirača obavezno provjeriti na objektu! tlocrtna veličina otirača - cca 180x240 cm (vjetrobran).</t>
  </si>
  <si>
    <t>Dobava i postava orijentacijskog plana za kretanje u građevini, koji mora biti reljefno izrađen, te mora omogućavati ispunjenje slijedećih uvjeta:</t>
  </si>
  <si>
    <t xml:space="preserve"> Sadrži informacije na Brailleovom pismu. Od ulaznih vrata građevine do plana postavlti taktilnu crtu vođenja. Označen je oznakom pristupačnosti.</t>
  </si>
  <si>
    <t>Nabava, doprema i montaža unutarnjeg roloa za zaštitu od insolacije i zamračivanje s pogonom gdje je vitlo fiksno. Potrebna visina platna cca 250 cm.</t>
  </si>
  <si>
    <t xml:space="preserve"> Cijev za navijanje je 0 50 ili 60 mm, ovisno o dimenziji. Cijev uteg je 0 20. Čelične konzole s nosačem maske. Montaža roloa je u strop, obloženo GK pločom kako ne bi postojala izbočina na prozorskom nadvoju. </t>
  </si>
  <si>
    <t xml:space="preserve">Rušenje postojećih zgrada, svih konstruktivnih elemenata, skidanje stolarije te demontaža opreme, sa utovarom i odvozom šute i smeća  komplet, na udaljenost do 30 km. Obračun za kompletno rušenje; nakon rušenja se mora omogućiti neometano funkcioniranje sklopa bolnice, osobito zgrada u neposrednoj blizina objekta predviđenog za rušenje. Parcela i zemljište mora se dovesti u uredno stanje, pripremljene za izgradnju novog objekta. </t>
  </si>
  <si>
    <t xml:space="preserve">Pažljivo skidanje vanjskih stolarskih elemenata (vrata i prozora) sa odlaganjem na privremenu gradilišnu deponiju. U stavku uključena i demontaža prozorskih klupčica. </t>
  </si>
  <si>
    <t>- prozor do 12m2</t>
  </si>
  <si>
    <t xml:space="preserve">- prozor veličine do 3m2                              </t>
  </si>
  <si>
    <t xml:space="preserve">- vrata     </t>
  </si>
  <si>
    <t>- Pisoar s opremom</t>
  </si>
  <si>
    <t>Demontaža glavnog i sporednog razdjelnog ormara građevine, sve sa odvozom na gradsku deponiju, uključeno u cijenu.</t>
  </si>
  <si>
    <t>Demontaža pokrova od bitumenske šindre sa svim slojevima uključujući i drvenu krovnu konstrukciju obračunato po m2 tlocrtne veličine.</t>
  </si>
  <si>
    <t>Rušenje betonske stropne ploče podruma. Pretpostavljeni slojevi debljine cca 50,00 cm. Odvoz šute na gradilišnu deponiju.</t>
  </si>
  <si>
    <t>Rušenje betonskih podnih ploča u prizemlju i podrumu. Pretpostavljeni slojevi debljine cca 30-40 cm. Odnos šute na gradilišnu deponiju.</t>
  </si>
  <si>
    <t>RUŠENJA I DEMONTAŽE ZA REKONSTRUKCIJU</t>
  </si>
  <si>
    <t>Demontaža pokrova sa svom nosivom konstrukcijom (letve, kontraletve) te izolacijom obračunato po m2 pokrova</t>
  </si>
  <si>
    <t>60.</t>
  </si>
  <si>
    <t>Dobava, donos i ugradba kontraletvi i letvi obračunato po m2 tlocrtne površine.</t>
  </si>
  <si>
    <t>d = 18 cm</t>
  </si>
  <si>
    <t>d = 25 cm</t>
  </si>
  <si>
    <r>
      <t xml:space="preserve">Dobava materijala i izvedba toplinske izolacije na ravnom krovu tvrdom hidrofobnom mineralnom vunom(160kg/m2) </t>
    </r>
    <r>
      <rPr>
        <sz val="10"/>
        <rFont val="Calibri"/>
        <family val="2"/>
        <charset val="238"/>
      </rPr>
      <t>u dva sloja naizmjenično postavljena. Obračun po m2 tlocrtne površine izvedene izolacije.</t>
    </r>
  </si>
  <si>
    <t>ukupna težina cca 12000 kg</t>
  </si>
  <si>
    <t>XI</t>
  </si>
  <si>
    <t>FASADENE OBLOGE UKUPNO:</t>
  </si>
  <si>
    <t>Sve radove u svezi izvedbe horizontalnih i vertikalnih oblaganja i detalja sa njima povezanim koji se izvode po odabranom specifičnom proizvođaču treba obvezno izvesti po detaljima i tehnološkim rješenjima istog. To se odnosi kako na korištenje materijala tako i na uporabu odgovarajućeg alata. Glede specifičnosti gore navedenih radova, izvoditelj je dužan prije davanja ponude obvezno se upoznati s načinom i detaljima izvođenja izolacija koji su opisani ovim troškovnikom te s tehnologijom i specifičnostima izvođenja radova odabranog proizvođača.</t>
  </si>
  <si>
    <t>Bez obzira na vrstu obloga, izvoditelj je obvezan dobaviti: uputu za postavljanje; uvjete pripreme i stanja podloge; uputu za uporabu i rad; način održavanja obloge u uporabi.</t>
  </si>
  <si>
    <t>Za sve stavke oblaganja treba predvidjeti i odgovarajuću nosivu konstrukciju ili potkonstrukciju, kako u sklopu oblaganja, a kod većih raspona i dodatnu ptkonstrukciju. Dimenzije elemenata i razmak konstrukcije (potkonstrukcije) ovisi o odabranom proizvođaču i nosivosti odabranih elemenata. Konstrukcija se izvodi od obavezno nerđajućih materijala, kako osnovni profili i limovi tako i spojna sredstva. Projektiranje i izvedbu konstrukcije (potkonstrukcije) treba uključiti u cijeni izvedbe m2.</t>
  </si>
  <si>
    <t>Svi materijali koji se ugrađuju moraju obvezno biti ispitani i cerifikati priloženi. Ukoliko ne postoje domaće norme, treba priložiti rezultate ispitivanja koji zadovoljavaju odredbe normi DIN ili EN ili jednako vrijedne.</t>
  </si>
  <si>
    <t>Izvoditelj radova obvezan je prije početka ugradbe uručiti potrebne certifikate u svezi gore navedene HRN-e odgovarajućoj nadrežnoj službi. Zabranjena je ugradba prije predočenja važećih certifikata.</t>
  </si>
  <si>
    <t>Normu utroška sati za vršenje radova treba obvezno računati sa svim potrebnim dodatnim koeficijentima za otežanje radova, u svemu po GN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</si>
  <si>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Cijenom pojedine stavke treba obuhvatiti sve što je potrebnuo za izvedbu funkcionalne i kvalitetne zidne i stropne obloge, uključivo sve posebice nespecificirane elemente, materijale i detalje koji su tehnologijom i detaljima proizvođača nužni za punu funkcionalnost i traženu kvalitetu, iako to stavkom troškovnika nije posebno navedeno.</t>
  </si>
  <si>
    <t>Cijenom izvedbe radova treba obvezno uključiti sve materijale koji se ugrađuju i koriste (osnovne i pomoćne materijale); sav potreban rad (osnovni i pomićni) na izvedbi radova do potpune gotovosti i funkcionalnosti istih; sve transporte i prijenose do i na gradilište sve do mjesta ugradbe; sva potrebna uskladištenja i zaštite; sva osiguranja radova i materijala; sva eventualna otežanja rada, kao i sve ostalo posebno specificirano u opisu stavke troškovnika; sve potrebne zaštitne konstrukcije, kao i sve drugo predviđeno mjerama zaštite na radu i pravilima struke.</t>
  </si>
  <si>
    <t>Standarna širina fuge ploča je 8 mm. Ploča može biti slobodno prepuštena preko profila najviše 10 x debljina ploče. Za maksimalne dimenzije ploča obzirom na sustav pričvršćenja, konzultirati tehničku dokumentaciju.</t>
  </si>
  <si>
    <t>U donjoj zoni ventilirane fasade, podgledima, te gornjim horizontalnim špaletama ugrađuju se perforirane mrežice od pocinčanog, bojanog lima, debljine 0,60 mm.</t>
  </si>
  <si>
    <t>U cijeni uključivo svi rubni opšavni i dilatacioni profili i limovi te sve špalete uz obrub u sklopu fasadne obloge, kao i obradu spojeva na susjedne plohe i elemente na fasadi t izrada izvedbenog projekta i radioničkih nacrta sa statičkim proračunom radova.</t>
  </si>
  <si>
    <t>Izvedba u kompletu isključivo za vanjska oblaganja, odovarajuća za uvjete uporabe, trajno otporna na atmosferilije i UV zračenje te djelovanje vjetra (odnosi se na panele, izolaciju, potkonstrukciju, detalje ugradbe i obrade, sidrene i pričvrsne detalje kao kompletni sistem). Za navedeni materijal proizvođač mora osigurati izjavu sukladnosti i definirati uvjete garancije.</t>
  </si>
  <si>
    <t>Potrebna radna skela u cijeni.</t>
  </si>
  <si>
    <t>Klasa zapaljivosti: A2</t>
  </si>
  <si>
    <t>Željko Oreč, dipl.ing.el.</t>
  </si>
  <si>
    <t>Projektant:</t>
  </si>
  <si>
    <t>UKUPNO:</t>
  </si>
  <si>
    <t>OSTALI  RADOVI</t>
  </si>
  <si>
    <t>XVIX.</t>
  </si>
  <si>
    <t>TEHNIČKA ZAŠTITA</t>
  </si>
  <si>
    <t>XVIII.</t>
  </si>
  <si>
    <t>SUSTAV VATRODOJAVE</t>
  </si>
  <si>
    <t>XVII.</t>
  </si>
  <si>
    <t>ELEKTRON. KOMUNIKACIJSKA INFRASTRUKTURA (EKI)</t>
  </si>
  <si>
    <t>XVI.</t>
  </si>
  <si>
    <t>GROMOBRANSKA INSTALACIJA</t>
  </si>
  <si>
    <t>XV.</t>
  </si>
  <si>
    <t>INSTALACIJA STROJARNICE</t>
  </si>
  <si>
    <t>XIV.</t>
  </si>
  <si>
    <t>SOS INSTALACIJA</t>
  </si>
  <si>
    <t>XIII.</t>
  </si>
  <si>
    <t>ODIMLJAVANJE STUBIŠTA</t>
  </si>
  <si>
    <t>XII.</t>
  </si>
  <si>
    <t>MULTIMEDIJA I OZVUČENJE</t>
  </si>
  <si>
    <t>XI.</t>
  </si>
  <si>
    <t>ANTENSKA INSTALACIJA</t>
  </si>
  <si>
    <t>X..</t>
  </si>
  <si>
    <t>INSTALACIJA STRUKTURNOG KABLIRANJA</t>
  </si>
  <si>
    <t>IX.</t>
  </si>
  <si>
    <t>KABELI KABELSKE POLICE</t>
  </si>
  <si>
    <t>VIII.</t>
  </si>
  <si>
    <t>INSTALACIJSKI MATERIJAL I TEHNOLOŠKI PRIKLJUČCI</t>
  </si>
  <si>
    <t>VII.</t>
  </si>
  <si>
    <t>VANJSKA RASVJETA</t>
  </si>
  <si>
    <t>VI.</t>
  </si>
  <si>
    <t>RASVJETA</t>
  </si>
  <si>
    <t>V.</t>
  </si>
  <si>
    <t>UPS</t>
  </si>
  <si>
    <t>IV.</t>
  </si>
  <si>
    <t>RAZVODNI ORMARI</t>
  </si>
  <si>
    <t>III.</t>
  </si>
  <si>
    <t>PRIKLJUČAK</t>
  </si>
  <si>
    <t>II.</t>
  </si>
  <si>
    <t>DEMONTAŽA</t>
  </si>
  <si>
    <t>I.</t>
  </si>
  <si>
    <t>REKAPITULACIJA:</t>
  </si>
  <si>
    <t>Sve ispitivanja moraju obaviti osobe koje za to imaju zakonom zahtjevana ovlaštenja i rade u tvrtkama koje su registrirane za takvu djelatnost.</t>
  </si>
  <si>
    <t>kpl.</t>
  </si>
  <si>
    <t>Ispitivanje instalacije strukturnog kabliranja i izdavanje atesta</t>
  </si>
  <si>
    <t>Ispitivanje električne instalacije i izdavanje atesta</t>
  </si>
  <si>
    <t>SVEUKUPNO - SUSTAV TEHNIČKE ZAŠTITE:</t>
  </si>
  <si>
    <t>UKUPNO SUSTAV PROTUPROVALE:</t>
  </si>
  <si>
    <t>UKUPNO SUSTAV KONTROLE PRISTUPA:</t>
  </si>
  <si>
    <t>UKUPNO SUSTAV VIDEONADZORA:</t>
  </si>
  <si>
    <t xml:space="preserve"> UKUPNO SUSTAV PROTUPROVALE :</t>
  </si>
  <si>
    <t>Ukupno KABELI</t>
  </si>
  <si>
    <t>kpl</t>
  </si>
  <si>
    <t>Ispitivanje i mjerenje te provjera ispravnosti energetske instalacije od strane nezavisne pravne osobe (ispitivanje i mjerenje otpora izolacije, zaštite od previsokog napona dodira, neprekidnosti zaštitnog vodiča, otpora uzemljenja, povezanosti metalnih masa, te izdavanje mjernih protokola za izvedenu instalaciju</t>
  </si>
  <si>
    <t>Dobava i polaganje F/UTP Cat. 5 s potrebnim konektorima za povezivanje opreme na lokalnu mrežu</t>
  </si>
  <si>
    <t>Dobava i polaganje energetskog kabela tip PPJ (H05VV-F) 3x1,5mm2 ili jednakovrijedan</t>
  </si>
  <si>
    <t>7. KABELI - PROCJENJENE VRIJEDNOSTI</t>
  </si>
  <si>
    <t>Ukupno RADOVI NA SUSTAVU PERIMETARSKE ZAŠTITE I PROTUPROVALE</t>
  </si>
  <si>
    <t xml:space="preserve">Kontrola ispravnosti rada sustava , polugodišnji servisi unutar prve godine. Pri tome se moraju obaviti sve radnje koje su nužne te su definirane u periodima servisa sukladno sa proizvođačkim uputama. </t>
  </si>
  <si>
    <t xml:space="preserve">Izrada projekta izvedenog stanja
• 3 primjerka na papiru,
• 1 primjerak u elektroničkom obliku na CDR mediju. </t>
  </si>
  <si>
    <t xml:space="preserve">Izrada zapisnika i potvrde definirane Pravilnikom o uvjetima i načinu provedbe tehničke zaštite (NN 198/03) i Zakona o privatnoj zaštiti (NN 68/03, 31/10 i 139/10).  </t>
  </si>
  <si>
    <t>Primopredaja sustava korisniku s kompletnom atestnom dokumentacijom sukladno sa propisima Republike Hrvatske za svaki pojedini uređaj.</t>
  </si>
  <si>
    <t xml:space="preserve">Stručna pomoć u periodu uhodavanja. </t>
  </si>
  <si>
    <t>Obuka korisnika za rukovanje sustavom protuprovalne i perimetarske  zaštite.</t>
  </si>
  <si>
    <t>Izrada pisanih uputa za rukovanje i održavanje sustava u minimalno 3 primjerka odnosno sukladno sa dogovorom sa Naručiteljem.</t>
  </si>
  <si>
    <t xml:space="preserve">Izrada protokola o preuzimanju sustava, primopredajnih testova uz prijedlog primopredajnog zapisnika. Sve te radove potrebno je usuglasiti sa stručnim nadzorom i predstavnikom naručitelja odmah nakon potpisa ugovora po početku izvođenja radova. </t>
  </si>
  <si>
    <t>Komplet</t>
  </si>
  <si>
    <t>Programiranje, ispitivanje i puštanje u pogon sustava protuprovalne zaštite</t>
  </si>
  <si>
    <t>Kom</t>
  </si>
  <si>
    <t>Montaţa i spajanje unutarnje sirene</t>
  </si>
  <si>
    <t>Montaža i spajanje vanjske sirene s bljeskalicom i pričuvnim napajanjem</t>
  </si>
  <si>
    <t>Montaža i spajanje sustava za dojavu larma u prostoru otrova</t>
  </si>
  <si>
    <t>Montaža i spajanje prostornog  detektora pokreta</t>
  </si>
  <si>
    <t>Montaža i spajanje modula zonskog proširenja s pripadajućim kućištem</t>
  </si>
  <si>
    <t>Montaža i spajanje LCD tipkovnice sustava protuprovale</t>
  </si>
  <si>
    <t>Montaža i spajanje centralne jedinice protuprovalne zaštite</t>
  </si>
  <si>
    <r>
      <t xml:space="preserve">Podešavanje i programiranje  aplikacije sustavaprotuprovale: </t>
    </r>
    <r>
      <rPr>
        <sz val="10"/>
        <color indexed="8"/>
        <rFont val="Arial"/>
        <family val="2"/>
        <charset val="238"/>
      </rPr>
      <t>unošenje korisničkih podataka; definiranje postavki elemenata sustava; uvođenje svih centrala u sustav; kreiranje razine ovlasti pristupa korisnicima sustava; programiranje ostalih postavki aplikacije sustava unošenjem svih potrebnih parametara i naredbi; testiranje funkcionalnosti i puštanje u puni pogon</t>
    </r>
  </si>
  <si>
    <t>UKUPNO OPREMA SUSTAVA  PROTUPROVALE</t>
  </si>
  <si>
    <t>Dobava i isporuka panik tipkla za aktiviranje statusa unutar prostora sa otrovima</t>
  </si>
  <si>
    <t>Dobava i postavljanje crvenog i zelenog svjetla koje označava alarm unutar prostora sa otrovima</t>
  </si>
  <si>
    <t>Dobava i isporuka unutarnje sirene do 100dB s bljeskalicom i pričuvnim napajanjem</t>
  </si>
  <si>
    <t>Dobava i isporuka vanjske sirene 110dB, s bljeskalicom i pričuvnim napajanjem (akumulator 12V/4Ah)</t>
  </si>
  <si>
    <t>Dobava, isporuka, ugradnja i spajanje dualnog (IR+MW) detektora pokreta slijedećih karakteristika:
• vrsta detekcije: pasivna infracrvena (PIR) + mikrovalna detekcija (MW), podesivo mikrovalno polje,
•  tamper zaštita kućišta i skidanja sa zida,
• pokrivanje prostora 18 m x 25 m, selekcijski moguće psotaviti manje područje  7.5 m x 10 m
• LED svjetlo - omogućava walk test,
• nadzor napajanja- alarmira nizak napon
• interna memorija</t>
  </si>
  <si>
    <t>Dobava i isporuka Akumulatorska baterija 12V, 7,2 Ah maksimalne struje punjenja 2,16A, za smještaj u centralnom uređaju, napajaču, sireni i modulu sa napajanjem</t>
  </si>
  <si>
    <t>Dobava i isporuka LCD tipkovnice, sa pozadinskim osvjetljenjem i funkcijskim tipkama za upravljanje sustavom i postavljanje/skidanje zaštite. Povezivanje na RS-485 sabirnicu.</t>
  </si>
  <si>
    <t>Dobava i isporuka modula za proširenje :
 - ulaz - osam programabilnih zona
 - četiri programabilna izlaza
 - antisabotažno kućište - tamper
 - mogućnost postavljanja adrese modula</t>
  </si>
  <si>
    <t>Dobava i isporuka Softverski paket za vizualizaciju i upravljanje alarmima:
- mogućnost vizualizacije alarma i upravljanja sustavom protuprovale
- mogućnost prikaza statusa sustava i alarma na interaktivnoj mapi objekta
- prikaz alarmnih i eskalacijskih procedura te napredno upravljanje alarmnim događajima u sustavu</t>
  </si>
  <si>
    <t>Dobava i isporuka modula za spajanje centralne jedinice na lokalnu mrežu- TCP/IP protocol 10/100</t>
  </si>
  <si>
    <t xml:space="preserve">Dobava i isporuka centralne jedinice za perimetarsku i protuprovalnu zaštitu:
 - 12 ugrađenih zona na ploči, proširivo do 96 zona
 - dvije nezavisne sabirnice za ugradnju elemenata
 - kreiranje do 16 nezavisne particije
 - interna pohrana zadnjih 1500 događaja
 - Ugrađeno napajanje  220 V/2,5A
- Radni napon 13.7 V DC
- Modularna izvedba
- Integrirani digitalni dojavnik (formati Contact  ID, SIA)
- Nadzor alarmnih izlaza
- Ugrađen protusabotažni prekidač
</t>
  </si>
  <si>
    <t>OPIS OPREME/USLUGE</t>
  </si>
  <si>
    <t>SUSTAV PROTUPROVALE</t>
  </si>
  <si>
    <t>UKUPNO  SUSTAV KONTROLE PRISTUPA:</t>
  </si>
  <si>
    <t>Dobava i polaganje alarmnog kabela 6 AF 22</t>
  </si>
  <si>
    <t>Dobava i polaganje JE-Y(St)Y 4 x 2 x 0,8, s potrebnim konektorima za povezivanje opreme na lokalnu mrežu</t>
  </si>
  <si>
    <t>Dobava i polaganje energetskog kabela tip PP00 3x2,5mm2 ili jednakovrijedan</t>
  </si>
  <si>
    <t>Dobava i polaganje energetskog kabela tip PP00 5x1,5mm2 ili jednakovrijedan</t>
  </si>
  <si>
    <t>UKUPNO RADOVI SUSTAVAKONTROLE PRISTUPA:</t>
  </si>
  <si>
    <t>Obuka korisnika za rukovanje sustavom kontrole pristupa.</t>
  </si>
  <si>
    <t>Montaža i spajanje kamere za Automatsko prepoznavanje registarske pločice (ANPR), što uključuje:
 - postavljanje ANPR kamere sa pripadajućim nosačem/adapterom
 - postavljanje nosača kamere
 - postavljanje prespojnih ormarića sa svim potrebnim ožičenjem
 - programiranje i puštanje sustava u rad</t>
  </si>
  <si>
    <t>Montaža i spajanje RFID sustava što uključuje:
 - postavljanje kontrolera
 - postavljanje nosača i antena
 - postavljanje prespojnih ormarića sa svim potrebnim ožičenjem
 - programiranje i puštanje sustava u rad</t>
  </si>
  <si>
    <t xml:space="preserve">Montaža i spajanje nosača kamere za prepoznavanje regostarskih oznaka, sa izvodom instalacija, izradom temelja i izradom uzemljenja.
</t>
  </si>
  <si>
    <t>Montaža i spajanje nosača portafonskih jedinica i čitača kartica što uključuje pripremu temela nosača; provod instalacija kroz nosač.
*nosač se montira na pripremljen temelj</t>
  </si>
  <si>
    <t xml:space="preserve">Montaža i spajanje unutarnje portafonske jedinice što uključuje sve potrebno ožičenje i montažni pribor. Programiranje funkcijskih tipki i načina rada portafonske jedinice.
</t>
  </si>
  <si>
    <t xml:space="preserve">Montaža i spajanje vanjske portafonske jedinice što uključuje sve potrebno ožičenje i montažni pribor. Montaža se vrši na pripremljeni nosač ili na zid. Programiranje funkcijskih tipki i načina rada portafonske jedinice.
</t>
  </si>
  <si>
    <t>Montaža i spajanje električnih zvonaca na vratima</t>
  </si>
  <si>
    <t>Montaža i spajanje magnetskog kontakta na prozore i vrata, za dobivanje statusa otvorenosti vrata.</t>
  </si>
  <si>
    <t>Montaža i spajanje automatskih rampi što uključuje:
 - postavljanje rampe sa svim potrebnim ožičenjem
 - ugradnja letve na motor rampe
 - spajanje i testiranje signalnih svjetala na rampi
 - ugradnja i spajanje induktivne petlje 
 - programiranje daljinskih upravljača</t>
  </si>
  <si>
    <t>Montaža i spajanje elektro motora na klizna vrata :
 - postavljanje motora sa svim potrebnim ožičenjem
 - postavljanje metalnih zupčastih letvi na vrata
 - postavljanej signalnih svjetala na vrata
 - ugradnja i spajanje induktivne petlje 
 - programiranje daljinskih upravljača</t>
  </si>
  <si>
    <t>Montaža i spajanje panik tipkala na vrata što uključuje sve potrebno ožičenje i testiranje rada tipkala.</t>
  </si>
  <si>
    <t>Montaža i spajanje terminala za evidenciju radnog vremena sa svim potrebnim ožičenjem i montažnim priborom; provjera rada funkcijskih tipki; provjra rada LCD zalona, spajanje sa sustavom kontrole pristupa</t>
  </si>
  <si>
    <t>Montaža i spajanje čitača kartica sustava konrole pristupa sa svim potrebnim ožičenjem i montažnim priborom.</t>
  </si>
  <si>
    <t>Montaža i spajanje kontrolera sustava konrole pristupa sa svim potrebnim ožičenjem i montažnim priborom što uključuje:
 - ugradnja elektronike u metalno kućište
 - spajanje napajanja
 - spajanje rezervnog baterijskog napajanja
 - testiranje rada kontrolera</t>
  </si>
  <si>
    <r>
      <t xml:space="preserve">Instaliranje i podizanje operativnog sustava na klijentskoj radnoj stanici: </t>
    </r>
    <r>
      <rPr>
        <sz val="10"/>
        <rFont val="Arial"/>
        <family val="2"/>
      </rPr>
      <t xml:space="preserve"> inicijalizacija diskova; instalacija najnovijih ažuriranja operativnog sustava; testiranje performansi;  prilagođavanje i parametriranje  operativnog sustava za instalaciju  videonadzorne aplikacije</t>
    </r>
  </si>
  <si>
    <r>
      <t xml:space="preserve">Ugradnja i spajanje klijentske radne stanice </t>
    </r>
    <r>
      <rPr>
        <sz val="10"/>
        <rFont val="Arial"/>
        <family val="2"/>
      </rPr>
      <t>sustavakontrole pristupa</t>
    </r>
  </si>
  <si>
    <t>Programiranje RFID kartica i njihovo unošenje u sustav kontrole pristupa</t>
  </si>
  <si>
    <t>Ispis loga na RFID karticu sukladno zahtjevima korisnika</t>
  </si>
  <si>
    <t>Unošenje svih magnetskih kontakata na mapu sa definiranjem statusa svakog magneta na ančin da magnet svojom bojom daje status da li su prozor/vrata otvoreni. Prikaz statusa vrata i prozora daje se u realnom vremenu.</t>
  </si>
  <si>
    <t>Podešavanje i programiranje  aplikacije RFID sustava sa unošenjem svih korisničkih ovlasti korisnika, unošenjem korisničkih kartica; definaranjem razina prava, dodjeljivanje korisnika određenoj grupi prava.</t>
  </si>
  <si>
    <r>
      <t xml:space="preserve">Podešavanje i programiranje  aplikacije sustava IP portafonskog sustava: </t>
    </r>
    <r>
      <rPr>
        <sz val="10"/>
        <color indexed="8"/>
        <rFont val="Arial"/>
        <family val="2"/>
      </rPr>
      <t>unošenje korisničkih podataka; definiranje postavki elemenata sustava; kreiranje razine ovlasti pristupa korisnicima sustava; programiranje ostalih postavki aplikacije sustava unošenjem svih potrebnih parametara i naredbi; testiranje funkcionalnosti i puštanje u puni pogon</t>
    </r>
  </si>
  <si>
    <r>
      <t xml:space="preserve">Podešavanje i programiranje   softverske aplikacije sustava evidencije radnog vremena sukladno sa Pravilnikom o sadržaju i načinu vođenja evidencije o radnicima : </t>
    </r>
    <r>
      <rPr>
        <sz val="10"/>
        <color indexed="8"/>
        <rFont val="Arial"/>
        <family val="2"/>
      </rPr>
      <t>unošenje korisničkih podataka; definiranje postavki elemenata sustava;  sinhronizacija podataka sa bazom kontrole pristupa; kreiranje razine ovlasti pristupa korisnicima sustava; programiranje ostalih postavki aplikacije sustava unošenjem svih potrebnih parametara i naredbi; testiranje funkcionalnosti i puštanje u puni pogon</t>
    </r>
  </si>
  <si>
    <r>
      <t xml:space="preserve">Podešavanje i programiranje  aplikacije sustava za automatsko prepoznavanje registracijskih oznaka: </t>
    </r>
    <r>
      <rPr>
        <sz val="10"/>
        <color indexed="8"/>
        <rFont val="Arial"/>
        <family val="2"/>
      </rPr>
      <t>unošenje korisničkih podataka; definiranje postavki elemenata sustava; unošenje partnera i izvođača u sustav, unošenje registracijskih oznaka; sinhronizacija podataka sa bazom kontrole pristupa i bazom sustava za evidenciju posjetitelja; kreiranje razine ovlasti pristupa korisnicima sustava; programiranje ostalih postavki aplikacije sustava unošenjem svih potrebnih parametara i naredbi; testiranje funkcionalnosti i puštanje u puni pogon</t>
    </r>
  </si>
  <si>
    <r>
      <t xml:space="preserve">Podešavanje i programiranje  aplikacije sustava evidencije posjetitelja: </t>
    </r>
    <r>
      <rPr>
        <sz val="10"/>
        <color indexed="8"/>
        <rFont val="Arial"/>
        <family val="2"/>
      </rPr>
      <t>unošenje korisničkih podataka; definiranje postavki elemenata sustava; unošenje partnera i izvođača u sustav, sinhronizacija podataka sa bazom kontrole pristupa; kreiranje razine ovlasti pristupa korisnicima sustava; programiranje ostalih postavki aplikacije sustava unošenjem svih potrebnih parametara i naredbi; testiranje funkcionalnosti i puštanje u puni pogon</t>
    </r>
  </si>
  <si>
    <r>
      <t xml:space="preserve">Podešavanje i programiranje  aplikacije sustava kontrole prsitupa: </t>
    </r>
    <r>
      <rPr>
        <sz val="10"/>
        <color indexed="8"/>
        <rFont val="Arial"/>
        <family val="2"/>
      </rPr>
      <t>unošenje korisničkih podataka; definiranje postavki elemenata sustava; uvođenje svih kontrolera u sustav;unosenje svih odjela i djelatnika u sustav; kreiranje razine ovlasti pristupa korisnicima sustava; programiranje ostalih postavki aplikacije sustava unošenjem svih potrebnih parametara i naredbi; testiranje funkcionalnosti i puštanje u puni pogon</t>
    </r>
  </si>
  <si>
    <r>
      <t>Instaliranje i podizanje operativnog sustava na poslužitelju:</t>
    </r>
    <r>
      <rPr>
        <sz val="10"/>
        <color indexed="8"/>
        <rFont val="Arial"/>
        <family val="2"/>
      </rPr>
      <t xml:space="preserve"> inicijalizacija diskova;  podešavanje RAID kontrolera i  diskovnog polja; instalacija najnovijih ažuriranja operativnog sustava; testiranje performansi; prilagođavanje i parametriranje operativnog sustava za instalaciju videonadzorne aplikacije</t>
    </r>
  </si>
  <si>
    <t>Ugradnja i spajanje poslužitelja za upravljanje sustavom kontrole prsitupa u Rack 19“ komunikacijski ormar  uključujući spojni i montažni materjal</t>
  </si>
  <si>
    <t>2  SUSTAV KONTROLE PRISTUPA  – RADOVI</t>
  </si>
  <si>
    <t>1  SUSTAV KONTROLE PRISTUPA – OPREMA:</t>
  </si>
  <si>
    <t>Programski modul za upravljanej RFID sustavom koji omogućava korisniku vođenje evidencije ulazaka i izlazaka sa parkinga kao i menadžment ovlasti korisnika.Dodavanje novih korisnika u sustav kao i brisanje postojećih korisnika.</t>
  </si>
  <si>
    <t>Licenca za integraciju kamere za prepoznavanje registarskih oznaka unutar programa za evidenciju posjetitelja.
*licenca mora biti trajna</t>
  </si>
  <si>
    <t>Programski modul za prepoznavanje registarskih oznaka slijedećih minimalnih tehničkih karakteristika:
 nadogradnja programske palikacije za evidenciju posjetitelja
- WEB programsko rješenje s integriranjem na MS SQL bazu podataka za vozila ,
- On line prikaz prolazaka vozila,
- integrirana univerzalna tražilica za vozila,
- integracija s  sustavom za prepoznavanje registarskih oznaka preko Tattile TCP/IP protokola,
- pohranjuje se sliak registracijske oznake i slika vozila s videoandzorne kamere u jedan zajednički zapis
- pretraživanje prolazaka vozila po datumu, vremenu, registarskoj oznaci, vlasniku vozila, marki vozila, broju šasije,
- izvješće o prolascima vozila s uključenim arhiviranim video zapisom o prolasku  vozila s kamere i megapixel kamere,
- programiranje liste dozvoljenih i zabranjenih vozila,
- mogućnost programiranja i funkcionalnosti  access kamere u Free run modu,</t>
  </si>
  <si>
    <t>Dobava, isporuka softverske aplikacije sustava evidencije radnog vremena sukladno sa Pravilnikom o sadržaju i načinu vođenja evidencije o radnicima (NN br. 37/11) slijedećih karakterstika:
- programski  modul za obračun radnog vremena korisnika prema specifičnim kriterijima korisnika
- ispis radnog vremena na odgovarajućim obrascima
- preuzimanje baze podataka iz SQL baze podataka
- generiranje mjesečnih izvješća o radnom vremenu
- prilagođenje zahtjevima korisnika
- Početak/završetak radnog vremena,
- Klizno radno vrijeme,
- Obračun viška radnog vremena
- Obračun manjka radnog vremena
- Obračun kašnjenja,
- Obračun pauze
- Unos vremena tolerancije (povrat sa pauze, kasniji dolazak, raniji odlazak)
- ispis liste radnog vremena u landskape formatu  za svakog djelatnika ili odjel
sa prikazom svih očitanja za svaki dan u mjesecu
- obrada radnog vremena sukladno unesenoj bazi državnih blagdana
- abecedni  ispis djelatnika po odjelima i pododjelima
- unos ažuriranje razloga izostanka
- unos pravdanja izostanka u satima ili danima
- priprema podataka i izračun liste prolaznog stanja radnog vremena za svakog djelatnika tijekom
mjeseca
- uključena licenca za 200 korinska</t>
  </si>
  <si>
    <t xml:space="preserve">Dobava, isporuka i instalacija modula za administraciju posjetitelja i vanjskih izvođača slijedećih karakteristika:
- podrška za grupne posjete
- upis podataka posjetitelja može se izvrštiti skeniranjem identifikacijskog dokumenta (osobna iskaznica, putovnica itd.) pri čemu su podržani hrvatski znakovi
- povezano sa sustavom evidencije radnog vremena prikazuje trenutni status primatelja posjete (prisutan/odsutan)
- izdavanje posjetiteljske kartice izvršava se očitanjem kartice na stolnom čitaču
- automatsko dodjeljivanje predefinirah profila prolaska posjetitelju ovisno o primatelju posjete/lokaciji posjete
- podška za digitalni skener potpisa
- mogućnost definiranja događaja koji se ciklički ponavljaju radi jednostavnijeg upravljanja sustavom 
- integrirano sa sustavom kontrole pristupa,
- izdavanje jednokratnih i višednevnih propusnica,
- podrška za evidenciju vozila,
- napredno izvještavanje                                          </t>
  </si>
  <si>
    <t xml:space="preserve">Dobava, isporuka i uključenje licence za 40 čitača za kontrolu pristupa slijedećih karakteristika:
- definiranje vremenskog i prostornog ograničenja
   ulaska za pojedinu grupu,
- mogućnost definiranja prava pristupa za posebne
   dane,
- prijenos promjena u terminal automatski u realnom
   vremenu,
- uključenje/isključenje protuprovalnog sustava u
   ovisnosti o broju osoba u prostoru,
- kontrola pravilnog kretanja osoba kroz prostore,
- ograničenje broja osoba u prostoru,
- dodjeljivanje više kartica jednoj osobi,
- podrška za jednokratne i višekratne kartice.             </t>
  </si>
  <si>
    <t xml:space="preserve">Dobava i isporuka klijentske aplikacije sustava zaštite čije tehničke karakteristike trebaju biti odgovarajuće ili bolje od slijedećih:
- jedinstveno (zajedničko) sučelje za sustave zaštite: video nadzor, kontrola pristupa, evidencija radnog vremena, protuprovala, najava posjetitelja itd.
- centralizirano upravljanje podacima korisnika za sve sustave zaštite (npr. definiranje prava i PIN-a za sustav protuprovale, dodjeljivanje prava i kartica za kontrolu pristupa, definiranje profila za evidenciju radnog vremena itd.) 
-  definiranje svih prava operatera za sve podsustave 
-  sučelje za rad operatera u nadzornom centru s mogućnošću upisa bilješke o pojedinom događaju te definiranje procedura za automatsko pokretanje unaprijed definiranih akcija u ovisnosti o alarmnom događaju 
-  izravno povezivanje video zapisa s kamere koja nadzire određeni element sustava sa zapisom o nastanku događaja na njemu (npr. snimka prolaska osobe na odabranom čitaču) 
-  mogućnost  prihvata podataka iz trećih sustava i upravljanje, npr. prihvat alarma i greške iz sustava za dojavu požara
-  izrada različitih izvještaja prema potrebi korisnika, prilagodljivo
-  ugrađena podrška za Single-SignOn prijavu operatera
- prikaz interaktivnog grafičkog predloška objekta
-  mogućnost prikaza objekta na  GIS interaktivnoj karti </t>
  </si>
  <si>
    <t xml:space="preserve">Dobava, instaliranje i podešavanje programskog rješenja za integraciju sustava tehničke zaštite bazirano na glavnom integracijskom softveru.
Aplikacija mora zadovoljavati slijedeće karakteristike:
 - server - klijent konfiguracija sustava;
 - sastavljen od tri podsustava:
 - Modul protuprovale (mogučnost prihvaćanja svih lokacija)
- Modul kontrole pristupa (mogučnost prihvaćanja svih lokacija). 
- Modul video nadzora  (mogučnost prihvaćanja svih lokacija)
- modularnom arhitekturom omogućava naknadnu integraciju i razvoj modula za nadzor drugih sustava (sustav evakuacije i evidencije i brojanja radnika, izvoditelja radova i posjetitelja, sustav evidencije radnog vremena i sl),
- prikaz alarmnih stanja unutar cijelog sustava, 
- podržano učitavanje višestrukih slikovnih formata (BMP/JPG/PNG/GIF) za kreiranje mapa sustava uz poželjno podržavanje AutoCAD formata,
- podržano učitavanje prikaza za pregled kartičnih mapa,
- pristup svakom elementu sustava preko njegove ikone na mapi i tlocrtu,
- strukturni prikaz zgrade vizualno prikazan u strukturnom stablu,
- definiranje korisničkih ovlasti u pristupu strukturi stabla, podsustavima i njihovoj periferiji,
- pohrana svih primljenih događaja u sustavu,
- mogućnost kreiranja akcijskog plana za pojedini alarm,
- prikaz mape sustava s vizualnom naznakom i zumiranjem elementa na kojem se javio alarm,
- grafički prikaz lokacije u BMP/JPG/PNG/GIF formatu sa definiranjem pozicija detektora, zoom prikazi (views) su predefinirani i prikazuju se u slučaju alarma, definirani zoom-ovi se automatski pridružuju kao sub-lokacije, grafički zoom prikaz koji podržava kontrolu svih layera i grafičke navigacije,
- automatsko pojavljivanje ili nestajanje poruka u layer-ima (slojevima) grafičkih podloga,
</t>
  </si>
  <si>
    <t>Dobava i isporuka 4m stupa izrađenog od pocinčanog čelika, prilagođenog za montažu elemenata sustava kontrole pristupa.
*nisu uključeni temelji za ugradnju stupa</t>
  </si>
  <si>
    <t>Dobava i siporuka stupića za montažu čitača kartica i portafonskih jedinica na ulazima u objekt - konstrukcija mora biti nehrđajuća i prilagođena mjestu instaalcije. Provod kabela treba biti izvedden kroz nosač.
*temelj za nosač nudi se zasebno</t>
  </si>
  <si>
    <t>Unutarnja IP portafonska jedinica sljedećih minimalnih karakteristika:
 - ugrađen 7" TFT ekran rezolucije 800x480 osjetljiv na dodir
- upravljanje putem dodirnog ekrana ili fizičkih tipki
- ugrađen omnidirekcijski mikrofon
- ugrađen mikrofon i zvučnik
- ugrađene tipke za otvaranje vrata
- 10/100M mrežno sučelje
- napajanje PoE/12VDC</t>
  </si>
  <si>
    <t>Vanjska IP portafonska jedinica sljedećih minimalnih karakteristika:
 - izvedba od aluminija
- ugrađene dvije pozivne tipke
- ugrađena kamera rezolucije 1280x720
- video kompresija h.264
- ugrađen omnidirekcijski mikrofon i zvučnik
- audio kompresija G.711 U
- automatsko potiskivanje šuma okoline
- 4 alarmna ulaza i 1 izlaz
- radna temperatura -40 do +70°C
- 10/100M mrežno sučelje
- napajanje PoE/12VDC</t>
  </si>
  <si>
    <t xml:space="preserve">Centralna distribucijska jedinica portafona
- ugrađen distribucijski Audio/video distribucijski preklopnik za povezivanje do 8 portafonskih jedinica
- podržani standardi IEEE802.3, IEEE802.3u, IEEE802.3x
- radna temperatura -30°C do 70°C
</t>
  </si>
  <si>
    <t>Dobava i isporuka napajanja za kamere sljedećih karakteristika:
 - prilagođen za ugradnju unutar kućišta kamera 
 - 230 VAC/12VDC
 - 1,5 A stabilizirano</t>
  </si>
  <si>
    <t>Dobava i isporuka napajanja za pretvornike i industrijske preklopnike prijenosnog medija sljedećih karakteristika:
 • 230VAC/12VDC;
• 3 A stabilizirano
• dimenzije 180x190x94 mm,
• LED indikacija
• osigurač,
• montaža na DIN šinu.
• montažni pribor.</t>
  </si>
  <si>
    <t>Dobava i isporuka digitalnog ulazno/izlaznog modula  sljedećih karakteristika:
  -  12 digitalnih ulaza; 6 digitalnih izlaz
 -  RJ45 priključak: 1x10/100BaseT(x);
 -  watchdog funkcionalnost;
 -  podrška za LAN standarde:
 - IEEE 802.3 CSMA/CD; IEEE 802.3u 100 Mbps (Fast Ethernet) 100BaseT(x);
 -  montaža na DIN šinu;
 -  napajanje: 10V DC – 30 V DC; potrošnja: max.2W;
 - radna temperatura -10C -do +60C</t>
  </si>
  <si>
    <t xml:space="preserve">Dobava i isporuka industrijskog mrežnog pretvornika/medija konvertera širokog temperaturnog opsega sljedećih karakteristika:
 -  RJ45 priključak: 4x10/100BaseT(X);
  - optičko sučelje 2 x 100Base-FX / LC interfaces
 -  podrška za LAN standarde:
 -  IEEE 802.3 CSMA/CD;
 - IEEE 802.3u 100 Mbps (Fast Ethernet) 100BaseT(X) i 100Base FX;
 -  IEEE 802.3x Flow Control;
 -  montaža na DIN šinu;
 -  napajanje: 12VDC – 48VDC; 
 - podrška za redudantno napajanje s zaštitom obrnutog polariteta
 -  potrošnja: max.16 W;
 -  dimenzije: 37 x 140 x 95 mm;
 -  temperaturno područje rada: -40°C do 75°C;
</t>
  </si>
  <si>
    <t>Prespojni ormarić sljedećih karakteristika:
 - montažna ploča sa odstojnicima
 - osigurač za napajanje kamere
 - razvod
 - napajanje za kameru 24 VDC
 - uvodnice zakabele
 - adapter za montažu na stup ili zid</t>
  </si>
  <si>
    <t>Adapter za montažu kamere na stup sa provodm kabela kroz adapter. Adapter prilagodljiv promjeru stupa, izrađen od aluminija ili ne hrđajućeg čelika.</t>
  </si>
  <si>
    <t>Dobava i isporuka fiksne kamere za prepoznavanje registarskih oznaka:
  - Kamera 1280 x 960 Crno/bijeli CCD senzor
 - Ugrađen crno/bijeli senzor s OCR funkcijom 
 - Reflektor IC s 3 snažne LED izvora @ 850 nm
 - Objektiv C-Mount. Žarišna duljina: 9mm ili 12,5mm
 - Operacijski sustav Embedded TOS
 - Digital I/O 1x Optoizolirani ulaz – 2x Relejni izlaz
 - Web server konfiguracija
 - Komunikacijsko sučelje s dvije različite IP adrese
 - Real time procesiranje do 25 fps
 - Područje prepoznavanja do 8 m
 - SD memorija 32GByte
 - Ethernet, digital I/O, RS485 serial port
 - Free Run mod rada za stalno prepoznavanje 
   reg.ozn.
 - Triggered Mod rada s procesiranjem preko Ethernet  komande ili digitalnog signala
 - Temp. područje  -30° to +55° C, Vlaga 10% to 90%
 - Dimenzije 125 x 109 x 403 mm (ŠxVxD)
 - Ethernet Fast Ethernet 10/100
 - Vodotijesno IP66 kućište s nosačem
 - Napajanje 24 Vdc,Potrošnja 6W</t>
  </si>
  <si>
    <t>Dobava i isporuka induktivne petlje za kontrolu rada kliznih vrata i RFID sustava
• izvodi se polaganjem silikonskog kabela otpornog na temperature do 180°C.</t>
  </si>
  <si>
    <t>Nabava i isporuka detektora metala - nailaska automobila na indukcijsku petlju.
 - napajanje 230 VAC
 - 8 stupnjeva osjetljivosti
 - više funkcijskih modova rada
 - dva relejna izlaza
 - radna temperatura -20 C do + 50 C</t>
  </si>
  <si>
    <t>Nabava i isporuka IC barijere za klizna vrata - doseg IC barijere iznosi 15 m. Isporuka IC barijeere se vrši sa potrebnim nosačem i adapterom za montažu.</t>
  </si>
  <si>
    <t>Dobava i isporuka nosača za montažu RFID čitača na zid ili metalnu konstrukciju</t>
  </si>
  <si>
    <t>Dobava, isporuka, montaža i spajanje digitalnog Input/Output sa:
- 4 ulaza
- 4 izlaza</t>
  </si>
  <si>
    <t>Dobava čitača za dvije antene velikog dometa slijedećih karakteristika:
• dva ulaza za antene, visokih performansi
• EPCglobal UHF Class 1 Gen 2 / ISO 18000-6C
• GPS Sierra Wireless
• snaga: do +30dBm (PoE), do +32.5dBm (+24V)
• Max gubitak povratka: 10dB
• napajanje: PoE  IEEE 802.3af, +24 V 
• potrošnja: do 800 mA (+24V)
• Potrošnja snage: 3W u standby, 11.5W tjjekom čitanja
• IP konfiguracija: DHCP, Static, LLA, mDNS; 10/1000 BASE-T
• dimenzije: 190 x 175 x 30 mm,
• RS-232 sa DB-9 do RJ-45 kabelom, baud 115200, 8 bit
• USB 1.1, USB virtual COM Serial Port
• radna temperatura od -20°do 50°C,
• stupanj zaštite IP 52
• 4 digitalna ili nadzirana ulaza 3-30V,
• 4 relejna izlaza 0-30VDC
• uključena web aplikacija za upravljanje
• mogućnost ažuriranja firmware-a bez prekida u radu
• neograničen broj korisnika</t>
  </si>
  <si>
    <t xml:space="preserve">Dobava antene velikog dometa slijedećih karakteristika:
• kućište od plastike i aluminija,
• frekvencija 865-870 MHz,
• Snaga 13 dB, 
• Kut 37° (3 dB)
• N-type konektor
• domet čitanja do 12 m,
• domet pisanja do 6 m (ovisno o konfiguraciji i uvjetima okoline),
• stupanj zaštite IP 67,
• radna temperatura od -45°do 70°C,
</t>
  </si>
  <si>
    <t>Dobava i isporuka četvero kanalnog daljinskog uređaja kompatibilnog sa ugrađenim rampama i ugrađenim elektromotorom za klizna vrata.</t>
  </si>
  <si>
    <t>Dobava i isporukaradio daljinskog prijemnika za rampu, prialgođen za ugradnju izravno u rampu.</t>
  </si>
  <si>
    <t>Dobava, isporuka  električne rampe sa kompletnim priborom uključujući zaštitu od oštećenja vozila, upozorenje pješaka, svjetlosno signaliziranje aktiviranja slijedećih karakteristika:
• aluminijsko plastificirano kućište s prostorom za dodatne uređaje, aluminijska ruka rampe,
• dužina ruke 5 m,
• maksimalno vrijeme trajanja otvaranja ruke – 1 sekunde,
• servisna vrata s cilindričnom bravicom, pristup mehaničkom pogonu omogućen skidanjem gornjeg pokrova,
• jednostavna montaža ruke rampe s bilo koje strane (lijevo
–desno),
• elektromehanički pogon s glatkim zaustavnim putem ruke rampe pomoću ekscentričnog pokretačkog mehanizma,
• mikrokontrolersko upravljanje nadzire kretanje motora,
• poluga za mehaničko upravljanje radom rampe u slučaju nestanka napajanja,
• sigurnosni mehanizam – foto ćelije,
• automatsko invertiranje smjera kretnje u slučaju naleta na prepreku – automatskim mjerenjem torzione sile na pogonu određuje se prag osjetljivosti,
• dodatni ulazi za upravljanje na više načina – tipkala, kontrola prolaza, daljinski upravljano (opcija),
• napajanje: 230V, 50Hz,
• radna temperatura: od -20°C do +70°C.
*temelji i podnožje nisu uključeni u cijenu rampe</t>
  </si>
  <si>
    <t>Zupčasta letva od galvaniziranog čelika - posebno prilagođena za insdustrijska postrojenja - 2 m/komad</t>
  </si>
  <si>
    <t>Antena 433 MHz - daljinsko otvaranje vrata</t>
  </si>
  <si>
    <t>Signalno svjetlo za otvaranje vrata - napajanje 24VAC</t>
  </si>
  <si>
    <t xml:space="preserve">Dobava i isporuka električnog motora za klizna metalna vrata na kolnom ulazu sljedećih karakteristika:
 - napajanje motora 230 VAC 50Hz
 - Ulazna struja max. 1.1 A
 - ulazna snaga 250W
 - upravljanje vratima težine do 3000kg
 - brzina povlačenja vrata 8 m/min
 - daljinski prijemnik sa 4 kanala
 - broj korisničkih kodova 300
* izrada  temelja i podnožja nije uključeno
</t>
  </si>
  <si>
    <t>Dobava i isporuka panik gljive za deblokadu vrata - uvezivanje gljive sa sustavom kontrole pristupa unutar zgrade.
Unutar gljive uključen nosač i sva potrebna instalacija za ugradnju gljive.</t>
  </si>
  <si>
    <t>Dobava, isporuka, ugradnja i spajanje panik tipkala za izlaz u nuždi slijedećih karakteristika:
• priključne stezaljke za žice: 0,2 - 1,5mm²
• dvostruki kontakti – mogućnost spajanja na sustav protuprovalne zaštite,
• temperaturno područje rada: -25°C do +80°C,
• relativna vlažnost: &lt;95%,
• radni napon: 12 - 250V,
• dimenzije: 120x120x30mm,
• zeleno kućište,
• masa: 250g,
• mehanička zaštita kućišta: IP 43.</t>
  </si>
  <si>
    <t>Dobava i isporuka novih okova za vrata u kombinaciji kugla kvaka, zamjena postojeće brave sa bravom s podizačem
*ugradnju i isporuku vrši isporučitelj vrata</t>
  </si>
  <si>
    <t>Dobava i isporuka uređaja za automatsko zatvaranje vrata - hidraulične pumpe. Pumpu predvidjeti obzirom na težinu vrata i način ugradnje. 
*ugradnju i isporuku vrši isporučitelj vrata</t>
  </si>
  <si>
    <t>Dobava i isporuka zvona za ulazna vrata napajanje 230VAC</t>
  </si>
  <si>
    <t>Dobava i isporuka nadgradnog magnetskog kontakta za status otvorenosti vrata/prozora na objektu
 - maksimalni razmak do 25mm</t>
  </si>
  <si>
    <t>Dobava i isporuka elektromagnetske brave za protupožarna vrata slijedećih karakteristika:
- status otvorenosti vrata,
- bez napona otvoren,
- napajanje: 12V DC +15% / -10%,
- električki kontrolirana i unutarnja i vanjska kvaka,
- potrošnja: 480mA,
- nadzor: zasun, kvaka – panik,
- radna temperatura temperatura: od -20°C do +60°C.
*ugradnju vrši isporučitelj vrata</t>
  </si>
  <si>
    <t>Dobava i isporuka elektroprihvatnika slijedećih karakteristika:
- ugradbena izvedba, za drvena, metalna, aluminijska i plastična vrata,
- bez napona otvoren,
- napajanje 12V DC,
- uključen prednji ravni lim.
*ugradnju s provodom instalacija vrši isporučitelj vrata</t>
  </si>
  <si>
    <t>Dobava i isporuka nosača kartica što uključuje:
- nosača beskontaktne kartice od PP materijala dimenzija 88.5x59 x 4 mm za kartice 
-  isporuka kopče za  nosač beskontaktne kartice od PP materijala
- sporuka uzice za  nosač beskontaktne kartice od PP materijala. Uzica posjeduje sigurnosnu kopču u slučaju zaglavljivanja kartice.
- isporuka YoYo-a za  nosač beskontaktne kartice od PP materijala
* moguće odabrati različite boje</t>
  </si>
  <si>
    <t xml:space="preserve">Dobava  taga slijedećih karakteristika:
• frekvencija 865.6 - 867.6 MHz Europe, 2 W ERP,
• domet čitanja do 5m (ovisno o čitaču i uvjetima okoline),
• radna temperatura od -40°do 85°C,
• s otisnutim 32-bitnim serijskim brojem i logotipom.
• naljepnica sa zaštitom od skidanja
</t>
  </si>
  <si>
    <t xml:space="preserve">Dobava i isporuka dualne beskontaktne pasivne kartice slijedećih karakteristika:
- AES-128 bitno kriptiranje za zaštitu podataka
- sigurnost: mogućnost 137 milijardi kodova,
- frekvencija 13.56 MHz with ISO/IEC 14443 Type A
- veličina memorije 8K 
- dimenzije: 54.0 x 85.7 x 0.84 mm
- masa: 5,5g
- radna temperatura: -40 ºC do +70 ºC
- radna vlažnost: 5-95% nekondenzirano,
- broj pisanja na karticu minimalno 500 000 ciklusa,
- materijal: fleksibilni laminirani polivinil klorid (PVC),
- očuvanje podataka na kartici  minimalno 20 godina
</t>
  </si>
  <si>
    <t>Dobava optičkog skenera dokumenata slijedećih karakteristika:
- za putovnice i osobne iskaznice
- MRZ OCR čitanje
- VIZ OCR čitanje
- 2D Barcode čitanje (PDF 417, Data Matrix, QR Code, Aztec Code)
- 1D Barcode čitanje (UPC-A, EAN8, EAN13, Code39, Code128. Interleaved 2 of 5)
- površina čitanja 55 x 125mm, 
- rezolucija 500 ppi, 24 bit/pix,
- USB sučelje,
- dimenzije: 152x130x82mm,
- radna temperatura:  5°C do 45°C.</t>
  </si>
  <si>
    <t>Terminal za očitanje radnog vremena:
'- podrška za RFID kartice
- spajanje na standardnu mrežnu infrastrukturu
- ugrađen LCD ekran osjetljiv na dodir 
- ekran sa sučeljem na kojem je prikazan izbornik na hrvatskom sa tipkamae za izbor tipa očitanja (ulazak, izlazak, pauza te svrha izlaska)
- mogućnost spajanja dodatnog vanjskog čitača
- mogućnost upravljanja jednim vratima za kontrolu pristupa</t>
  </si>
  <si>
    <t>Dobava, isporuka beskontaktnog čitača kartica slijedećih tehničkih karakteristika:
• podržane višestruke tehnologije čitanja: 125kHz i 13.56 MHz,
• podržane kartice 13.56 MHz
• podržane kartice 125 kHz
• enkriptiran sav RF prijenos između kartice i čitača,
• potrošnja: 75mA, najviše 110mA pri 12V DC,
• domet čitanja do 7cm (ovisno o podlozi),
• za unutarnju i vanjsku montažu (IP 55 kućište)</t>
  </si>
  <si>
    <t>Dobava i isporuka metalnog kućišta za kontroler sljedećih akrakteristika
 - baterija za kontroler
 - metalno kućište za smještaj kontrolera
 - napajanje za kontroler
 - ledice sa statusom napajanja kontrolera</t>
  </si>
  <si>
    <t>Dobava i  isporuka modula proširenja za kontroler sljedećih tehničkih karakteristika:
- uvezivanje sa kontrolerom sustava kontrole pristupa putem serijskog porta
- 8 nadziranih ulaza na ploči
- napajanje 12 VDC</t>
  </si>
  <si>
    <t>Dobava i  isporuka kontrolera slijedećih tehničkih karakteristika :
- omogućava spajanje do 2 čitača
- standarno Wiegand sučelje za čitače
- komunikacija: Ethernet 10/100 Mbps
- 4 nadziranih ulaza na ploči
- 4 alarmna izlaza
- baterija 12VDC/7A
- omogućava nadzor jednih vrata obostrano ili dvoja
vrata jednostrano
- potrošnja: najviše 40 W
- podršaka do 50 000 kartica
- daje ukupno 50 rasporeda odnosno praznika
- broj zapisa u memoriji kontrolera 10 000
- sat realnog vremena sa baterijom
- podržani protokoli TCP/IP, UDP, HTTP, ARP,
PING, ICMP</t>
  </si>
  <si>
    <t>Veličina zaslona: 24"
Optimalna rezolucija: 1920x1080 (16:9)
Svjetlina: 250 cd/m2
Omjer kontrasta: 10.000.000:1
Kut gledanja: 170°/160°
Vrijeme odziva: 1 ms
Vrsta pozadinskog osvjetljenja: LED
Mogućnost povezivanja: HDMI, DVI-D, D-Sub, audio in/aut
Postolje:  tilt</t>
  </si>
  <si>
    <t>Klijentsko računalo sustava kontrole pristupa:
operativni sustav 64-bit 
procesor 2,70 GHz
 1x 4 GB DDR4 2133 MHz,
 Integrirana grafika HD 
SATA, 1000 GB, 
DVD±RW DL, 
10/100/1000 Mbit,
 Mini Tower,1280W
 Serial/Parallel port, Media Card Reader, 
USB miš, USB tipkovnica</t>
  </si>
  <si>
    <r>
      <t>Dobava i isporuka</t>
    </r>
    <r>
      <rPr>
        <b/>
        <sz val="10"/>
        <rFont val="Arial"/>
        <family val="2"/>
      </rPr>
      <t xml:space="preserve"> </t>
    </r>
    <r>
      <rPr>
        <sz val="10"/>
        <rFont val="Arial"/>
        <family val="2"/>
      </rPr>
      <t>operativnog sustava za server</t>
    </r>
  </si>
  <si>
    <t>Dodatni server za upravljanje sustavom kontrole pristupa sljedećih minimalnih karakteristika:
- procesor min 2.4GHz, 10MB Smart Cache, 6.4 GT/s QPI, 4 Cores
- 4 x 3TB SATA 7.2k 3.5 HD Hot Plug Fully Assembled - Kit     - SAS 6Gb/s RAID kontroler (RAID 0, 1, 5 i 10)
- 8GB (1x8GB) 1600MHz LV Single Rank RDIMM memorije (do 96GB)
- 4 utora za 3.5" SAS/SATA tvrde diskove
- DVD+/-RW pogon
- Integrirana 16MB grafika
- Integrirani mrežni adapter (10/100/1000 Mbps)
- 1x PCI Express slot (x16, half-length, full-height)
- 1x PCI Express slot (x8 wired as x4, half-length, half-height)
- sprijeda: 2x USB 2.0, 1x VGA
- straga: 2x USB 2.0, 1x serijski, 1x VGA, 2x RJ45 adapter 
 - 2x 350W (220V/50Hz) Hot-Plug napajanje
- 1U rack, tool-less, s pripadajućim vodilicama za montažu u rack</t>
  </si>
  <si>
    <t>SUSTAV KONTROLE PRISTUPA</t>
  </si>
  <si>
    <t>UKUPNO SUSTAV VIDEONADZORA</t>
  </si>
  <si>
    <t>Dobava i polaganje svjetlovodnog MM kabela s 12 niti, pogodnog za polaganje u vanjskim i unutarnjim prostorima, sa zaštitom od glodavaca</t>
  </si>
  <si>
    <t>Dobava i polaganje F/UTP Cat. 5 Outdoor kabela, s potrebnim konektorima za povezivanje opreme na lokalnu mrežu</t>
  </si>
  <si>
    <t>Dobava i polaganje energetskog kabela tip PP40 (NYCY) 3x4mm2 ili jednakovrijedan</t>
  </si>
  <si>
    <t>UKUPNO RADOVI SUSTAVA VIDEONADZORA:</t>
  </si>
  <si>
    <t>Obuka korisnika za rukovanje sustavom videonadzorne zaštite.</t>
  </si>
  <si>
    <t>Dobava i postavljanje na ogradu upozoravajućeg natpisa "OBJEKT ŠTIĆEN VIDEO NADZOROM" ili sl., na hrvatskom jeziku, izrađen u obliku vodootporne naljepnice na montažnoj ploči veličine cca 150x70 cm</t>
  </si>
  <si>
    <t>Montaža i spajanje jedinice istosmjernog napajanja (adapter) u rack ormare i razvodne ormarima videonadzornog sustava</t>
  </si>
  <si>
    <t>Montaža i spajanje prespojnog ormarića za stup provod  uvod svih kabela u ormarić, zaštita svih kabela rebrastom cijevi, ožičenje svih elemenata unutar ormarića, montaža medija konvertera, napajanja, osigurača i druge potrebne opreme.</t>
  </si>
  <si>
    <t>Montaža posebnih nosača za metalne stupove za montažu kućišta kamera, uključujući: adapter (obujmica) za obuhvat stupa za montažu nosača kamera (bez bušenja stupa), svi elementi pocinčani ili aluminijski, prema dimenzijama nuđene opreme, sa prilagodbom na licu mjesta</t>
  </si>
  <si>
    <t>montaža dome kamera  na zid ili strop te spajanje kamera na sustav videonadzora.  spajanje Ethernet signala; podešavanje smjera kamere i kuta kamere; podešavanje objektiva i izoštravanje kadra; podešavanje nalijeganja brtve kućišta</t>
  </si>
  <si>
    <t>Montaža i spajanje vanjskih fiksnih kamera na stupove, koja uključuje: spajanje kamere na stupu visine do  7m; spajanje DC upravljačkog kabela objektiva; spajanje Ethernet signala; montiranje kamere u kućište; podešavanje smjera kamere i kuta kamere; podešavanje objektiva i izoštravanje kadra; podešavanje nalijeganja brtve kućišta</t>
  </si>
  <si>
    <t>Postavljanje i označavanje opreme unutar vidoeo nadzornih rack ormara sa svim potrebnim ožičenjem</t>
  </si>
  <si>
    <t>Varenje optičkih niti unutar ormara video andzora, postaljanje optičkih kaseta, i ipsitivanje zavara Ispitivanje optičkih linkova nakon varenja niti sa izdavanjem atesta</t>
  </si>
  <si>
    <t>Postavljanje optičkog panela i povezivanje optičkih niti na panele</t>
  </si>
  <si>
    <t>Spajanje i parametriranje pretvornika prijenosnog medija</t>
  </si>
  <si>
    <t>Montaža i spajanje SFP (small form-factor pluggable) modula</t>
  </si>
  <si>
    <t>Instaliranje i konfiguracija mrežnih postavki na mrežnim preklopnicima: postavljanje i konfiguracija VLAN-ova; podešavanje STP; QoS konfiguracija;  instaliranje i podešavanje SFP   modula;postavljanje routing protokola i ostalih mrežnih protokola; ispitivanje vidljivosti mrežnih uređaja i   propusnosti mreže</t>
  </si>
  <si>
    <t>Montaža, instaliranje licence, konfiguracija, puštanje u rad i kalibracija upravljačke jedinice sa joystickom Montaža i spajanje napajačke jedinice za upravljačku jedinicu sa joystickom</t>
  </si>
  <si>
    <t>Montaža i spajanje  zaslona za  ugradnju na nadzornim mjestima, na zid iznad postojećih plazma zaslona, uključujući montažu posebnih zidnih držaća i montažni pribor</t>
  </si>
  <si>
    <t>Instaliranje i podizanje operativnog sustava na klijentskoj radnoj stanici:  inicijalizacija diskova; instalacija najnovijih ažuriranja operativnog sustava; testiranje performansi;  prilagođavanje i parametriranje  operativnog sustava za instalaciju  videonadzorne aplikacije</t>
  </si>
  <si>
    <t>Ugradnja i spajanje klijentske radne stanice sustava video nadzora</t>
  </si>
  <si>
    <t>Podešavanje i programiranje nadzorne klijentske aplikacije na svakom od korisničkih radnih stanica što uključuje: unošenje korisničkih podataka;  kreiranje razine ovlasti pristupa korisnicima sustava; programiranje ostalih postavki aplikacije sustava unošenjem svih potrebnih parametara i naredbi; definiranje načina prikaza za korisnika; testiranje funkcionalnosti i puštanje u puni pogon</t>
  </si>
  <si>
    <r>
      <t xml:space="preserve">Podešavanje i programiranje nadzorne aplikacije: </t>
    </r>
    <r>
      <rPr>
        <sz val="10"/>
        <color indexed="8"/>
        <rFont val="Arial"/>
        <family val="2"/>
        <charset val="238"/>
      </rPr>
      <t>unošenje korisničkih podataka; definiranje postavki i kompresije slike uvođenje pokretnih kamera u sustav; uvođenje i adresiranje fiksnih kamera u sustav; kreiranje razine ovlasti pristupa korisnicima sustava; programiranje ostalih postavki aplikacije sustava unošenjem svih potrebnih parametara i naredbi; testiranje funkcionalnosti i puštanje u puni pogon</t>
    </r>
  </si>
  <si>
    <r>
      <t>Instaliranje i podizanje operativnog sustava na poslužitelju:</t>
    </r>
    <r>
      <rPr>
        <sz val="10"/>
        <color indexed="8"/>
        <rFont val="Arial"/>
        <family val="2"/>
        <charset val="238"/>
      </rPr>
      <t xml:space="preserve"> inicijalizacija diskova;  podešavanje RAID kontrolera i  diskovnog polja; instalacija najnovijih ažuriranja operativnog sustava; testiranje performansi; prilagođavanje i parametriranje operativnog sustava za instalaciju videonadzorne aplikacije</t>
    </r>
  </si>
  <si>
    <t>Ugradnja i spajanje poslužitelja za upravljanje video nadzornim sustavom u Rack 19“ komunikacijski ormar  uključujući spojni i montažni materjal</t>
  </si>
  <si>
    <t>Ugradnja i spajanje zidnog rack ormara sustava tehničke zaštite, sa svim potrebnim ožičenjem, označavanjem instalacija i ranžiranjem kabela.</t>
  </si>
  <si>
    <t>Ugradnja i spajanje samostojećeg rack ormara sustava tehničke zaštite, sa svim potrebnim ožičenjem, označavanjem instalacija i ranžiranjem kabela.</t>
  </si>
  <si>
    <t>2  SUSTAV VIDEO NADZORA  – RADOVI</t>
  </si>
  <si>
    <t>1  SUSTAV VIDEO NADZORA– OPREMA:</t>
  </si>
  <si>
    <t>paušal</t>
  </si>
  <si>
    <t>Sitni spojni i potrošni materjal za opremu sustava video nadzora (stezaljke, vijci, podložne pločice, vezice, tipli, zaštitna temeljna boja, pvc izolir traka)</t>
  </si>
  <si>
    <t>Dobava i isporuka posebnih nosača za metalne stupove za montažu kućišta kamera, uključujući: adapter (obujmica) za obuhvat stupa za montažu nosača kamera (bez bušenja stupa), svi elementi pocinčani ili aluminijski, prema dimenzijama nuđene opreme (nosači kućišta kamera, stupovi, ormarići) sa prilagodbom na licu mjesta</t>
  </si>
  <si>
    <t>Dobava i isporukasvjetlovodnih prespojnih (patch) MM kabela sa dvije niti (engl. duplex)  50/125 µm dužine 2m s dvostrukim konektorima</t>
  </si>
  <si>
    <t>Dobava i isporuka RJ45/RJ45 FTP cat.5e prespojnih (patch) kabela dužine 2m za vezu između portova prespojnih panela i portova komunikacijske opreme:
 - oklopljeni,
 - cat.5e</t>
  </si>
  <si>
    <t>Dobava i isporuka 19"  prespojnog panela s dvostrukim konektorima za spajanje svjetlovodnih kabela, visine 1HU, 12 priključka. Komplet sa splice kazetom, pigtailovima i štitnikom zavara.</t>
  </si>
  <si>
    <t>Dobava i isporuka  19" FTP cat.5e prespojnog panela s 24 RJ45 priključaka, visine 1HU.</t>
  </si>
  <si>
    <t>Dobava i isporuka kabel vodilice slijedećih traženih karakteristika:
 - 19", 
 - 40x40 mm prsten,
 -  dvostruka 1HU.</t>
  </si>
  <si>
    <t xml:space="preserve">Dobava i isporuka nosača i konzole za pričvršćivanja opreme u 19" ormaru sljedećih karakteristika:
 - pocinčani nosač s DIN šinom 19"
 -  visine 4U
 - U profil s rupama za pričvrstiti na vertikalne šine racka
 - zaštitna mrežica za prekrivanje ispravljača
</t>
  </si>
  <si>
    <t xml:space="preserve">Dobava i isporuka zidnog ormara sustava tehničke zaštite slijedećih minimalnih traženih karakteristika:
 - zidnii,
 - visina 7HU (HU=1,75”),
 - dimenzije ormara 402*600*560 mm
 - staklena vrata s prednje strane s metalnim okvirom, bravicom     i 3 ključa,
 - uvođenje kabela s donje i gornje strane, poklopac s otvorima za ventilaciju,
 - 19"-ne izvlačive police za smještaj opreme koja nije u rack-
    izvedbi,
 - 1x6 shuko 230VAC/50Hz utičnih mjesta s prenaponskom 
    zaštitom (surge protection) za napajanje aktivne 
    komunikacijske opreme,
 - instalacija uzemljenja (set kabela i šina za uzemljenje),
 - s elementima za montažu opreme (kavezne matice M6 i vijak 
    M6 x 16mm) </t>
  </si>
  <si>
    <t xml:space="preserve">Dobava i isporuka samostojećeg ormara sustava tehničke zaštite slijedećih minimalnih traženih karakteristika:
 - samostojeći,
 - vanjskih dimenzija (ŠxD) 800x1000 mm,
 - visina 42HU (HU=1,75”),
 - staklena vrata s prednje strane s metalnim okvirom, bravicom 
    i 3 ključa,
 - zaključavanje svih stranica (prednje, bočne, zadnje),
 - elementi za aktivno hlađenje (ventilacija s termoregulacijom),
 - podnožje s ventilacijskim otvorima i elementima za niveliranje,
 - uvođenje kabela s donje i gornje strane, poklopac s otvorima
   za ventilaciju,
 - 19"-ne izvlačive police za smještaj opreme koja nije u rack-
    izvedbi,
 - 2x6 shuko 230VAC/50Hz utičnih mjesta s prenaponskom 
    zaštitom (surge protection) za napajanje aktivne 
    komunikacijske opreme,
 - instalacija uzemljenja (set kabela i šina za uzemljenje),
 - fiksni jednostruki okvir za montažu 19"-ne rack-opreme,
 - s elementima za montažu opreme (kavezne matice M6 i vijak 
    M6 x 16mm) </t>
  </si>
  <si>
    <t>Dobava i isporuka  priključne kutije za ožičenje kamera za vanjsku ugradnju slijedećih karakteristika:
 - razina zaštite IP 66;
 - oprema za montažu na stup ili zid komplet;
 - u kompletu: osigurač B6A, redne stezaljke, montažna 
   ploča,  DIN šina, splice kazeta, pigtail, prenaponska zaštita
 - dobava i montaža uvodnica;
 - prenaponska zaštita za kabel napajanja;
 - spojni mrežni kabel 1x FTP Cat5e;
 - spojni i montažni pribor;
 - sabirnica za uzemljenje sa prespajanjem uzemljenja,
 - priključna kutija mora biti odgovarajućih dimenzija za smještaj sve opreme (pretvornik prijenosnog medija, ispravljač napajanja, oprema za terminaciju svjetlovodnog kabela)</t>
  </si>
  <si>
    <t>Dobava i isporuka kvalitetnog stabiliziranog uređaja za besprekidno napajanje (UPS), 230V, 3300VA/2700W:
 - prilagođen za ugradnju u rack ormar
 - tolerancija 161 V ±4% (selecting wide mode) -276 V ±4%
 - tehnologija Automatic Voltage Regulation (AVR)
 - lokalni LCD prikaz statusa</t>
  </si>
  <si>
    <t>Dobava i isporuka napajanja za pretvornike prijenosnog medija sljedećih karakteristika:
 • 230VAC/12VDC;
• 5 A stabilizirano
• dimenzije 180x190x94 mm,
• LED indikacija
• osigurač,
• montaža na DIN šinu.
• montažni pribor.</t>
  </si>
  <si>
    <t>Dobava i isporuka optičkog mrežnog preklopnika sljedećih karakteristika:
 - 32 portni preklopnik
 - 8-port 10/100/1000 Ethernet RJ-45, djeljeni portovi 
   Port-1 to Port-8
 - upravljivi preklopnik - RJ45 to RS-232 DB9 console sučelje
 - Storm Control support
 - IEEE 802.1Q tagged VLAN
  - napajanje: 100VAC – 240VAC,
 - radna temperatura: 0°C do+ 45°C.
 - 255 VLANs groups, out of 4095 VLAN IDs
 - STP, IEEE 802.1D Spanning Tree Protocol
 - RSTP, IEEE 802.1w Rapid Spanning Tree Protocol
 - 802.3ad Link Aggregation Control Protocol
 - Cisco ether-channel (Static Trunk)
 - Provides Port Mirror (many-to-1)
 - Supports 128 static routes and route summarization
 - IEEE 802.1p CoS
 - TOS / DSCP / IP Precedence of IPv4/IPv6 packets
 - Supports IGMP Snooping v1, v2 and v3
 - IEEE 802.1X Authentication with Guest VLAN
 - DHCP Snooping to filter distrusted DHCP messages
 - Web switch management
 - redudantno napajanje 100~240V AC / 36-60V DC dual power
 - Active-active redundant power failure protection
 - Backup of catastrophic power failure on one supply</t>
  </si>
  <si>
    <t xml:space="preserve">Dobava i isporuka mrežnog preklopnika  sljedećih karakteristika:
- 18 x portni preklopnik
- 2 dual-purpose (RJ-45 ili SFP) Gigabit Ethernet port,
- 16-Port 10/100TX RJ45 802.3at PoE ports
- PoE snaga 220 watts (max.) @ 25 degrees C
- Switch Fabri 7,2Gbps/non-blocking,
- ugradnja u standardni 19” ormar, 1 HU,
- napajanje: 100-240 VAC,
• potrošnja snage: do 251 W,
• radna temperatura: 0°C do +50°C.
</t>
  </si>
  <si>
    <t>Dobava i isporuka SFP (small form-factor pluggable) modula sljedećih karakteristika:
 - SFP modul za povezivanje preklopnika optičkim kabelom
 - podrška za multimodni optički kabel
 - 100BASE-LX/LH SFP transceiver module
 - valna duljina svijetlosti 1310 nm
 - /LC konektor
 - prijenos na udaljenosti od 2000m
 - radna temperatura -40 C do +75 C</t>
  </si>
  <si>
    <t xml:space="preserve">Dobava i isporuka industrijskog mrežnog pretvornika/medija konvertera sljedećih karakteristika:
 -  RJ45 priključak: 4x10/100BaseT(X);
 - svjetlovodni priključak: 2x 100Base-FX
 -  upravljivi mrežni preklopnik:
   - multicast IGMP snooping (v1, v2, v3)
  - managment agent SNMP (RMON, v1, v2c, v3)
 -  Command line interface in RS-232 console, DB9 connector
 -  podrška za LAN standarde:
 -  IEEE 802.3 CSMA/CD;
 - IEEE 802.3u 100 Mbps (Fast Ethernet) 100BaseT(X) i 100Base FX;
 -  IEEE 802.3x Flow Control;
 - IEEE 802.1Q Tagged VLAN
 -  montaža na DIN šinu;
 -  napajanje: 12VDC – 48VDC; 
 -  potrošnja: max.11W;
 - sučelje napajanja redudantni priključni blok s podesivim alarmom
 -  temperaturno područje rada: -40°C do +75°C;
</t>
  </si>
  <si>
    <t xml:space="preserve">Dobava i isporuka kućišta za kameru sa nosačem za vanjsku ugradnju sljedećih karakteristika:
 -  izvedba od ojačanog aluminija
 -  vodootporna izvedba
 - ugrađeno sjenilo za zaštitu od sunca
 -  ugrađeni grijač i termostat (40W, uključivanje grijanja na 15°C, 
     isključivanje na 22°C);
 -  provod kabela kroz nosač kamere;
 -  minimalno 300 mm iskoristivog unutarnjeg prostora;
 - nosač od ojačanog aluminija;
 -  stupanj zaštite: min. IP66;
 - radna temperatura: -20°C do + 50°C;
 - napajanje 230V AC, 50Hz;
</t>
  </si>
  <si>
    <t>Dobava i isporuka nosača za pokretnu kameru za montažu kamere na rasvjetni stup.</t>
  </si>
  <si>
    <t>Dobava i isporuka napajanja za pokretnu kameru  sljedećih karakteristika:
 - vodotijesna kutija sa IP 66 zaštitom
 - adapter karakteristika 230Vac, 50/60Hz - OUT 24Vdc, 8A
  - maksimalna snaga 200W</t>
  </si>
  <si>
    <t xml:space="preserve">Dobava i isporuka pokretne mrežne dan/noć kamere sljedećih karakteristika:
- 1/3" progresive CMOS senzor, rezolucija 2048 x 1536 (3Mpx)
-  broj freimova po sekundi 30fps @ 2048 × 1536
-  ugrađen zoom objektiv 4,5~162 mm, f 1,6  motorizirani auto fokus
- horizontalno područje pokrivanja 60.6 do  3.7 stupnjeva 
-  36x optički zoom, 16x digitalni zoom
-  kontinuirano horizontalno kretanje 360°
-  vertikalno kretanje -15°~90°
-  300 prepozicija
- definiranje do 24 zone privatnosti (maskiranja)
-  kompresija videa H264/MJPEG
-  dan/noć funkcija s mehaničkim IR filterom
-  osjetljivost 0.05 Lux (boja), 0.01 Lux (c/b)
-  funkcija širokog dinamičkog opsega (WDR), min. 120 dB
-  ugrađena funkcija automatskog praćenja objekta
-  ugrađena  napredna analitika slike koj ima mogućnost detekcije sljedećih događaja: prelazak preko linije u definiranom smjeru; ulazak u štićeni prostor; izlazak iz štićenog prostora; prepoznavanje lica; detekcija promjene scene; nagla promjena zvuka povećanje/smanjenje; gubitak fokusa slike; 
-  utor za SD karticu
-  7 alarmna ulaza, 2 alarmna izlaza
-  napajanje 24VAc +/- 10% ; Hi Power PoE 60W
-  radna temperatura od -40°C do +60°C
-  IP66 kućište
- otpornost na udarce IK10
</t>
  </si>
  <si>
    <t>Dobava i isporuka fiksne mrežne dan/noć kamere sljedećih karakteristika:
 - Tip senzora 1/2.7‑inch CMOS
 - Rezolucija/broj aktivnih piksela 1952 x 1092 (2MP)
 - maksimalno 25 slika u sekundi pri punoj rezoluciji
 - Podržane kompresija videa u H.264, M-JPEG i JPEG formatu
 - 4 nezavisno konfigurirana stima s kamere u H.264 i M-JPEG formatu (2xH.264, M-JPEG i I-frame)
 - Osjetljivost kamere:
    - u boji 0,25  lx@30IRE
    - crno bijela 0.05 lx@30IRE
    - sa IC ravjetom 0 lx
 - Dinamički opseg -digitalni WDR; 76 dB
 - maskiranje zona privatnosti 4 nezavisno definirane zone
 -  osnovna detekcija pokreta
 - IC rasvjena scene do 15 m
 - objektiv 3 to 10 mm  F1.3 – 360, IR corrected
 - konektori za audio:
   - 3,5mm stero jack
   - audio ulaz 12KOhm
   - audio izlaz 1,5 KOhm
 - alarmni ulaz aktivacija  +5VDC do +40VDC
 - relejni izlaz  30VAC il 40 VDC max. 0,5A
 - utor za lokalnu pohranu na SD karticu podrška za kartice veličine do 2TB
 - Podrška za ANR (opisano unutar stavke 8)
 - podrška az snimanje na iSCSI diskovna polja
 - upravljanje kamerom putem WEB sučelja
 - mrežno sučelje STP, 10/100 Base-T, auto-sensing, half/full
duplex, RJ45
 - radna temperatura -30°C to +50°C</t>
  </si>
  <si>
    <t>Dobava i isporuka nosača za ugradnju dome kamere izrađenog od aluminija, prilagođenog za montažu na zid i s provodom kabela kroz nosač kamere.</t>
  </si>
  <si>
    <t xml:space="preserve">Dobava i isporuka dan/noć 360 stupnjeva dome mrežne kamere sljedećih karakteristika:
 - Tip senzora 1/3‑inch CMOS
 - ukupna rezolucija senzora 5MPx
 - maksimalno 15 slika u sekundi pri punoj rezoluciji
 - Podržane kompresija videa u H.264, M-JPEG 
 - nezavisno konfigurirana strima s kamere u H.264 i M-JPEG formatu (2xH.264, M-JPEG i I-frame)
 - Osjetljivost kamere:
    - u boji 0,36  lx@30IRE
    - crno bijela 0.12 lx@30IRE
 - Dinamički opseg WDR; 81 dB
 - objektiv 360° Fisheye 1.19 mm fixed-focus lens F2.0
 - alarmni ulaz 
 - relejni izlaz
 - konektori za audio:
   - 3,5mm stero jack
   - audio ulaz 12KOhm
   - audio izlaz 1,5 KOhm
 - utor za memorijsku SD karticu 32GB  za lokalnu pohranu video sadržaja
 - 10/100 Base-T, auto-sensing, half/full duplex, RJ45
 - Napajanje 12VDC, podrška za PoE
 - Antivandal  otpornost IK04
 - radna temperatura -20 ºC to +50 ºC
</t>
  </si>
  <si>
    <t>Dobava i isporuka fiksne bullet  dan/noć kamere  s integriranom IC rasvjetom sljedećih karakteristika:
 - Tip senzora 1/2.8’’ Progressive scan CMOS
 - Rezolucija/broj aktivnih piksela 2048 x 1536 (3Mpx)
 - maksimalno 45 slika u sekundi pri punoj rezoluciji
 - Podržane kompresija videa u H.264, M-JPEG  formatu
 - maskiranje zona 4 nezavisno definirane zone privatnosti
 - mogućnost definiranja triju zona od interesa u slici kamere
 - Osjetljivost kamere: 
    - u boji 0,05  lx@30IRE
    - crno bijela 0.005 lx@30IRE
    - 0 lux pri uključenoj IC rasvjeti
 - Dinamički opseg  WDR;120 dB
 -  detekcija pokreta u slici: prelazak linije; ulazak u zonu interesa; ostavljen predmet; detekcija promjene scene; naglo povećanje/smanjenje zvuka; ulazak/izlazak iz zone
 - motorizirani objektiv 2.8 - 12 mm, F1.4
 - kut pokrivanja 94.5º ~ 30.5º
 - konektori za audio ulaz/izlaz
 - alarmni ulaz/izlaz 1 input, 1 output (up to 24 Vdc 1 A or 110 Vac 
500 mA) 
 - ugrađena IC rasvjeta dosega 50 m valne duljine 850 nm
 - utor za lokalnu pohranu na SD karticu podrška za kartice veličine do 128GB
 - upravljanje kamerom putem WEB sučelja
 - mrežno sučelje STP, 10/100 Base-T, auto-sensing, half/full
duplex, RJ45
 - zaštita IP67, zaštita od udarca na kućište kamere IK10
 - radna temperatura -30°C to +60°C
 - napajanje 12 Vdc± 10%, PoE (802.3af); 12W</t>
  </si>
  <si>
    <t>Dobava i isporuka SFP modula za fiksnu kameru :
 - modul se ugrađuje izravno u kameru
 - omogućava prijenos preko multimodnog kabela</t>
  </si>
  <si>
    <t xml:space="preserve">Dobava i isporuka varifokalnih megapikselnih leća sljedećih karakteristika:
 - minimalno 2,1 megapixelna leća
 - varifokalni dan/noć objektiv
 - podesiva zarišna duljina 9-40 mm
 - automatsko (DC) podešavanje irisa
 - korigirana za IC valne duljine
 - f1.5, 1/2.5-inch leća </t>
  </si>
  <si>
    <t>Dobava i isporuka fiksne mrežne dan/noć kamere sljedećih karakteristika:
 - Tip senzora 1/2.7‑inch CMOS
 - Rezolucija/broj aktivnih piksela 1920 x 1080
 - maksimalno 30 slika u sekundi pri punoj rezoluciji
 - Podržane kompresija videa u H.264, M-JPEG  formatu
 - 4 nezavisno konfigurirana strima s kamere u H.264 i M-JPEG formatu : 4x H.264 ili 3x H.264 + 1x MJPEG
 - Osjetljivost kamere:
    - u boji 0,2  lx@30IRE
    - crno bijela 0.02 lx@30IRE
 - Dinamički opseg  WDR;69 dB
 - maskiranje zona privatnosti 5 nezavisno definirane zone
 -  detekcija pokreta u slici
 - manualna ili DC iris
 - analogni izlaz BNC (1 Vpp)
 - konektori za audio ulaz/izlaz
 - alarmni ulaz aktivacija 5 V 10 kΩ pull-up
 - relejni izlaz  Photo relay output 300 Vdc/ac
 - utor za lokalnu pohranu na SD karticu podrška za kartice veličine do 64GB
 - upravljanje kamerom putem WEB sučelja
 - mrežno sučelje STP, 10/100 Base-T, auto-sensing, half/full
duplex, RJ45
 - SFP sučelje - direktan priključak optike na kameru
 - radna temperatura -10°C to +50°C</t>
  </si>
  <si>
    <t>Dobava i isporuka klijentske licence aplikacije sustava videonadzora sljedećih karakteristika:
 - pregledavanje i upravljanje sustavom video nadzora i alarmnim događajima
 - prikaz hijerarhijski raspored uređaja u sustavu
 - upravljanje kamerama i ostalim uređajima na upravljačkoj mapi
 - postavljanje rasporeda uređaja na grafičke mape;
 - upravljanje relejima i digitalnim ulazima i izlazima pomoću virtualnih tipki;
 - pregledavanje arhiviranih video zapisa
 - pretraživanje baze podataka radnji korisnika na sustavu
 - pretraživanje baze podataka stanja sustava
 - drag and drop funkcionalnost za izbor kamera i slanje na zaslon
 - upravljanje pokretnim kamerama pomoću softverske tipkovnice
 - zabranu izlaženja i gašenja aplikacije korisniku;
 - prikaz alarmnih informacija sustava u realnom vremenu i pokretanje procesa;
 - programiranje i korištenje skripti za automatizaciju alarmnih procesa u aplikaciji;
 - podešavanje pisanja izvještaja zaštitaru o alarmnom događaju;</t>
  </si>
  <si>
    <t>Dobava i isporuka licence za dodatni server za pohranu video sadržaja sa kamera, omogućava proširenje diskovnog prostora na koji se vrši pohrana video sadržaja.</t>
  </si>
  <si>
    <t>Dobava i isporuka licence za upravljanje kamerama centralne aplikacije videonadzornog sustava - 1 kanalna licenca. Licenca mora biti trajna.</t>
  </si>
  <si>
    <t xml:space="preserve">Dobava i isporuka nadzorne aplikacije za upravljanje sustavom video nadzora sljedećih tehničkih karakteristika:
- podrška za veliki broj različitih modela kamera
 - klijent - server arhitektura
 - mogućnost rada serverske i klijentske aplikacije na istoj radnoj stanici
 - podrška za raličite tipove kompresija H.264, MPEG4, MJPEG, MxPEG
 - proširiva za neograničen broj kamera u sustavu
 - podrška za 360 stupnjeva kamere sa mogućnošću "dewraping"
 - mogućnost digitalnog zoom-a, PTZ kontole i tura
 - pohrana video sadržaja na diskovno polje
 - definiranje različitih prikaza kamera
 - pregledavanej snimke klikom miša na kameru
 - uzimanje slika u snimci
 - detekcija pokreta
 - prijenos audia u oba smijera
 - upravljanje sa tipkovnicom, mišem i joystickom
 - udaljeni pristu (dinamičko transkodiranje prilagođeno propusnosti mreže)
 - prihvat IO ulaza unutar sustava 
 - prikaz nacrta objekta sa rasporedom kamera na nacrtu
 - pristup slici sa kamera klikom na kameru
 - pristup putem web preglednika, iOS aplikacije i androida
 - definiranje različite razine pristupa korisnika 
 -  ActiveDirectory integracija
 - upravljanje alarmima u sustavu
 - brzo pretraživanje snimke
 </t>
  </si>
  <si>
    <t>Dobava i isporuka operativnog sustava za server</t>
  </si>
  <si>
    <t>Dodatni server za pohranu video sadržaja sljedećih minimalnih karakteristika:
- procesor min.2.4GHz, 10MB Smart Cache, 6.4 GT/s QPI, 4 jezgre
- 4 x 3TB SATA 7.2k 3.5 HD Hot Plug Fully Assembled - Kit
- SAS 6Gb/s RAID kontroler (RAID 0, 1, 5 i 10)
- 8GB (1x8GB) 1600MHz LV Single Rank RDIMM memorije (do 96GB)
- 4 utora za 3.5" SAS/SATA tvrde diskove
- DVD+/-RW pogon
- Integrirana 16MB Matrox G200 grafika
- Integrirani mrežni adapter (10/100/1000 Mbps)
- 1x PCI Express slot (x16, half-length, full-height)
- 1x PCI Express slot (x8 wired as x4, half-length, half-height)
- sprijeda: 2x USB 2.0, 1x VGA
- straga: 2x USB 2.0, 1x serijski, 1x VGA, 2x RJ45 adapter 
 - 1x 350W (220V/50Hz) Hot-Plug napajanje
- 1U rack, tool-less, s pripadajućim vodilicama za montažu u rack</t>
  </si>
  <si>
    <t>Centralni server sustava videonadzora sljedećih minimalnih karakteristika:
- procesor min. 2.4GHz, 6 Cores, 15MB Smart Cache,
 - 8.0 GT/s QPI, Turbo (3.2GHz)
- 64GB (4x16GB) 2133MT/s Dual Rank memorije (24 DIMM utora, do 768GB)
- kontroler SAS(12Gbps)/SATA(6Gbps)
- kontroler sa 2GB NV Cache (RAID 0, 1, 5, 6, 10, 50 i 60)
- 8 utora za 3.5" Hot-Plug SAS/SATA/SSD tvrde diskove
- 3x 300GB SAS 6Gbps 2.5" u 3.5" ladici Hot-Plug (15000 okr/min) tvrdi disk
- 3x 3TB SATA 3.5" ladici Hot-Plug diskovi
- 8x DVD+/-RW SATA pogon
- (10/100/1000 Mbps) mrežni adapter sa podrškom za fail-over i load-balancing
- kontroler za udaljeni nadzor i upravljanje
- redundantno napajanje
 - 6x redundantni ventilatori
 - 2U rack, tool-less, s pripadajućim vodilicama za montažu u rack i rukom za vođenje kabela</t>
  </si>
  <si>
    <t>SUSTAV VIDEONADZORA</t>
  </si>
  <si>
    <t>VATRODOJAVNI SUSTAV UKUPNO :</t>
  </si>
  <si>
    <t>III SPECIFIKACIJA ELEKTROINSTALACIJS. MATERIJALA S RADOVIMA</t>
  </si>
  <si>
    <t>II SPECIFIKACIJA RADOVA</t>
  </si>
  <si>
    <t>I SPECIFIKACIJA OPREME</t>
  </si>
  <si>
    <t xml:space="preserve"> UKUPNO :</t>
  </si>
  <si>
    <t xml:space="preserve">Čišćenje prostora svaki dan za vrijeme radova,te poslije završetka radova </t>
  </si>
  <si>
    <t xml:space="preserve">Nabava, isporuka i ugradnja potrebnog instalacijskog  
spojnog i montažnog pribora i materijala: 
- potrebne dodatne razvodne kutije, redne stezaljke 
- označene pločice i naljepnice za kabele i opremu 
- obujmice, vezice, uvodnice, OG odstojne obujmice
- plastični i čelični tipli s vijcima
- zavrtnji s maticama i podložnim pločicama
- zaštitne če-cijevi i PN cijevi, gips, gumi kit i sl.  
</t>
  </si>
  <si>
    <t>Izrada brtvljenja vatrootpornom masom za brtvljenje kod probijanja zidova između požarnih sektora</t>
  </si>
  <si>
    <r>
      <t>Nabava, isporuka i  polaganje kabela u položenu instalacijsku cijev, JE-H(St)H FE 180/ E90 2x2x0,8 mm</t>
    </r>
    <r>
      <rPr>
        <sz val="10"/>
        <color indexed="8"/>
        <rFont val="Calibri"/>
        <family val="2"/>
        <charset val="238"/>
      </rPr>
      <t>²</t>
    </r>
  </si>
  <si>
    <r>
      <t>Nabava, isporuka i polaganje kabela u već položene cijevi,  NHXH FE 180/E90 3x1,5 mm</t>
    </r>
    <r>
      <rPr>
        <sz val="10"/>
        <color indexed="8"/>
        <rFont val="Calibri"/>
        <family val="2"/>
        <charset val="238"/>
      </rPr>
      <t>²</t>
    </r>
  </si>
  <si>
    <t>Nabava, isporuka i polaganje kabela u kabelske cijevi većim djelom na stropu, te dijelom po zidu
tip: JB-Y(St)Y 2x2x0,8 mm</t>
  </si>
  <si>
    <t xml:space="preserve">Nabava, isporuka i nadžbukno polaganje u instalacionom oknu sivih negorivih cijevi s uključenim montažnim priborom te s izvedbom potrebnih prodora 
tip: Ø 50 mm (vanjski promjer) </t>
  </si>
  <si>
    <t xml:space="preserve">Nabava, isporuka i podžbukno polaganje sivih negorivih cijevi s uključenim montažnim priborom te s izvedbom potrebnih prodora 
tip: Ø 20 mm (vanjski promjer) </t>
  </si>
  <si>
    <t xml:space="preserve">Nabava, isporuka i nadžbukno polaganje iznad spuštenog stropa sivih negorivih cijevi s uključenim montažnim priborom te s izvedbom potrebnih prodora 
tip: Ø 20 mm (vanjski promjer) </t>
  </si>
  <si>
    <t>Montaža, spajanje i programiranje telefonskog dojavnika</t>
  </si>
  <si>
    <t>Montaža i spajanje parelelnih indikatora</t>
  </si>
  <si>
    <t>Montaža, spajanje i adesiranje ulaznih i ulazno-izlaznih modula</t>
  </si>
  <si>
    <t xml:space="preserve">Montaža, spajanje i adesiranje alarmne sirene </t>
  </si>
  <si>
    <t>Montaža, spajanje i adresiranje ručnih javljača požara, te označavanje svakog s natpisom pripadajuće dojavne zone i rednog broja unutar zone</t>
  </si>
  <si>
    <t xml:space="preserve">Montaža, spajanje i adresiranje automatskih javljača požara s podnožjem, te označavanje svake glave s natpisom pripadajuće dojavne zone i rednog broja unutar zone </t>
  </si>
  <si>
    <t>Montaža nosača za automatske javljače u strujnim vertikalama i oknima dizala</t>
  </si>
  <si>
    <t>Montaža i spajanje akumulatora</t>
  </si>
  <si>
    <t xml:space="preserve">kom </t>
  </si>
  <si>
    <t>Montaža kućišta za akumulatore</t>
  </si>
  <si>
    <t>Montaža centralnog vatrodojavnog uređaja</t>
  </si>
  <si>
    <t>III SPECIFIKACIJA ELEKTROINSTALACIJSKOG MATERIJALA S RADOVIMA</t>
  </si>
  <si>
    <t>Ispitivanje vatrodojavnog sustava od za to ovlaštene ustanove, te izdavanje zapisnika o funkcionalnosti sustava i uvjerenja o podobnosti i ispravnosti ugrađene opreme za namjenjenu svrhu</t>
  </si>
  <si>
    <t>Izrada projekta izvedenog stanja vatrodojavnog sustava u dva (2) uvezana primjerka i kopijom na CD-u</t>
  </si>
  <si>
    <t>Ispitivanje i testiranje sustava, puštanje sustava u rad, isporuka knjige održavanja, izdavanje jamstvenog lista, obuka korisnika i primopredaja</t>
  </si>
  <si>
    <t xml:space="preserve">Integracija sustava vatrodojave sa sustavom kontrole pristupa te funkcionalno ispitivanje rada integracije </t>
  </si>
  <si>
    <t>Instaliranje programskog modula za integraciju sustava vatrodojave što uključuje:
 - spajanje vatrodojavnog sustava na lokalnu LAN mrežu
 - definiranje TCP/IP postavki sustava
 - instaliranje modula unutar centralne aplikacije
 - instaliranje i konfiguracija klijentske aplikacije
 - testiranje mrežnih postavki i rada klijentske aplikacije</t>
  </si>
  <si>
    <t>Spajanje i programiranje mikroprocesorskog adresabilnog centralnog vatrodojavnog uređaja</t>
  </si>
  <si>
    <t xml:space="preserve">Licenca za prihvat signala sa jednog vatrodojavnog sustava (jedna vatrodojavna centrala), licenca mora biti trajna i bez vremenskog ograničenja. 
</t>
  </si>
  <si>
    <t xml:space="preserve">Osnovna licenca modula vatrodojave za prihvat alarma iz sustava vatrodojave unutar glavnog integracijskog paketa.
Ključne funkcionalnosti:
- mogućnost definiranja interakcija između integriranih sustava
- konfiguracija sustava i arhiva alarma i eventa sprema se u Microsoft SQL bazu 
 - mogućnost definiranja vremenskog okvira (TimeFrame) kao dodatni uvjet za pokretanje raznih akcija u sustavima
- prihvat alarma iz sustava vatrodojave
- klasificiranje alarma prema tipu i prioritetu te njihov prikaz u sustavu
- definiranje akcija i procedura za svaku pojedinu vrstu alarma
*modul vatrodojave je sastavni dio integracijskog paketa definiranog unutar troškovnika sustava kontrole pristupa. 
</t>
  </si>
  <si>
    <t xml:space="preserve">Nabava i isporuka protupožarnog ormarića za ugradnju vatrodojavne centrale sa ugrađenim zaokretnim djelomično ostakljenim vratima u klasi T-60’
- izrada od čeličnog pocinčanog lima
- završna obrada plastifikacija
- ostakljena vrata izvode se sa p.p. staklom u klasi f-60’, debljine 21 mm
- ugrađena p.p. brava i cilindar s tri ključa
- dimenzije 800x800x250mm
</t>
  </si>
  <si>
    <t xml:space="preserve">Nabava i isporuka nosača za montažu javljača u instalacionom oknu i oknima dizala
</t>
  </si>
  <si>
    <t xml:space="preserve">Nabava i isporuka konvencionalnog optičkog javljača dima
</t>
  </si>
  <si>
    <t xml:space="preserve">Nabava i isporuka adresabilnog modual za spajanje konvencionalnih uređaja
- 3 LED lampice prikazuju status spojenih uređaja 
- modul se napaja iz petlje
- radni napon 17-30 V
- dimenzija 52.3 (L) x 53.2 (W) x 16 (H) mm (zajedno s kućištem)
- radna temperatura 0 do 40oC
- dopuštena vlažnost 95 %
- kućište modula je dostupno u crvenoj i bijeloj boji
</t>
  </si>
  <si>
    <t xml:space="preserve">Nabava i isporuka mrežne kartice za vatrodojavnu centralu koja omogućava TCP/IP komunikaciju sa vatrodojavnim sustavom.
</t>
  </si>
  <si>
    <t xml:space="preserve">Nabava i isporuka ulaznog modula (4 ulaza)
- napajanje iz dojavne petlje (17-30VDC)
- struja u mirnom stanju 2,6 mA
- struja u alarmu 3,5 mA
- maksimalni promjer kabela 2,5 mm²
- dimenzije 150 (W) x 90 (L) x 32 (H) mm 
- radna temperatura od -10°C do 50°C
- vlažnost zraka  95% bez kondenzacije
</t>
  </si>
  <si>
    <t xml:space="preserve">Nabava i isporuka modula (1 ulaz/1 izlaz) za integraciju sustava vatrodojave i sustava kontrole pristupa:
- signalizacija statusa sustava vatrodojave
- davanje signala za otvaranje vrata pod sustavaom kontrole pristupa u slučaju vatrodojave
- napajanje iz dojavne petlje (17-30VDC)
- struja u mirnom stanju 0,46-0,33-0,79 mA
- struja u alarmu 2mA+9,8mA sa aktivnim relejem
- dimenzije 100 (D) x 48 (H) mm 
- radna temperatura od -10°C do 50°C
- vlažnost zraka  95% bez kondenzacije
</t>
  </si>
  <si>
    <t xml:space="preserve">Nabava i isporuka adresabilnog ulazno izlaznog modula (1 ulaz/1 izlaz) s izolatorom
- napajanje iz dojavne petlje (17-30VDC)
- struja u mirnom stanju 0,46-0,33-0,79 mA
- struja u alarmu 2mA+9,8mA sa aktivnim relejem
- maksimalni promjer kabela 2,5 mm²
- dimenzije 100 (D) x 48 (H) mm 
- radna temperatura od -10°C do 50°C
- vlažnost zraka  95% bez kondenzacije
</t>
  </si>
  <si>
    <t xml:space="preserve">Nabava i isporuka paralelnog indikatora
 - struja u mirnom stanju 150 µA
 - temperaturno područje od 0°C do 50°C
 - vlažnost zraka od 10 do 93%
</t>
  </si>
  <si>
    <t xml:space="preserve">Nabava i isporuka adresbilne alarmne sirene za unutarnju montažu 
- napajanje iz dojavne petlje (17-30VDC)
- struja  u mirnom stanju 0,5 mA 
- struja u alarmu (high freq.) 3 mA - 7,5 mA (max)
- maksimalni promjer kabela 2,5 mm²
- dimenzije 110 (D) x 85 (H) mm 
- radna temperatura od -10°C do 50°C
- vlažnost zraka  95% bez kondenzacije
- jačina tona 110 dB  (max) na udaljenosti 1 m  
- stupanj zaštite IP44
- boja crvena
</t>
  </si>
  <si>
    <t>Nabava i isporuka adresabilnog ručnog javijača požara
 - napajanje iz dojavne petlje (17-30VDC)
- struja u mirnom stanju 500 µA 
- struja u alarmu 3,1 mA
- preporučljivo po petlji max. 30  
- maksimalni promjer kabela 0,5-2,5 mm²
- dimenzije javljača - 92(W)x92(H)x54/D)
- stupanj zaštite IP24
- boja crvena
- radna temperatura od 0°C do 40°C
- vlažnost zraka  95% bez kondenzacije</t>
  </si>
  <si>
    <t>Nabava i isporuka adresabilnog ručnog javljača požara s izolatorom
 - napajanje iz dojavne petlje (17-30VDC)
- struja u mirnom stanju  650 µA 
- struja u alarmu 3,1 mA
- preporučljivo po petlji max. 6  
- maksimalni promjer kabela 0,5-2,5 mm²
- dimenzije javljača - 92(W)x92(H)x54/D)
- stupanj zaštite IP24
- boja crvena
- radna temperatura od 0°C do 40°C
- vlažnost zraka  95% bez kondenzacije</t>
  </si>
  <si>
    <t xml:space="preserve">Nabava i isporuka podnožja za automatski javljač požara
</t>
  </si>
  <si>
    <t xml:space="preserve">Nabava i isporuka  adresabilnog  termičkog javljača požara 
- napajanje iz dojavne petlje (17-30VDC)
- struja u mirnom stanju 370/500 µA max.
- struja u alarmu 4 mA
- maksimalna površina pokrivanja  50m²
- maksimalni promjer kabela 0,5-2,5 mm²
- dimenzije javljača - 100 mm x 46 mm (Ø x H)
- boja bijela
- radna temperatura od -10°C do 65°C
- vlažnost zraka  95% bez kondenzacije
</t>
  </si>
  <si>
    <r>
      <t>Nabava i isporuka adresabilnog optičkog javljača dima 
- napajanje iz dojavne petlje (17-30VDC)
- struja u mirnom stanju 370/500 µA max.
- struja u alarmu 4 mA
- maksimalna površina pokrivanja  100m</t>
    </r>
    <r>
      <rPr>
        <sz val="10"/>
        <rFont val="Calibri"/>
        <family val="2"/>
        <charset val="238"/>
      </rPr>
      <t xml:space="preserve">²
</t>
    </r>
    <r>
      <rPr>
        <sz val="10"/>
        <rFont val="Arial"/>
        <family val="2"/>
        <charset val="238"/>
      </rPr>
      <t>- maksimalni promjer kabela 0,5-2,5 mm²
- dimenzije javljača - 100 mm x 46 mm (</t>
    </r>
    <r>
      <rPr>
        <sz val="10"/>
        <rFont val="Calibri"/>
        <family val="2"/>
        <charset val="238"/>
      </rPr>
      <t>Ø x H</t>
    </r>
    <r>
      <rPr>
        <sz val="10"/>
        <rFont val="Arial"/>
        <family val="2"/>
        <charset val="238"/>
      </rPr>
      <t xml:space="preserve">)
- boja bijela
- radna temperatura od 0°C do 40°C
- vlažnost zraka  95% bez kondenzacije
</t>
    </r>
  </si>
  <si>
    <t xml:space="preserve">Nabava i isporuka automatskog telefonskog dojavnika s 4 programabilna alarmna ulaza i 2 alarmna izlaza 
- dojava događaja u digitalnom formatu (Contact ID, SIA...) i/ili snimljenim glasovnim porukama
- omogućeno programiranje 8 tel.brojeva za dojavu događaja
- omogućeno snimanje 2 glasovne poruke od 32 s, ili 4 glasovne poruke od 16 s, ili 8 glasovnih poruka od 8 s
- ugrađen mikrofon i zvučnik za snimanje i preslušavanje glasovnih poruka
- tipkovnica s 16 tipki i digitalni displej za jednostavno programiranje
- memorija 255 događaja
- rezervno napajanje 24V, 1,2 Ah
</t>
  </si>
  <si>
    <t>Nabava i isporuka limenog kućišta za 2 akumulatora od 45 Ah</t>
  </si>
  <si>
    <r>
      <t xml:space="preserve">Nabava i isporuka akumulatora za vatrodojavnu centralu 12V, 45 </t>
    </r>
    <r>
      <rPr>
        <sz val="10"/>
        <color indexed="8"/>
        <rFont val="Arial"/>
        <family val="2"/>
        <charset val="238"/>
      </rPr>
      <t>Ah</t>
    </r>
  </si>
  <si>
    <t xml:space="preserve">Nabava i isporuka adresabilne centrale za dojavu požara s 4 petlje
- maksimalnog kapaciteta 4 petlje
- maksimalno 125 elemenata po petlji
- nadzirane linije na kratki spoj i prekid 
- mrežni priključak 230 +10%-15% VAC
- displej LCD sa 4 reda po 40 znakova
- dimenzije 375(W)x345(H)x139(D) mm
- jednostavna upotreba i održavanje
</t>
  </si>
  <si>
    <t>VATRODOJAVNI SUSTAV</t>
  </si>
  <si>
    <t>ELEKTRONIČKA KOMUNIKACIJSKA INSTALACIJA (EKI) UKUPNO:</t>
  </si>
  <si>
    <t>Dovoz i odvoz materijala</t>
  </si>
  <si>
    <t>Snimanje kanalizacije prije zatrpavanja i unos u katastar vodova</t>
  </si>
  <si>
    <t>Čišćenje radilišta po završetku radova</t>
  </si>
  <si>
    <t>Dobava i uvlačenje Fe/Zn žice 40 mm u privodu objektu</t>
  </si>
  <si>
    <t>Dobava i postava češljeva (držači razmaka)</t>
  </si>
  <si>
    <t>Dobava i polaganje PEHD cijevi NO 110mm</t>
  </si>
  <si>
    <t>Dobava i polaganje PEHD cijevi NO 50mm</t>
  </si>
  <si>
    <t>Dobava i polaganje u postojeću trasu:</t>
  </si>
  <si>
    <t>ELEKTRONIČKA KOMUNIKACIJSKA INSTALACIJA (EKI)</t>
  </si>
  <si>
    <t>GROMOBRANSKA INSTALACIJA UKUPNO:</t>
  </si>
  <si>
    <t>Ispitivanje instalacije i reviziona knjiga.</t>
  </si>
  <si>
    <t>Dobava, montaža i spajanje voda P10mm2 (0,5m) za izvedba spoja metalnih masa na fasadama</t>
  </si>
  <si>
    <t>Izvedba uzemljenja GIP-a trakom Fe/Zn 40x4mm, dužine cca 10m</t>
  </si>
  <si>
    <t>Izvedba uzemljenja uređaja trakom Fe/Zn 40x4mm, dužine cca 20m</t>
  </si>
  <si>
    <t>Izvedba uzemljenja RTG uređaja u suterenu trakom Fe/Zn 40x4mm, dužine cca 10m</t>
  </si>
  <si>
    <t>Izvedba uzemljenja vodilice dizala trakom Fe/Zn 40x4mm, dužine cca 10m</t>
  </si>
  <si>
    <t>Izvedba spoja Al žice na krovu i kišnog oluka spojnicom, uključivo olovne pločice 50x50x5 mm.</t>
  </si>
  <si>
    <t>Izvedba spoja trake međusobno po objektu, križnom spojnicom</t>
  </si>
  <si>
    <t>Izvedba spoja kišnog vertikalnog žlijeba na gromobr. instalaciju (iznad mjernog spoja) Cu  uže promjera 8mm</t>
  </si>
  <si>
    <t>Izvedba spoja vodom P16mm2  ograde, te okvira prozora i vrata zavarivanjem ili s 2 vijka M-10, oluka i metalne mase po krovu spojnicom, uključivo i olovne podloške ako je oluk od bakra.</t>
  </si>
  <si>
    <t xml:space="preserve"> m</t>
  </si>
  <si>
    <t>Dobava i polaganje u temelj  trake Fe/Zn 40x4mm ili Cu 25x2mm ( uključivo spoj met. masa na objektu stubište, vrata, prozori).-za slučaj da mjerenje na postoječem temeljnom uzemljivaču ne zadovoljava</t>
  </si>
  <si>
    <t xml:space="preserve"> kom</t>
  </si>
  <si>
    <t>Dobava i polaganje (cca 3m) trake Fe/Zn 40x4mm za zemni uvodnik od mjernog spoja do spoja s trakom uzemljivača u temelju.</t>
  </si>
  <si>
    <t>Dobava, montaža i spajanje podne kutije za prihvat mjernog spoja</t>
  </si>
  <si>
    <t>Izvedba kompletnog mjernog (preklopnog) spoja s dva vijka M-10 u ormariću u podnoj kutiji</t>
  </si>
  <si>
    <t>Dobava, polaganje po krovu na nosače Al uže Ø 8mm</t>
  </si>
  <si>
    <t>Dobava, polaganje u fasadi sa krova do mjernog spoja, Al uže Ø8mm</t>
  </si>
  <si>
    <t>INSTALACIJE STROJARNICE UKUPNO:</t>
  </si>
  <si>
    <t>Napomena: rasvjeta obrađena u poglavlju IV</t>
  </si>
  <si>
    <t>kompl</t>
  </si>
  <si>
    <t>Dobava, montaža i spajanje sitnog montažnog materijala</t>
  </si>
  <si>
    <t>Dobava materijala i izrada premoštenja prirubnica na cijevnom razvodu, armaturama i pumpama i vratima, upotrebom voda P16 mm2 i kab. stopica, a spajanje pod vijak</t>
  </si>
  <si>
    <t>UTP cat 6</t>
  </si>
  <si>
    <t>JE-Y(St)Y 2x2x0,8mm2</t>
  </si>
  <si>
    <t>JE-Y(St)Y 3x2x0,8mm2</t>
  </si>
  <si>
    <t>NYY-J 3x1,5mm2</t>
  </si>
  <si>
    <t>Dobava, polaganje  i spajanje kabela u kabelske kanalice ili odgovarajuće zaštitne cijevi uključivo plastične kutije, ovjesni pribor i sl. za potrebe automatike:</t>
  </si>
  <si>
    <t>PP00 4x1,5mm2</t>
  </si>
  <si>
    <t>PP00 2x1,5mm2</t>
  </si>
  <si>
    <t>LiYCY 9x0,75mm2</t>
  </si>
  <si>
    <t>JY(St)Y 2x2x0,8</t>
  </si>
  <si>
    <t>JY(St)Y 3x2x0,8</t>
  </si>
  <si>
    <t>NYM 2x2,5mm2</t>
  </si>
  <si>
    <t>NYM 5x2,5mm2</t>
  </si>
  <si>
    <t>NYY 3x1,5mm2</t>
  </si>
  <si>
    <t>NYY 3x2,5mm2</t>
  </si>
  <si>
    <t>NYY 4x50mm2+P 16mm2</t>
  </si>
  <si>
    <t>Nabava, polaganje u kabelsku policu i spajanje vodova, uključivo prateći pribor, ovjesni i montažni materijal:</t>
  </si>
  <si>
    <t>Dobava, montaža i spajanje sklopke za isklop u nuždi, Jpr</t>
  </si>
  <si>
    <t>Dobava, montaža i spajanje križne spojnice za spoj Fe/Zn trake</t>
  </si>
  <si>
    <t>Dobava, montaža i spajanje nosača trake Fe/Zn</t>
  </si>
  <si>
    <t>Dobava, polaganje i spajanje trake Fe/Zn 25x4mm za izjednačenje potencijala</t>
  </si>
  <si>
    <t>Izvedba izvoda za napajanje ekspanzijskog modula kabelom NYY 5x2,5mm2, dužine cca 15m i dovođenje u funkciju istog</t>
  </si>
  <si>
    <t>Izvedba izvoda za napajanje geometrijske pumpe kabelom NYY 5x6mm2, dužine cca 10m i dovođenje u funkciju istog</t>
  </si>
  <si>
    <t>Izvedba izvoda za napajanje dizalice topline kabelom NYY 5x6mm2, dužine cca 10m i dovođenje u funkciju istog</t>
  </si>
  <si>
    <t>Izvedba izvoda za napajanje plamenika kotla kabelom NYY 3x2,5mm2, dužine cca 20m i dovođenje u funkciju istog</t>
  </si>
  <si>
    <t>Izvedba izvoda za napajanje crpki kabelom NYY 3x1,5mm2, dužine cca 15m i dovođenje u funkciju istih</t>
  </si>
  <si>
    <t>PK100</t>
  </si>
  <si>
    <t>Dobava, montaža i spajanje kabelske police:</t>
  </si>
  <si>
    <t>utičnica sa poklopcem, 24V (na ormaru)</t>
  </si>
  <si>
    <t>utičnica sa poklopcem, 400/230V, 32A (na ormaru)</t>
  </si>
  <si>
    <t>utičnica sa poklopcem, 230V, 16A (na ormaru)</t>
  </si>
  <si>
    <t>prekidač,isklopni, IP54, n/ž</t>
  </si>
  <si>
    <t>Dobava, montaža i spajanje nadžbuknog instalacionog materijala:</t>
  </si>
  <si>
    <t>Ostali sitni nespecificirani materijal (N i PE sabirnice, kanalice stopice, vijci i sl.) dodati kompletu Cijena komplet izvedenog razdjelnika sa montažom i spajanjem na objektu, te isporukom sheme spajanja stvarno izvedenog stanja</t>
  </si>
  <si>
    <t xml:space="preserve">Spremnik za dokumentaciju, samoljepljivi, A4 </t>
  </si>
  <si>
    <t>Pak</t>
  </si>
  <si>
    <t>Podnožje prema dubini AS/KS ormara, 400x100mm, RAL 7022</t>
  </si>
  <si>
    <t xml:space="preserve">Podnožje prema širini AS/KS ormara, 600x100mm, RAL 7022 </t>
  </si>
  <si>
    <t xml:space="preserve">Samostojeći ormar, 1-vrata, 2000x600x400 (VxŠxD), RAL 7035 </t>
  </si>
  <si>
    <t xml:space="preserve">Bimetalni relej za sklopnike vel. 00 | 0,70 - 1,00A </t>
  </si>
  <si>
    <t>Sklopnik vel. 00 | 3kW (7A) [AC-3] | 230VAC, 50/60Hz |1 N/O</t>
  </si>
  <si>
    <t xml:space="preserve">Monoblock LED, crveni, 230V AC, kompletna svjetiljka </t>
  </si>
  <si>
    <t>Monoblock LED, zeleni, 230V AC, kompletna svjetiljka</t>
  </si>
  <si>
    <t xml:space="preserve">Grebenasta sklopka, 1-0-2/2P/20A, na vrata </t>
  </si>
  <si>
    <t xml:space="preserve">Transformator, 1-fazni | 230/024V | 100VA, IP00 </t>
  </si>
  <si>
    <t xml:space="preserve">Zaštitni prekidač, C karakteristika, 20A, 3-polni, 10kA </t>
  </si>
  <si>
    <t xml:space="preserve">Zaštitni prekidač, C karakteristika, 16A, 1-polni, 10kA </t>
  </si>
  <si>
    <t xml:space="preserve">Zaštitni prekidač, B karakteristika, 10A, 1-polni, 10kA </t>
  </si>
  <si>
    <t xml:space="preserve">Zaštitni prekidač, D karakteristika, 10A, 1-polni, 10kA </t>
  </si>
  <si>
    <t xml:space="preserve">Zaštitni prekidač, C karakteristika, 32A, 3-polni, 10kA </t>
  </si>
  <si>
    <t xml:space="preserve">Zaštitni prekidač, C karakteristika, 25A, 3-polni, 10kA </t>
  </si>
  <si>
    <t xml:space="preserve">Zaštitni prekidač, C karakteristika, 16A, 3-polni, 10kA </t>
  </si>
  <si>
    <t xml:space="preserve">Zaštitni prekidač, C karakteristika, 25A, 1-polni, 10kA </t>
  </si>
  <si>
    <t xml:space="preserve">Zaštitni prekidač, B karakteristika, 6A, 1-polni, 10kA </t>
  </si>
  <si>
    <t xml:space="preserve">Zaštitna kragna za gljivasta tipkala, žuta </t>
  </si>
  <si>
    <t>Sklopni element, N/O (radni), prednja montaža</t>
  </si>
  <si>
    <t xml:space="preserve">Sprežni element </t>
  </si>
  <si>
    <t xml:space="preserve">Udarna tipka u nuždi, deblokada povlačenjem </t>
  </si>
  <si>
    <t xml:space="preserve">FID sklopka 100-4-03/AC, 10kA </t>
  </si>
  <si>
    <t xml:space="preserve">Mostić za uzemljenje, 4-struki </t>
  </si>
  <si>
    <t xml:space="preserve">modul varistor, 255V/15kA </t>
  </si>
  <si>
    <t xml:space="preserve">Podnožje, 1-polno, za modul </t>
  </si>
  <si>
    <t xml:space="preserve">Daljinski isklopnik za MC1, 208-250V AC/DC, sa 3m kabela </t>
  </si>
  <si>
    <t xml:space="preserve">Kompaktni prekidač snage tip A, 3P/100A/25kA, MC1 </t>
  </si>
  <si>
    <r>
      <t xml:space="preserve">Dobava, montaža i spajanje razvodnog ormara strojarnice, oznake </t>
    </r>
    <r>
      <rPr>
        <b/>
        <sz val="10"/>
        <rFont val="Arial"/>
        <family val="2"/>
        <charset val="238"/>
      </rPr>
      <t>RO-stroj</t>
    </r>
    <r>
      <rPr>
        <sz val="10"/>
        <rFont val="Arial"/>
        <family val="2"/>
        <charset val="238"/>
      </rPr>
      <t xml:space="preserve"> izrađenog od čeličnog lima, sa metalnom kadom, sa vratima i bravom, IP65.  Označenim prema propisima sa ugrađenom opremom:</t>
    </r>
  </si>
  <si>
    <t>INSTALACIJE STROJARNICE</t>
  </si>
  <si>
    <t>SOS INSTALACIJA UKUPNO:</t>
  </si>
  <si>
    <t xml:space="preserve"> J-Y(St) 2x2x0,8mm2</t>
  </si>
  <si>
    <t>Dobava, montaža i spajanje kabela:</t>
  </si>
  <si>
    <t xml:space="preserve">Dobava, ugradnja i spajanje SOS signalne svjetiljke sa biperom </t>
  </si>
  <si>
    <t xml:space="preserve">Dobava, montaža i spajanje pozivno-razriješnog tipkala </t>
  </si>
  <si>
    <t xml:space="preserve">Dobava, montaža i spajanje SOS centrale
</t>
  </si>
  <si>
    <t>ODIMLJAVANJE UKUPNO:</t>
  </si>
  <si>
    <t>Ispitivanje i testiranje u radu sustava odimljavajna</t>
  </si>
  <si>
    <t>NHXH FE180/E90 4x1,5mm2</t>
  </si>
  <si>
    <t>BMY(St) 4x2x0,8mm2</t>
  </si>
  <si>
    <t>NYM 4x2,5mm2</t>
  </si>
  <si>
    <t>NYM 3x2,5mm2</t>
  </si>
  <si>
    <t>NYM 2x0,8mm2</t>
  </si>
  <si>
    <t>NYM 2x1,5mm2</t>
  </si>
  <si>
    <t>Dobava, polaganje i spajanje kabela za sustav odimljavanja:</t>
  </si>
  <si>
    <t>Dobava, montaža i spajanje ručnog javljača/tipkala, 24VDC, VdC, Ral 2011 orange sa pokazivačem stanja sustava i tipkom za reset sustava.</t>
  </si>
  <si>
    <t xml:space="preserve">Dobava, montaža i spajanje opreme za mehaničko zaključavanje elektromotora. Pokrovni lim, dužine 2000mm </t>
  </si>
  <si>
    <t xml:space="preserve">Dobava, montaža i spajanje opreme za mehaničko zaključavanje elektromotora. Šipka 12mm, pocinčana, dužine 2000mm </t>
  </si>
  <si>
    <t xml:space="preserve">Dobava, montaža i spajanje vretenastog elektromotora - sustav za otvaranje prozora zaokretno prema unutra. Uključen okvir za ugradnju motora i mehaničko zaključavanje prozora, te elektromotor, hod 300mm, 24V DC </t>
  </si>
  <si>
    <t xml:space="preserve">Dobava, montaža i spajanje centrale za odimljavanje, upravljačka jedinica s napajanjem u nuždi, 3.4A, za jednu alarmnu grupu i jednu grupu za provjetravanje.
Boja: Narančasta RAL 2011 
Automatsko prebacivanje s mreže na bateriju. U slučaju nužde, s baterijom 24 V, osigurana je autonomija sustava minimalno 72 sata.
Sa prednje strane je alarmna kontrolna ploča:
- tipka za manualno aktiviranje alarma, reset tipka i LED indikacija stanja sustava "alarm", "u radu" i "kvar"
- dvije okrugle pozadinski osvjetljene tipke za upravljanje motorima u funkciji provjetravanja "otvori"; "zatvori"
</t>
  </si>
  <si>
    <t>1 prozor za odimljavanje dim. 1,0x1,2m u funkciji odimljavanja otvaranje prema van</t>
  </si>
  <si>
    <t xml:space="preserve">Dobava, montaža i spajanje ručnog javljača/tipkala, 24VDC, VdC, Ral 2011 narančasta boja, sa pokazivačem stanja sustava i tipkom za reset sustava </t>
  </si>
  <si>
    <t xml:space="preserve">Dobava, montaža i spajanje vretenastog elektromotora 20A, 24V DC, hod 500mm predviđen za direktno otvaranje kupole prema van </t>
  </si>
  <si>
    <t xml:space="preserve">Dobava, montaža i spajanje centrale za odimljavanje, upravljačka jedinica s napajanjem u nuždi, 3.4A, za jednu alarmnu grupu i jednu grupu za provjetravanje.
Boja: Narančasta RAL 2011 
Automatsko prebacivanje s mreže na bateriju. U slučaju nužde, s baterijom 24 V, osigurana je autonomija sustava minimalno 72 sata.
Sa prednje strane je alarmna kontrolna ploča:
- tipka za manualno aktiviranje alarma, reset tipka i LED indikacija stanja sustava "alarm", "u radu" i "kvar"
- dvije okrugle pozadinski osvjetljene tipke za upravljanje motorima u funkciji provjetravanja "otvori"; "zatvori"
</t>
  </si>
  <si>
    <t>1 kupola za odimljavanje dim. 1,2x1,2m u funkciji odimljavanja otvaranje prema van</t>
  </si>
  <si>
    <t>ODIMLJAVANJE</t>
  </si>
  <si>
    <t>MULTIMEDIJA I OZVUČENJE UKUPNO:</t>
  </si>
  <si>
    <t>UKUPNO SUSTAV S UKLJUČENIM PREVOĐENJEM</t>
  </si>
  <si>
    <t>UKUPNO BEŽIČNO PREVOĐENJE:</t>
  </si>
  <si>
    <t>60</t>
  </si>
  <si>
    <t>Dobava, ugradnj i spajanje slušalica za IR prijemnike
- lagani dizajn</t>
  </si>
  <si>
    <t xml:space="preserve"> - malih dimenzija, pogodan za nošenje za pojasom
- atraktivan dizajn
- automatsko gašenje kada slušalice nisu spojene
- automatsko potiskivanje signala nedovoljne snage radi
prigušivanja smetnji
- mogućnost rada do 200 sati s 2 alkalne baterije
- prikaz samo aktivnih kanala u sustavu
- LCD display s prikazom odabranog kanala, jakosti signala i
baterije
- moguć odabir moda za mjerenje jakosti signala radijatora
- kontrola glasnoće na samom prijamniku</t>
  </si>
  <si>
    <t>Bežični infracrveni prijamnik</t>
  </si>
  <si>
    <t>2</t>
  </si>
  <si>
    <t>Stalak za radijator</t>
  </si>
  <si>
    <t xml:space="preserve"> - atraktivan dizajn
- LED indikator statusa
- automatsko uključivanje/isključivanje u skladu s uključivanjem/isključivanjem predajnika
- podesiv kut nagiba za reguliranje područja pokrivanja
- 260 infracrvenih LED dioda za odašiljanje signala
maksimalnog intenziteta 9W/sr
- tiho hlađenje konvekcijom (bez ventilatora)
- automatsko prebacivanje s punog na polovično opterećenje
u slučaju pregrijavanja radijatora</t>
  </si>
  <si>
    <t>Infracrveni radijator</t>
  </si>
  <si>
    <t>1</t>
  </si>
  <si>
    <t>Prijenosno kućište za montažu aktivne opreme
 - veličina 4U
- prednji i zadnji poklopac za lakši pristup opremi</t>
  </si>
  <si>
    <t xml:space="preserve"> - 4 audio kanala
- jednostavno konfiguriranje putem izbornika na uređaju
- dvolinijski LCD display sa 16 znakova u svakom redu
- opcija dodjeljivanja imena kanalima radi lakšeg upravljanja
- 3.5mm stereo izlaz za slušalice za nadziranje
funkcioniranja sustava
- odašiljanje signala na do 30 radijatora
- "slave" način rada za prenošenje signala s drugog predajnika
- automatska distribucija hitnih poruka na sve kanale
- automatska sinkronizacija broja aktivnih kanala s brojem kanala korištenih u DCN NG sustavu</t>
  </si>
  <si>
    <t>4 kanalni IR predajnik</t>
  </si>
  <si>
    <t>Sistemski kabel za spajanje prevoditeljskih pultova
- duljine 5m</t>
  </si>
  <si>
    <t>Sistemski kabel za spajanje prevoditeljskih pultova
- duljine 40m</t>
  </si>
  <si>
    <t>Modul za spajanje analognih prevoditeljskih pultova</t>
  </si>
  <si>
    <t>Prevoditeljski analogni pult
- podrška do 6 jezika i glavni floor zvuk
- preklopka za korištenje dva jezika
- 25 pin konektor za spoj sa sustavom</t>
  </si>
  <si>
    <t>BEŽIČNO PREVOĐENJE NUDITI NAKON DOGOVORA S INVESTITOROM</t>
  </si>
  <si>
    <t>UKUPNO AV SUSTAV VELIKE DVORANE</t>
  </si>
  <si>
    <t>Izrada i predaja dokumentacija koja uključuje mjerenja, dokumentaciju izvedenog stanja AV sustava i sustava ozvučenja zgrade</t>
  </si>
  <si>
    <t>Obuka korisnika za korištenje sustavom, tehnička podrška u toku uhodavanja, izrada korisničkih uputa</t>
  </si>
  <si>
    <t>Testiranje opreme i kabelske instalacije, probno puštanje u rad te ispravljanje skrivenih nedostataka</t>
  </si>
  <si>
    <t>Podešavanje audio sustava dvorane, podešavanje i prilagodba DSP procesora, mjerenje zvučne slike profesionalnim analizatorom zvuka</t>
  </si>
  <si>
    <t>Programiranje i podešavanje sustava upravljanja
- izrada algoritama za upravljanje rasvjetom preko DALI sučelja, izrada algoritama za upravljanje klima uređajima, programiranje opreme za korištenje i upravljanje preko sustava upravljanja
- izrada skripti za real time feedback opreme na grafičkom sučelju
- izrada scena rasvjete i tehnike
- izrada preseta dvorana
- izrada korisničkog grafičkog sučelja
- spajanje na CNS sustav upravljanja</t>
  </si>
  <si>
    <t>Ugradnja i spajanje opreme u dvorani, u cijenu uračunati dobavu skele za postavljanje zvučnika i platna u velikoj dvorani te projektora</t>
  </si>
  <si>
    <t>RADOVI</t>
  </si>
  <si>
    <t>Dobava i polaganje kabela za konferencijski sustav, 2x0,25mm2, sa PE zaštitom</t>
  </si>
  <si>
    <t>Dobava i polaganje instalacijske savitljive termostabilne plastične cijevi tip CS20</t>
  </si>
  <si>
    <t>Dobava i polaganje zvučničkog kabela 2 x 2.5mm2 OFC izvedba, prozirna izolacija</t>
  </si>
  <si>
    <t>Dobava i polaganje signalnog kabela LiYCY 4x2x0.5</t>
  </si>
  <si>
    <t>Dobava i polaganje VGA kabela</t>
  </si>
  <si>
    <t>Dobava i polaganje FTP cat 6 kabela, potpuno oklopljeni.</t>
  </si>
  <si>
    <t>INSTALACIJA</t>
  </si>
  <si>
    <t>Rack ormar za ugradnju AV opreme
- dimenzija 60 x 80 ili 80 x 60, prilagoditi prostoru unutar tehničke sobe
- prednja staklena vrata s bravicom te okretnim pantima
- kotačiči za pomicanje racka po potrebi
- plastični perforirani kanali za sakrivanje  i razvod instalacija
- vertikalne šine za povezivanje kabela
- 2 x napojna letva sa ugrađenim prekidačem i zaštitom te 7 x šuko utičnica 230V
- ventilator na krovu rack ormara sa ugrađenim termostatom te visoko protočnim silent ventilatorima</t>
  </si>
  <si>
    <t>priključnica za spajanje vanjskog audio i video signala HDMI + VGA + 2 x RCA audio
- ugradnja na zid ili u pod, ovisno o dizajnu interijera i arhitekture</t>
  </si>
  <si>
    <t>Fiksna tipkovnica za sustav upravljanja dvoranom
- modularna arhitektura, mogućnost kombinacija reda tipki sa 2, 3 ili 6 tipkala za ukupno 4 ili 12 zasebnih tipkala
- LED osvjeteljenje sa premazom na tipkama za lasersko graviranje znakova
- senzor osvjeteljenosti za automatsko reguliranje pozadinskog osvjetljenja
- paljenje i gašenje rasvjete
- paljenje i gašenje muzike te pojačavanje i smanjivanje rasvjete i muzike</t>
  </si>
  <si>
    <t>24 PORT 10/100/1000 ethernet preklopnik za sustav upravljanja</t>
  </si>
  <si>
    <t>Dali sučelje za upravljanje sustavom rasvjete
- 2 nezavisna izlaza za upravljanje do 128 jedinica po izlazu
- POE ili Cresnet napajanje za spoj preko jedne žice</t>
  </si>
  <si>
    <t>Centralna jedinica sustava upravljanja
- SDRAM  512 MB, Flash  4 GB Memory Card  supports SD and SDHC cards up to 32 GB
- 8 x relejni izllaz
- 8 x digitaln I/O kontakt
- 1 x RS485/RS232 + 2 x RS232
- 8 x serial IR izlaz ili jednosmjerni RS232
- RJ45 ethernet priključak
- 2 x Cresnet priključak
- napajanje 230V AC
- sustav mora biti kompatibilan sa SUPERVISOR TZO sustavom nadzora kompletne zgrade zbog potrebe integracije u CNS</t>
  </si>
  <si>
    <t>Konferencijski mikrofon
- mikrofon na gušćjem vratu 30 cm
- tipka za uključenje i isključenje mikrofona
- crvena LED na vratu mikrofona za signalizaciju upaljenog mikrofona
- zvučnik za govornika</t>
  </si>
  <si>
    <t>Konferencijska analogna centrala
- podrška do 50 mikrofona
- uključen potiskivač mikrofonije
- mikrofonski ulaz
- linijski ulaz
- napajanje 230V AC</t>
  </si>
  <si>
    <t>Uređaj za bežični prijenos video i audio signala na projektor
- podržava do 32 korisnika u isto vrijeme
- podržava do 4 prezentacije na jednom ekranu, quad-view
- kompatibilan sa Iphone, Android uređajima
- HDMI i VGA video izlaz
- analogni stereo audio i audio via HDMI
- ethernet sučelje za spajanje na mrežu
- rezolucija 1920 x 1200p (60 Hz) i 1920x1080i (30 Hz)
- napajanje 230V AC</t>
  </si>
  <si>
    <t>Videokonferencijski uređaj sa pokretnom kamerom
- 1 x HD Video In (up to 1080p60) HDMI enabled, 1 x DVI-I In (up to 1080p60) HDMI/VGA enabled
- 1 x HD Video Out (up to 1080p60) HDMI enabled primary display, 1 x DVI-I Out (up to 1080p60) HDMI/VGA enabled secondary display
- G.711, G.722, G.722.1C licensed from Polycom®, MPEG-4- AAC-LC, MPEG-4 AAC-LD
- HD 1080p60 PTZ Camera (LifeSize Camera 10x) , 10x optical zoom, Auto focus/automatic gain control 10 camera presets (near or far end)
Standard 3.0 m HDMI cable
- licenca za multidisplay
- licenca za multipoint do 6 korisnika
- napajanje 230V AC
- Crestron ready, roomview podrška</t>
  </si>
  <si>
    <t>HDMI matrica
- 6 ulaznih HDMI priključnica
- 6 izlaznih HDMI priključnica
- Ethernet port za vanjsko upravljanje
- RS232 port
- napajanje 230V AC</t>
  </si>
  <si>
    <t>Konverter HDMI signala na UTP paricu, sastoji se od predajnika i prijemnika
- podržava 2k rezoluciju signala
- napajanje preko UTP kabela
- napajanje 230V AC</t>
  </si>
  <si>
    <t>Video matrica i scaler
- 4 HDMI ulaza, 2 VGA ulaza, 1 Composite ulaz, 1 DisplayPort ulaz
- 2 HDMI izlaza, 1 HDbaseT izlaz
- picture in picture opcija
- ugrađen deembeder na svakom HDMI ulazu i embeder na svakom analognom ulazu
- automatski embeda audio signal na izlazni HDMI video
- rezolucija od 640 x 480 do 2048 x 1080
- napajanje 230V AC</t>
  </si>
  <si>
    <t>Nosač ekrana sa tiltom, video mount</t>
  </si>
  <si>
    <t>- LCD ekran 65' za prikaz videokonferencijskog sadržaja paralelno s glavnim platnom na prednjem zidu velike dvorane
- Full HD rezolucija
- 400 Cd/m2
- 18/4 operation time, comercial grade screen
- napajanje 230V AC</t>
  </si>
  <si>
    <t>Projektorsko platno 400 x 235 cm
- 16 : 10 projekcija
- projekcijska površina 390 x 244 cm
- ugrađen sklop za RJ45 + RS232 podizanje platna preko centralnog sustava
- napajanje 230V AC</t>
  </si>
  <si>
    <t xml:space="preserve">Nosač projektora, montaža na strop sa vertikalnim pomakom od minimalno 2m, </t>
  </si>
  <si>
    <t>HDBT receiver za projektor
- ulaz RJ45 CAT 6 HDBaseT signal
- izlaz HDMI</t>
  </si>
  <si>
    <t xml:space="preserve">Projektor za veliku dvoranu, montaža na ogradu galerije
- jakost rasvjete 6500 ANSI lumena
- 4800:1 (dynamic contrast enabled)
- offset lampe vertikalni 100%, horizontalni 20%
- rezolucija WUXGA 1920 x 1200
- video ulazi: HDMI, DVI, DisplayPort, HD15, S-Video, 
- mreža RJ45
- napajanje 230V AC
- leća za projektor 1.52 - 2.89 zoom
</t>
  </si>
  <si>
    <t>Aktivni antenski distributor
- 2 x 1 u 4 za distribuciju na 4 prijemnika diversity antena
- AC prolazni konektor</t>
  </si>
  <si>
    <t>440-990 MHz</t>
  </si>
  <si>
    <t>Aktivna antena za prijem mikrofonskog signala
- par logaritamskih antena</t>
  </si>
  <si>
    <t>Bežični mikrofon s džepnim odašiljačem i sa rackmount prijemnikom, uključiti u paket naglavni iza uha mikrofon i kravatni mikrofon
- UHF band
606.000 – 631.000 MHz (U Band – covering TV Ch. 38)
541.500 – 566.375 MHz (C Band)
655.500 – 680.375 MHz (D Band)
721.500 – 746.375 MHz (G Band)
PRIJEMNIK:
- frekv. Raspon 70Hz do 15 kHz
- harmonička izobličenja &lt;1%
- prijemnik sa potpunim diversityom
- osjeljivost 24dBuV (S/N 60dB)
- harmoničko izobličenje &lt;1%
- audio izlaz unbalanced +7dBV 1/4''
- audio izlaz balansirani +9dBV
ODAŠILJAČ:
- snaga 30mW maksimalno, 10mW minimalno
- uključena oprema kravatni mikrofon i naglavni mikrofon
- baterije 2 x AA, trajanje baterija 8 sati prosječno
- napajanje 230V AC</t>
  </si>
  <si>
    <t>Bežični ručni mikrofon sa rackmount prijemnikom
- UHF band
606.000 – 631.000 MHz (U Band – covering TV Ch. 38)
541.500 – 566.375 MHz (C Band)
655.500 – 680.375 MHz (D Band)
721.500 – 746.375 MHz (G Band)
PRIJEMNIK:
- frekv. Raspon 70Hz do 15 kHz
- harmonička izobličenja &lt;1%
- prijemnik sa potpunim diversityom
- osjeljivost 24dBuV (S/N 60dB)
- harmoničko izobličenje &lt;1%
- audio izlaz unbalanced +7dBV 1/4''
- audio izlaz balansirani +9dBV
ODAŠILJAČ:
- snaga 30mW maksimalno, 10mW minimalno
- vrsta kapsule, dinamička kardioida
- baterije 2 x AA, trajanje baterija 8 sati prosječno
- napajanje 230V AC</t>
  </si>
  <si>
    <t>Audio pojačalo
- 2 x 640W na 4Ohma
- autostandby funkcija za gašenje napajanja bez prisustva signala
- 2 x remote port za regulaciju glasnoće s udaljene lokacije
- u potpunosti fanless pojačalo zbog manje buke u prostoru
- podrška za bridge mode, 1150W na 8 Ohma
- potpuna zaštita pojačala od KS, prenapona, temperature, klipanja signala, preopterećenja
- napajanje 230V AC</t>
  </si>
  <si>
    <t>Centralno predpojačalo sa ugrađenim procesorom zvuka
- 8 zonski kontroler, proširivo do 16 kanala
- 8 linijsko mikrofonskih ulaza
- DSP procesor sa ugrađenom 8x8 matricom, delay, EQ, limiter
- 8 logičkih ulaza za upravljanje uređajem
- RJ45 ethernet konektor za spajanje na centralni sustav upravljanja
- 8 remote ulaza za kontrolu putem zidnih panela
- 2 RS485 ulaza za spajanje digitalnih zidnih panela i pozivnih stanica
- signalizacija prisutnosti signala na prednjoj ploči
- izlaz za slušalice sa zasebnim pojačalom i izborom signala
- mogućnost kaskadiranja više uređaja za proširenje na više zona, prijenos audio i upravljačkih signala putem istog kabela za proširenje
- napajanje 230V AC</t>
  </si>
  <si>
    <t>- zvučnički stup
- frekvencijski opseg 65Hz do 20kHz
- snage 700 W RMS
   High frequencies: 200 W RMS
   Low frequencies: 500 W RMS
- kut pokrivanja: 100° x 30° (V x H)
- max SPL 30 dB</t>
  </si>
  <si>
    <t>AUDIO-VIDEO SUSTAV VELIKE KONFERENCIJSKE DVORANE</t>
  </si>
  <si>
    <t>U sve stavke ukjučiti dobavu, montažu i spajanje</t>
  </si>
  <si>
    <t>ANTENSKA INSTALACIJA UKUPNO:</t>
  </si>
  <si>
    <t>Napomena: TV utičnice su specificirane u točki VII.</t>
  </si>
  <si>
    <t xml:space="preserve">Potreban sitni, spojni i montažni materijal i 
pribor za dopunu izvedbe antenske instalacije.
</t>
  </si>
  <si>
    <t xml:space="preserve">Dobava i polaganje u beton i pod žbuku instalacijske cijevi Cs 20
</t>
  </si>
  <si>
    <t xml:space="preserve">Dobava i polaganje kroz položene cijevi, te spajanje koaksijalnog kabela </t>
  </si>
  <si>
    <t>Dobava montaža i spajanje priključnog ormara za CATV</t>
  </si>
  <si>
    <t xml:space="preserve">ANTENSKA INSTALACIJA </t>
  </si>
  <si>
    <t>X.</t>
  </si>
  <si>
    <t>INSTALACIJA STRUKTURNOG KABLIRANJA UKUPNO:</t>
  </si>
  <si>
    <t>Napomena: utičnice su specificirane u točki VI</t>
  </si>
  <si>
    <t>Dobava, montaža i spajanje optičkog kabela 8 niti MM 50/125 OM3</t>
  </si>
  <si>
    <t xml:space="preserve">Dobava, montaža i spajanje priključnog ormarića telefona, tip kao ITO-LI-40, sa rastavnim regletama, uključivo brtvljenje za uvod cijevi </t>
  </si>
  <si>
    <t>PK200</t>
  </si>
  <si>
    <t>PK400</t>
  </si>
  <si>
    <t>Dobava, montaža i spajanje kabelskih polica za polaganje kabela slabe struje, komplet sa svim spojnim i montažnim materijalom:</t>
  </si>
  <si>
    <t>PVC 32</t>
  </si>
  <si>
    <t>PVC 20</t>
  </si>
  <si>
    <t>Dobava i polaganje zaštitnih cijevi</t>
  </si>
  <si>
    <t>Dobava, polaganje i spajanje kabela:4x2xAWG24, cat 6</t>
  </si>
  <si>
    <t>12..</t>
  </si>
  <si>
    <t>19" napojna letva,6xshuko+prenap. zašt. i prekidač,crna,alu</t>
  </si>
  <si>
    <t>19" fiksna polica do maks. 50kg, d=350mm, 1U, RAL7035</t>
  </si>
  <si>
    <t>19" vodilica kabela s 5 prstena 70x40 i otvorima,1U,RAL7035</t>
  </si>
  <si>
    <t>utični modul RJ45 cat.6, neoklopljen (SFA)</t>
  </si>
  <si>
    <t>Prespojni panel 19", prazan, za 24 modula, 1U, RA7035, ECO</t>
  </si>
  <si>
    <t>Opt. razdjelnik, 8 niti,SC,50/125µm OM2, izvlačivi,19",1U</t>
  </si>
  <si>
    <t>Krovna vent. jedinica, 2xventilator 35W i termostat, 19", 4U</t>
  </si>
  <si>
    <t>Podnožje, pred./zadnji pokrov perfor., Š=600 za DS/DSZ/DSS</t>
  </si>
  <si>
    <t>Podnožje, bočne stranice, par, za kom. ormare dubine 800mm</t>
  </si>
  <si>
    <t>Samostojeći komunikacijski ormar DS 600x1970x800, 19", 42U</t>
  </si>
  <si>
    <r>
      <t xml:space="preserve">Dobava, montaža i spajanje ormara 5. kata oznake </t>
    </r>
    <r>
      <rPr>
        <b/>
        <sz val="10"/>
        <rFont val="Arial"/>
        <family val="2"/>
        <charset val="238"/>
      </rPr>
      <t>+KO.5</t>
    </r>
    <r>
      <rPr>
        <sz val="10"/>
        <rFont val="Arial"/>
        <family val="2"/>
        <charset val="238"/>
      </rPr>
      <t>:</t>
    </r>
  </si>
  <si>
    <r>
      <t xml:space="preserve">Dobava, montaža i spajanje ormara 4. kata oznake </t>
    </r>
    <r>
      <rPr>
        <b/>
        <sz val="10"/>
        <rFont val="Arial"/>
        <family val="2"/>
        <charset val="238"/>
      </rPr>
      <t>+KO.4</t>
    </r>
    <r>
      <rPr>
        <sz val="10"/>
        <rFont val="Arial"/>
        <family val="2"/>
        <charset val="238"/>
      </rPr>
      <t>:</t>
    </r>
  </si>
  <si>
    <t>utični modul RJ45 cat.6, oklopljen (SFA)</t>
  </si>
  <si>
    <r>
      <t xml:space="preserve">Dobava, montaža i spajanje ormara 3. kata oznake </t>
    </r>
    <r>
      <rPr>
        <b/>
        <sz val="10"/>
        <rFont val="Arial"/>
        <family val="2"/>
        <charset val="238"/>
      </rPr>
      <t>+KO.3</t>
    </r>
    <r>
      <rPr>
        <sz val="10"/>
        <rFont val="Arial"/>
        <family val="2"/>
        <charset val="238"/>
      </rPr>
      <t>:</t>
    </r>
  </si>
  <si>
    <t>- Podnožje, bočne stranice, par, za kom. ormare dubine 800mm</t>
  </si>
  <si>
    <r>
      <t xml:space="preserve">Dobava, montaža i spajanje ormara 2. kata oznake </t>
    </r>
    <r>
      <rPr>
        <b/>
        <sz val="10"/>
        <rFont val="Arial"/>
        <family val="2"/>
        <charset val="238"/>
      </rPr>
      <t>+KO.2.1</t>
    </r>
    <r>
      <rPr>
        <sz val="10"/>
        <rFont val="Arial"/>
        <family val="2"/>
        <charset val="238"/>
      </rPr>
      <t>:</t>
    </r>
  </si>
  <si>
    <r>
      <t xml:space="preserve">Dobava, montaža i spajanje ormara 2. kata oznake </t>
    </r>
    <r>
      <rPr>
        <b/>
        <sz val="10"/>
        <rFont val="Arial"/>
        <family val="2"/>
        <charset val="238"/>
      </rPr>
      <t>+KO.2</t>
    </r>
    <r>
      <rPr>
        <sz val="10"/>
        <rFont val="Arial"/>
        <family val="2"/>
        <charset val="238"/>
      </rPr>
      <t>:</t>
    </r>
  </si>
  <si>
    <r>
      <t xml:space="preserve">Dobava, montaža i spajanje ormara 1. kata oznake </t>
    </r>
    <r>
      <rPr>
        <b/>
        <sz val="10"/>
        <rFont val="Arial"/>
        <family val="2"/>
        <charset val="238"/>
      </rPr>
      <t>+KO.1P</t>
    </r>
    <r>
      <rPr>
        <sz val="10"/>
        <rFont val="Arial"/>
        <family val="2"/>
        <charset val="238"/>
      </rPr>
      <t>:</t>
    </r>
  </si>
  <si>
    <r>
      <t xml:space="preserve">Dobava, montaža i spajanje ormara 1. kata oznake </t>
    </r>
    <r>
      <rPr>
        <b/>
        <sz val="10"/>
        <rFont val="Arial"/>
        <family val="2"/>
        <charset val="238"/>
      </rPr>
      <t>+KO.1</t>
    </r>
    <r>
      <rPr>
        <sz val="10"/>
        <rFont val="Arial"/>
        <family val="2"/>
        <charset val="238"/>
      </rPr>
      <t>:</t>
    </r>
  </si>
  <si>
    <r>
      <t xml:space="preserve">Dobava, montaža i spajanje ormara prizemlja oznake </t>
    </r>
    <r>
      <rPr>
        <b/>
        <sz val="10"/>
        <rFont val="Arial"/>
        <family val="2"/>
        <charset val="238"/>
      </rPr>
      <t>+KO.P1</t>
    </r>
    <r>
      <rPr>
        <sz val="10"/>
        <rFont val="Arial"/>
        <family val="2"/>
        <charset val="238"/>
      </rPr>
      <t>:</t>
    </r>
  </si>
  <si>
    <r>
      <t xml:space="preserve">Dobava, montaža i spajanje ormara prizemlja oznake </t>
    </r>
    <r>
      <rPr>
        <b/>
        <sz val="10"/>
        <rFont val="Arial"/>
        <family val="2"/>
        <charset val="238"/>
      </rPr>
      <t>+KO.P</t>
    </r>
    <r>
      <rPr>
        <sz val="10"/>
        <rFont val="Arial"/>
        <family val="2"/>
        <charset val="238"/>
      </rPr>
      <t>:</t>
    </r>
  </si>
  <si>
    <r>
      <t xml:space="preserve">Dobava, montaža i spajanje ormara suterena oznake </t>
    </r>
    <r>
      <rPr>
        <b/>
        <sz val="10"/>
        <rFont val="Arial"/>
        <family val="2"/>
        <charset val="238"/>
      </rPr>
      <t>+KO.S</t>
    </r>
    <r>
      <rPr>
        <sz val="10"/>
        <rFont val="Arial"/>
        <family val="2"/>
        <charset val="238"/>
      </rPr>
      <t>:</t>
    </r>
  </si>
  <si>
    <t>19" fiksna polica do maks. 80kg, d=550mm, 1U, RAL7035</t>
  </si>
  <si>
    <t>Krovna vent. jedinica, 3x ventilator 35W i termostat, 19", 4U</t>
  </si>
  <si>
    <t>Podnožje, pred./zadnji pokrov perfor., Š=800 za DS/DSZ/DSS</t>
  </si>
  <si>
    <t>Samostojeći komunikacijski ormar DS 800x1970x800, 19", 42U</t>
  </si>
  <si>
    <r>
      <t xml:space="preserve">Dobava, montaža i spajanje </t>
    </r>
    <r>
      <rPr>
        <b/>
        <sz val="10"/>
        <rFont val="Arial"/>
        <family val="2"/>
        <charset val="238"/>
      </rPr>
      <t>servera</t>
    </r>
    <r>
      <rPr>
        <sz val="10"/>
        <rFont val="Arial"/>
        <family val="2"/>
        <charset val="238"/>
      </rPr>
      <t>:</t>
    </r>
  </si>
  <si>
    <t>INSTALACIJA SLABE STRUJE</t>
  </si>
  <si>
    <t>KABELI UKUPNO:</t>
  </si>
  <si>
    <t>Dobava i montaža mase za brtvljenje prodora veličine 0,1 m2 na granici protupožarnih sektora</t>
  </si>
  <si>
    <t>Izvedba spoja voda fi 10 mm2/Cs16 za uzemljenje komunikacijskog ormara</t>
  </si>
  <si>
    <t>Dobava, montaža i spajanje kabelskih polica za polaganje kabela jake struje, komplet sa svim spojnim i montažnim materijalom:</t>
  </si>
  <si>
    <t>PNT32</t>
  </si>
  <si>
    <t>PNT23</t>
  </si>
  <si>
    <t>Dobava i polaganje PNT cijevi</t>
  </si>
  <si>
    <t>Cs25</t>
  </si>
  <si>
    <t>Cs20</t>
  </si>
  <si>
    <t>Dobava i polaganje zaštitnih cijevi:</t>
  </si>
  <si>
    <t>JE-Y(St)Y 4x2x0,8mm2</t>
  </si>
  <si>
    <t>NYY-J 5x2,5mm2</t>
  </si>
  <si>
    <t>Dobava, polaganje  i spajanje kabela u kabelske kanalice ili odgovarajuće zaštitne cijevi uključivo plastične kutije, ovjesni pribor i sl. za potrebe upravljanja klima komore predavaonice iz ormara oznake RO-KK na krovu:</t>
  </si>
  <si>
    <r>
      <t xml:space="preserve">Dobava, polaganje  i spajanje kabela u kabelske kanalice ili odgovarajuće zaštitne cijevi uključivo plastične kutije, ovjesni pribor i sl. za potrebe upravljanja klima komore </t>
    </r>
    <r>
      <rPr>
        <b/>
        <sz val="10"/>
        <rFont val="Arial"/>
        <family val="2"/>
        <charset val="238"/>
      </rPr>
      <t>KK9</t>
    </r>
    <r>
      <rPr>
        <sz val="10"/>
        <rFont val="Arial"/>
        <family val="2"/>
        <charset val="238"/>
      </rPr>
      <t>:</t>
    </r>
  </si>
  <si>
    <r>
      <t xml:space="preserve">Dobava, polaganje  i spajanje kabela u kabelske kanalice ili odgovarajuće zaštitne cijevi uključivo plastične kutije, ovjesni pribor i sl. za potrebe upravljanja klima komore </t>
    </r>
    <r>
      <rPr>
        <b/>
        <sz val="10"/>
        <rFont val="Arial"/>
        <family val="2"/>
        <charset val="238"/>
      </rPr>
      <t>KK8</t>
    </r>
    <r>
      <rPr>
        <sz val="10"/>
        <rFont val="Arial"/>
        <family val="2"/>
        <charset val="238"/>
      </rPr>
      <t>:</t>
    </r>
  </si>
  <si>
    <r>
      <t xml:space="preserve">Dobava, polaganje  i spajanje kabela u kabelske kanalice ili odgovarajuće zaštitne cijevi uključivo plastične kutije, ovjesni pribor i sl. za potrebe upravljanja klima komore </t>
    </r>
    <r>
      <rPr>
        <b/>
        <sz val="10"/>
        <rFont val="Arial"/>
        <family val="2"/>
        <charset val="238"/>
      </rPr>
      <t>KK7</t>
    </r>
    <r>
      <rPr>
        <sz val="10"/>
        <rFont val="Arial"/>
        <family val="2"/>
        <charset val="238"/>
      </rPr>
      <t>:</t>
    </r>
  </si>
  <si>
    <r>
      <t xml:space="preserve">Dobava, polaganje  i spajanje kabela u kabelske kanalice ili odgovarajuće zaštitne cijevi uključivo plastične kutije, ovjesni pribor i sl. za potrebe upravljanja klima komore </t>
    </r>
    <r>
      <rPr>
        <b/>
        <sz val="10"/>
        <rFont val="Arial"/>
        <family val="2"/>
        <charset val="238"/>
      </rPr>
      <t>KK6</t>
    </r>
    <r>
      <rPr>
        <sz val="10"/>
        <rFont val="Arial"/>
        <family val="2"/>
        <charset val="238"/>
      </rPr>
      <t>:</t>
    </r>
  </si>
  <si>
    <r>
      <t xml:space="preserve">Dobava, polaganje  i spajanje kabela u kabelske kanalice ili odgovarajuće zaštitne cijevi uključivo plastične kutije, ovjesni pribor i sl. za potrebe upravljanja klima komore </t>
    </r>
    <r>
      <rPr>
        <b/>
        <sz val="10"/>
        <rFont val="Arial"/>
        <family val="2"/>
        <charset val="238"/>
      </rPr>
      <t>KK5</t>
    </r>
    <r>
      <rPr>
        <sz val="10"/>
        <rFont val="Arial"/>
        <family val="2"/>
        <charset val="238"/>
      </rPr>
      <t>:</t>
    </r>
  </si>
  <si>
    <r>
      <t xml:space="preserve">Dobava, polaganje  i spajanje kabela u kabelske kanalice ili odgovarajuće zaštitne cijevi uključivo plastične kutije, ovjesni pribor i sl. za potrebe upravljanja klima komore </t>
    </r>
    <r>
      <rPr>
        <b/>
        <sz val="10"/>
        <rFont val="Arial"/>
        <family val="2"/>
        <charset val="238"/>
      </rPr>
      <t>KK4</t>
    </r>
    <r>
      <rPr>
        <sz val="10"/>
        <rFont val="Arial"/>
        <family val="2"/>
        <charset val="238"/>
      </rPr>
      <t>:</t>
    </r>
  </si>
  <si>
    <r>
      <t xml:space="preserve">Dobava, polaganje  i spajanje kabela u kabelske kanalice ili odgovarajuće zaštitne cijevi uključivo plastične kutije, ovjesni pribor i sl. za potrebe upravljanja klima komore </t>
    </r>
    <r>
      <rPr>
        <b/>
        <sz val="10"/>
        <rFont val="Arial"/>
        <family val="2"/>
        <charset val="238"/>
      </rPr>
      <t>KK3</t>
    </r>
    <r>
      <rPr>
        <sz val="10"/>
        <rFont val="Arial"/>
        <family val="2"/>
        <charset val="238"/>
      </rPr>
      <t>:</t>
    </r>
  </si>
  <si>
    <t>NYM-J 3x1,5mm2</t>
  </si>
  <si>
    <t>NYM-J 3x2,5mm2</t>
  </si>
  <si>
    <t>NYM-J 5x2,5mm2</t>
  </si>
  <si>
    <r>
      <t xml:space="preserve">Dobava, polaganje  i spajanje kabela u kabelske kanalice ili odgovarajuće zaštitne cijevi uključivo plastične kutije, ovjesni pribor i sl. za potrebe upravljanja klima komore </t>
    </r>
    <r>
      <rPr>
        <b/>
        <sz val="10"/>
        <rFont val="Arial"/>
        <family val="2"/>
        <charset val="238"/>
      </rPr>
      <t>KK2</t>
    </r>
    <r>
      <rPr>
        <sz val="10"/>
        <rFont val="Arial"/>
        <family val="2"/>
        <charset val="238"/>
      </rPr>
      <t>:</t>
    </r>
  </si>
  <si>
    <r>
      <t xml:space="preserve">Dobava, polaganje  i spajanje kabela u kabelske kanalice ili odgovarajuće zaštitne cijevi uključivo plastične kutije, ovjesni pribor i sl. za potrebe upravljanja klima komore </t>
    </r>
    <r>
      <rPr>
        <b/>
        <sz val="10"/>
        <rFont val="Arial"/>
        <family val="2"/>
        <charset val="238"/>
      </rPr>
      <t>KK1</t>
    </r>
    <r>
      <rPr>
        <sz val="10"/>
        <rFont val="Arial"/>
        <family val="2"/>
        <charset val="238"/>
      </rPr>
      <t>:</t>
    </r>
  </si>
  <si>
    <t>JY(St)Y2x2x0,8mm</t>
  </si>
  <si>
    <t xml:space="preserve">LiYCY 4x0,75mm </t>
  </si>
  <si>
    <t>NHXH FE180/E90 3x1,5mm2</t>
  </si>
  <si>
    <t>NYY 5x4mm2</t>
  </si>
  <si>
    <t>NYY 5x6mm2</t>
  </si>
  <si>
    <t>NYY-J 5x16mm2</t>
  </si>
  <si>
    <t>NYY-J 5x25mm2</t>
  </si>
  <si>
    <t>NYY 4x35mm2+p16mm2</t>
  </si>
  <si>
    <t>NYY 4x95mm2+P 50mm2</t>
  </si>
  <si>
    <t>NAYY-O 4x150mm2</t>
  </si>
  <si>
    <t>Dobava, polaganje  i spajanje kabela u kabelske kanalice ili odgovarajuće zaštitne cijevi uključivo plastične kutije, ovjesni pribor i sl.</t>
  </si>
  <si>
    <t>KABELI I KABELSKE POLICE</t>
  </si>
  <si>
    <t>INSTALACIJSKI MATERIJAL I TEHNOLOŠKI PRIKLJUČCI UKUPNO:</t>
  </si>
  <si>
    <t>Spajanje ormara CATV kabelom NYM-J 3x2,5mm2, dužine 30m i dovođenje u funkciju istog</t>
  </si>
  <si>
    <t>Spajanje centrale za odimljavanja kabelom NYM-J 3x2,5mm2, dužine cca 35m i dovođenje u funkciju iste</t>
  </si>
  <si>
    <t>Izrada izvoda za napajanje vatrodojavne centrale (VDC) kabelom NYM-J 3x2,5mm2, dužine cca 35m i dovođenje u funkciju iste</t>
  </si>
  <si>
    <t>Izrada izvoda za napajanje razvodnog ormara teretnog dizala (D2)  kabelom NYY 5x10mm2, dužine cca 80m i spajanje istog</t>
  </si>
  <si>
    <t>Izrada izvoda za napajanje razvodnog ormara osobnog dizala (D1)  kabelom NHXH FE180/E90  5x10mm2, dužine cca 140m i spajanje istog</t>
  </si>
  <si>
    <t>Izrada izvoda za napajanje antenskog uređaja na krovu građevine kabelom NYY  5x10mm2, dužine cca 40m i spajanje istog</t>
  </si>
  <si>
    <t>Izrada izvoda za napajanje fena za ruke u san. čvoru caffe bara kabelom NYM-J  3x2,5mm2, dužine cca 10m i spajanje istog</t>
  </si>
  <si>
    <t>Izrada izvoda za napajanje SOS centrale kabelom NYM-J  3x2,5mm2, dužine cca 15m i spajanje istog</t>
  </si>
  <si>
    <t>Izrada izvoda za napajanje servera kabelom NYY 5x16mm2, dužine cca 10m i spajanje istog</t>
  </si>
  <si>
    <t>Izrada izvoda za napajanje komunikacijski ormar kabelom NYM-J 3x2,5mm2, dužine cca 15m i spajanje istog</t>
  </si>
  <si>
    <t>Izrada izvoda za napajanje elektroprihvatnika vrata i dovođenje u funkciju istih, kabelom NYM-J 2x1,5mm2, dužine cca 35m</t>
  </si>
  <si>
    <t>Izrada izvoda za napajanje pogona vrata laboratorija i dovođenje u funkciju istih, kabelom NYM-J 4x2,5mm2, dužine cca 25m</t>
  </si>
  <si>
    <t>Izrada izvoda za napajanje ventilatora u predprostoru garaže i dovođenje u funkciju istih, kabelom NYM-J 4x2,5mm2, dužine cca 25m</t>
  </si>
  <si>
    <t>Izrada izvoda za napajanje komandnog ormarića centrale za detekciju CO u garaži i dovođenje u funkciju iste, kabelom NYM-J 3x2,5mm2, dužine cca 25m</t>
  </si>
  <si>
    <t>Izrada izvoda za napajanje pogona vrata garaže u suterenu i dovođenje u funkciju istih, kabelom NYM-J 4x2,5mm2, dužine cca 35m</t>
  </si>
  <si>
    <t>Izrada izvoda za napajanje ormarića CZG, kabelom NHXH FE 180/E90 3x2,5mm2, dužine cca 20m i dovođenje u funkciju istog</t>
  </si>
  <si>
    <t>Izrada izvoda za napajanje hladne komore u suterenu i dovođenje u funkciju iste</t>
  </si>
  <si>
    <t>Izrada izvoda za napajanje XRF uređaja i dovođenje u funkciju istog</t>
  </si>
  <si>
    <t>Izrada izvoda za napajanje RTG uređaja i dovođenje u funkciju istog</t>
  </si>
  <si>
    <t>Izrada izvoda za napajanje CT uređaja i dovođenje u funkciju istog</t>
  </si>
  <si>
    <t>Izrada izvoda za napajanje ventilatora u san. čvor kabelom NYM-J 4x1,5mm2, dužine cca 15m i dovođenje u funkciju istog</t>
  </si>
  <si>
    <t>Izrada izvoda za napajanje utičnice radijatora kabelom NYM-J 3x1,5mm2, dužine cca 25m i dovođenje u funkciju istog</t>
  </si>
  <si>
    <t>Izrada izvoda za napajanje ventilokonvektora kabelom NYM-J 3x1,5mm2, dužine cca 25m i dovođenje u funkciju istog</t>
  </si>
  <si>
    <t>Izrada izvoda za napajanje termostata ventilokonvektora kabelom LiYCY 2x2x0,8mm2, dužine cca 25m i dovođenje u funkciju istog</t>
  </si>
  <si>
    <t>Izrada izvoda za napajanje napa u laboratoriju i dovođenje u funkciju istog</t>
  </si>
  <si>
    <t>Izrada izvoda za napajanje odsisnih ventilatora na krovu kabelom NYM-J 4x2,5mm2, dužine 35m i spajanje istih</t>
  </si>
  <si>
    <t>Izvedba izvoda za napajanje PP zaklopki, kabelom NYY-J 3x2,5mm2 dužine cca 30m i dovođenje u funkciju istih</t>
  </si>
  <si>
    <t>Izvedba izvoda za napajanje vanjskih klima jedinice na krovu, kabelom NYY-J 5x2,5mm2 dužine cca 35m i dovođenje u funkciju istih</t>
  </si>
  <si>
    <t>Izvedba izvoda za napajanje unutarnjih klima jedinica kabelom NYM-J 3x2,5mm2, dužine cca 40m  i dovođenje u funkciju istih</t>
  </si>
  <si>
    <t>Izvedba izvoda za napajanje ovlaživača klima komora, kabelom NYM-J 3x2,5mm2, dužine cca 15m  i dovođenje u funkciju istih</t>
  </si>
  <si>
    <t>Izvedba izvoda za napajanje grijača klima komora, kabelom NYM-J 3x2,5mm2, dužine cca 15m  i dovođenje u funkciju istih</t>
  </si>
  <si>
    <t>Izvedba izvoda za napajanje upravljačkog ormarića klima komore KK8 i KK9, kabelom NYY 5x4mm2, dužine 5m  i dovođenje u funkciju istih</t>
  </si>
  <si>
    <t>Izvedba izvoda za napajanje upravljačkog ormarića klima komore KK7, kabelom NYY 5x4mm2, dužine 5m  i dovođenje u funkciju istih</t>
  </si>
  <si>
    <t>Izvedba izvoda za napajanje upravljačkog ormarića klima komore KK5 i KK6, kabelom NYY 5x4mm2, dužine 5m  i dovođenje u funkciju istih</t>
  </si>
  <si>
    <t>Izvedba izvoda za napajanje upravljačkog ormarića klima komore KK4, kabelom NYY 5x4mm2, dužine 5m  i dovođenje u funkciju istih</t>
  </si>
  <si>
    <t>Izvedba izvoda za napajanje upravljačkog ormarića klima komore KK3, kabelom NYY 5x4mm2, dužine 15m  i dovođenje u funkciju istih</t>
  </si>
  <si>
    <t>Izvedba izvoda za napajanje upravljačkog ormarića klima komore KK1 i KK2, kabelom NYY 5x4mm2, dužine 45m  i dovođenje u funkciju istih</t>
  </si>
  <si>
    <t>Izvedba izvoda za napajanje klima komora za predavaonicu na krovu, sa ormara oznake RO-KK, kabelom NYY 5x6mm2, dužine 10m  i dovođenje u funkciju istog</t>
  </si>
  <si>
    <t>Izvedba izvoda za napajanje upravljačkog ormara klima komore za predavaonicu na krovu, oznake RO-KK, kabelom NYY 5x10mm2, dužine 50m  i dovođenje u funkciju istog</t>
  </si>
  <si>
    <r>
      <t>dobava i ugradnja vodiča H07V-K 6 mm</t>
    </r>
    <r>
      <rPr>
        <vertAlign val="superscript"/>
        <sz val="10"/>
        <rFont val="Arial"/>
        <family val="2"/>
        <charset val="238"/>
      </rPr>
      <t>2</t>
    </r>
  </si>
  <si>
    <r>
      <t>dobava i ugradnja vodiča H07V-K 10 mm</t>
    </r>
    <r>
      <rPr>
        <vertAlign val="superscript"/>
        <sz val="10"/>
        <rFont val="Arial"/>
        <family val="2"/>
        <charset val="238"/>
      </rPr>
      <t>2</t>
    </r>
  </si>
  <si>
    <r>
      <t>Izvedba izjednačenja potencijala  PS 49 sa obujmicama</t>
    </r>
    <r>
      <rPr>
        <b/>
        <sz val="10"/>
        <rFont val="Arial"/>
        <family val="2"/>
        <charset val="238"/>
      </rPr>
      <t xml:space="preserve"> </t>
    </r>
    <r>
      <rPr>
        <sz val="10"/>
        <rFont val="Arial"/>
        <family val="2"/>
        <charset val="238"/>
      </rPr>
      <t>u s.čvorovima, te povezivanjem metalnih elemenata na sabirnicu kutije za izjed. potencijala, istu spojiti na sabirnicu el. razdjelnika.</t>
    </r>
  </si>
  <si>
    <t>Dobava, montaža i spajanje podne kutije za montažu na beton, za 16 modula, komplet sa svim spojnim i montažnim materijalom, sa ugrađenim utičnicama 4x utičnica 230V, 16A (bijela)+ 2x RJ 45 cat 7 (oznaka na nacrtu PK2)</t>
  </si>
  <si>
    <t xml:space="preserve">10. </t>
  </si>
  <si>
    <t>Dobava, montaža i spajanje podne kutije za montažu na beton, za 16 modula, komplet sa svim spojnim i montažnim materijalom, sa ugrađeniutičnicama 4x utičnica 230V, 16A (bijela)+ 3x RJ 45 cat 7 (oznaka na nacrtu PK1)</t>
  </si>
  <si>
    <t xml:space="preserve">9. </t>
  </si>
  <si>
    <t>Dobava, montaža i spajanje podne kutije za montažu na beton, za 16 modula, komplet sa svim spojnim i montažnim materijalom, sa ugrađenim utičnicama 3x utičnica 230V, 16A (bijela)+ 2x utičnica 230V, 16A (crvena)+ 3x RJ 45 cat 7 (oznaka na nacrtu PK)</t>
  </si>
  <si>
    <t xml:space="preserve">8. </t>
  </si>
  <si>
    <t>Dobava, montaža i spajanje kanalice sa 2 odjeljka za montažu na stol, dužine 1,2m, sa svim spojnim i montažnim materijalom, komplet sa ugrađenim utičnicama: 5x utičnica 230V, 16A  (crvena) (oznaka na nacrtu F)</t>
  </si>
  <si>
    <t>Dobava, montaža i spajanje kanalice sa 2 odjeljka za montažu na stol, dužine 1,2m, sa svim spojnim i montažnim materijalom, komplet sa ugrađenim utičnicama: 2x utičnica 230V, 16A (bijela)+ 2x utičnica 230V, 16A (crvena) (oznaka na nacrtu E)</t>
  </si>
  <si>
    <t>Dobava, montaža i spajanje kanalice sa 2 odjeljka za montažu na stol, dužine 1,2m, sa svim spojnim i montažnim materijalom, komplet sa ugrađenim utičnicama: 4x utičnica 230V, 16A (bijela)+ 3x RJ45 cat 7 (oznaka na nacrtu P4)</t>
  </si>
  <si>
    <t>Dobava, montaža i spajanje kanalice sa 2 odjeljka za montažu na stol, dužine 1,2m, sa svim spojnim i montažnim materijalom, komplet sa ugrađenim utičnicama: 5x utičnica 230V, 16A (bijela) (oznaka na nacrtu P3)</t>
  </si>
  <si>
    <t>Dobava, montaža i spajanje kanalice sa 2 odjeljka za montažu na stol, dužine 1,2m, sa svim spojnim i montažnim materijalom, komplet sa ugrađenim utičnicama: 2x utičnica 230V, 16A (bijela)+ 2x RJ45 cat 7 (oznaka na nacrtu P2)</t>
  </si>
  <si>
    <t>Dobava, montaža i spajanje kanalice sa 2 odjeljka za montažu na stol, dužine 1,2m, sa svim spojnim i montažnim materijalom, komplet sa ugrađenim utičnicama: 3x utičnica 230V, 16A (bijela)+ 2x utičnica 230V, 16A (crvena)+ 3x RJ45 cat 7 (oznaka na nacrtu P1)</t>
  </si>
  <si>
    <t>trofazna priključnica 400/230V, 16A</t>
  </si>
  <si>
    <t>priključnica sa poklopcem 230 V, 16 A, p/ž</t>
  </si>
  <si>
    <t>priključnica 230 V, 16 A, p/ž</t>
  </si>
  <si>
    <t>priključnica  230 V, 16 A, + RJ45 cat 7 (oznaka  W)</t>
  </si>
  <si>
    <t>3x priključnica 230 V, 16 A za digestor, p/žb (oznaka D, )</t>
  </si>
  <si>
    <t>2x priključnica 230 V, 16 A + 2x RJ45 cat 7, p/žb (oznaka C )</t>
  </si>
  <si>
    <t>priključnica koja se sastoji od 2x230V +2x RJ45 + TV/SAT, u nacrtima oznaka "B", podžbukna montaža, komplet sa okvirom, maskom i pokrovom</t>
  </si>
  <si>
    <t>priključnica koja se sastoji od 4x230V + 3xRJ45 cat 7, u nacrtima oznaka ''A1'', podžbukna montaža, komplet  sa okvirom, maskom i pokrovom</t>
  </si>
  <si>
    <t>priključnica koja se sastoji od 3x230V, 16A+ 2x 230V, 16A (UPS) crvena + 3xRJ45 cat 7, u nacrtima oznaka ''A'', podžbukna montaža, komplet sa okvirom, maskom i pokrovom</t>
  </si>
  <si>
    <t>stubišno tipkalo sa indikatorom</t>
  </si>
  <si>
    <t>senzor prisutnosti</t>
  </si>
  <si>
    <t>prekidač, križni (p/ž)</t>
  </si>
  <si>
    <t>prekidač, serijski (p/ž)</t>
  </si>
  <si>
    <t>prekidač, izmjenični (p/ž)</t>
  </si>
  <si>
    <t xml:space="preserve">prekidač, obični (p/ž) </t>
  </si>
  <si>
    <r>
      <t>Dobava, montaža i spajanje instalacijskog materijala,</t>
    </r>
    <r>
      <rPr>
        <b/>
        <sz val="10"/>
        <rFont val="Arial"/>
        <family val="2"/>
        <charset val="238"/>
      </rPr>
      <t xml:space="preserve"> </t>
    </r>
    <r>
      <rPr>
        <sz val="10"/>
        <rFont val="Arial"/>
        <family val="2"/>
        <charset val="238"/>
      </rPr>
      <t>komplet sa priključnom kutijom Ø60, porovnom pločom, bijele boje</t>
    </r>
  </si>
  <si>
    <t>VANJSKA RASVJETA UKUPNO</t>
  </si>
  <si>
    <t>materijala</t>
  </si>
  <si>
    <t xml:space="preserve">Dobava, montaža i spajanje sitnog spojnog i montažnog </t>
  </si>
  <si>
    <t>Sanacija gradilišta</t>
  </si>
  <si>
    <t>Mjerenje otpora uzemljenja i izdavanje protokola</t>
  </si>
  <si>
    <t>Ispitivanje i puštanje u rad</t>
  </si>
  <si>
    <t>Dobava i polaganje zaštitnih GAL štitnika</t>
  </si>
  <si>
    <t>Dobava, montaža i spajanje sonde luxomata na
sjeverno pročelje</t>
  </si>
  <si>
    <r>
      <t>Nabava i polaganje privodnih cijevi PVC promjera 63mm u temelj stupova</t>
    </r>
    <r>
      <rPr>
        <sz val="11"/>
        <rFont val="Arial"/>
        <family val="2"/>
        <charset val="238"/>
      </rPr>
      <t xml:space="preserve">
</t>
    </r>
  </si>
  <si>
    <t>polaganje trake za upozorenje</t>
  </si>
  <si>
    <r>
      <t>polaganje Fe/Zn trake 30 x 4 mm za uzemljenje</t>
    </r>
    <r>
      <rPr>
        <sz val="11"/>
        <rFont val="Arial"/>
        <family val="2"/>
        <charset val="238"/>
      </rPr>
      <t xml:space="preserve">
</t>
    </r>
  </si>
  <si>
    <t>polaganje kabela 1 kV, NYY 3x2,5 mm2</t>
  </si>
  <si>
    <t>polaganje kabela 1 kV, NYY-J 5x4 mm2</t>
  </si>
  <si>
    <t>Dobava, razvlačenje i polaganje kabela, trake za uzemljenje, trake za upozorenje u iskopani rov.</t>
  </si>
  <si>
    <t>Izrada temelja stupa visine 8m. Dimenzija temelja 
90x110cm, volumen 0,91m3</t>
  </si>
  <si>
    <t>Iskop rupe za temelj stupa visine 6m. Dimenzija temelja 90x110cm (šxv)</t>
  </si>
  <si>
    <t>Iskop kabelskog rova dimenzije 0,4x0,8m, komplet sa
sanacijom istog</t>
  </si>
  <si>
    <t>Zidni nosač za svjetiljku u točki 8.</t>
  </si>
  <si>
    <t>Led reflektor u IP66 zaštiti, tijelo izrađeno od lijevanog aluminija plastificiranog epoxy strukturiranim prahom, sadrži 4mm debelo kaljeno staklo, snaga 33W, nominalnog svjetlosnog toka 4340lm, 20 LED 530mA,  L2x40°, 37821, oznaka u projektu SV6</t>
  </si>
  <si>
    <t>Nadgradna zidna  svjetiljka kućišta  iz lijevanog aluminija N AB-47100 legure, visoko antikorozijska zaštita s dvostrukim slojem epoxy i poliester praha, sadrži difuzor izrađen od kaljenog stakla, Zaštite IP65. LED izvor snage 16W, nominalnog svjetlosnog toka 2100lm, 4000K 18W, oznaka u projektu SV5</t>
  </si>
  <si>
    <t>Oznaka u projektu SV3</t>
  </si>
  <si>
    <t>III zone and 755m AMSL (28 m / s),</t>
  </si>
  <si>
    <t>II zone (26 m / s),</t>
  </si>
  <si>
    <t>I and III zone and 450m AMSL (24 m / s),</t>
  </si>
  <si>
    <t>I zone (22 m / s),</t>
  </si>
  <si>
    <t>- može se koristiti u  4 lokacijske kategorije (I, II, III and IV location category) sa 4 zone brzine vjetra:</t>
  </si>
  <si>
    <t>Moderna park LED svjetiljka izrađena u IP66 zaštiti, klasa izolacije II. Tijelo i stup izrađeni od anodizirane aluminijske legure. Svetiljka je prilagođena za rad između -40° i +55°C. Zamjenjivi LED izvor svjetla snage  24W, nominalnog svjetlosnog toka 2950lm, boje svjetla 5000K, CRI 75, optika DW, visina stupa 4 metara.</t>
  </si>
  <si>
    <t>Zidni nosač svjetiljke pod točkom 2.</t>
  </si>
  <si>
    <t>Šablona za V stupove 6m</t>
  </si>
  <si>
    <t>Stup visine 6m, za svjetiljku u točki 2.</t>
  </si>
  <si>
    <t>Ulična svjetiljka izrađena od lijevanog aluminija plastificiranog u sivu boju. Svjetiljka je prilagođena za osvjetljavanje parkirnih mjesta. Sadrži LED izvor svjetla snage 52W, ukupnog svjetlosnog toka 6900lm, temperature boje svjetla 5700K. Životni vijek 50 000h(L80F10)ta=25°C. Izrađena je U IP66 i IK08 zaštiti. Postavlja se na stup 6 metara sa završetkom od fi60mm. 3 svjetiljke postavljaju se na zid. Oznaka u projektu SV2</t>
  </si>
  <si>
    <t>Pravokutna ugradna asimetrična svjetiljka za instalaciju u vanjski zid. Tijelo izrađeno od aluminija plastificiranog duplim slojem za bolju zaštitu od vanjskih utjecaja. Sadrži kaljeno pjeskareno staklo sa silk rubom. Zaštita IP65. Led izvor svjetl, ukupna snaga 7W, nominalnog svjetlosnog toka 571lm, CRI 70, temperatura boje svjetla 6000K. Mogučnost postavljanja modula  za simetričnu ili asimetričnu distribuciju svjetla, te zakretanje istog za +22° i -22°. Oznaka u projektu SV1</t>
  </si>
  <si>
    <t>RASVJETA UKUPNO</t>
  </si>
  <si>
    <t>Nadgradno rasvjetno tijelo izrađeno u mehaničkkoj zaštititi IP66 i IK09. Sadrži mat prizmatični difuzor. LED izvor svjetla snage maksimalno 60W, svjetlosnog toka minimalno 8150lm, boje svjetla 4000K. Sadrži panik modul autonomije 3 sata. Dužina svjetiljke 1269mm, oznaka u projektu S6E</t>
  </si>
  <si>
    <t>Nadgradno rasvjetno tijelo izrađeno u mehaničkkoj zaštititi IP66 i IK09. Sadrži mat prizmatični difuzor. LED izvor svjetla snage maksimalno 30W, svjetlosnog toka minimalno 3800lm, boje svjetla 4000K. Sadrži panik modul autonomije 3 sata. Dužina svjetiljke 1269mm, oznaka u projektu S5E</t>
  </si>
  <si>
    <t>Nadgradna panik LED svjetiljka autonomije 3 sata. Svejtlosni tok 210lm. Svetiljka se može montirati na zid ili strop. Svjetiljka izrađena u zaštiti IP65, te je njena vidljivost do 24 metra, nadgradna panik svjetiljka, oznaka u projektu S3E</t>
  </si>
  <si>
    <t>Ugradna panik LED svjetiljka autonomije 3 sata. Svejtlosni tok 40/85lm. Svetiljka se može montirati na zid ili strop, te uz nju isporučujemo piktogram. Svjetiljka izrađena u zaštiti IP40, te je njena vidljivost do 22 metra. Ugradna panik svjetiljka s piktogramom, oznaka u projektu S2E</t>
  </si>
  <si>
    <t>Ugradna LED svjetiljka s opalnim difuzorom, kućišta izrađenog iz dekapiranog čeličnog lima debljine 0,6mm plastificiranog epoxy strukturiranim prahom bijele FS boje. Izvor svjetla LED samohladivi čvrsti linerni moduli energetske efikasnosti A++. Snaga maksimalno 64W, boje svijetla 4000K, CRI&gt;80, nominalnog svjetlosnog toka minimalno 8800lm. Sadrži panik modul autonomije 3 sata. Ugradna opal s panik modulom 3h, oznaka u projektu S9E</t>
  </si>
  <si>
    <t>Ugradna svjetiljka izrađena iz dekapiranog čelika plastificiranog epoxy prahom, promjera 450mm visine 115mm, sadrži akrilni satinirani difuzor niveliran sa donjim rubom. Izvor svjetla LED samohladivi čvrsti linerni moduli energetske efikasnosti A++. Snage maksimalno 33W, boje svijetla 4000K, CRI&gt;80, nominalnog svjetlosnog toka minimalno 4400lm. Sadrži panik modul 3 sata. Energetski razred A+, komplet sa potrebnim  konverterom za napajanje LED modula konstantne struje. Ugradna s panik modulom 3 sata, oznaka u projektu S7E</t>
  </si>
  <si>
    <t>Ugradna LED svjetiljka s opalnim difuzorom, kućišta izrađenog iz dekapiranog čeličnog lima debljine 0,6mm plastificiranog epoxy strukturiranim prahom bijele FS boje. Izvor svjetla LED samohladivi čvrsti linerni moduli energetske efikasnosti A++. Snaga maksimalno 39W, boje svijetla 4000K, CRI&gt;80, nominalnog svjetlosnog toka minimalno 5200lm. Sadrži panik modul autonomije 3 sata. Ugradna opal, sa panik moodulom 3 sata, oznaka u projektu S1E</t>
  </si>
  <si>
    <t>Nadgradna zidna  svjetiljka kućište izrađeno iz aluminijskog estrudiranog profila, standardni završetak od plastike,  tijelo sivo eloksirano ili plastificirano u boju po želji investitora, sadrži estrudirani akrilni satinirani difuzor, dužine 580mm. LED izvor 11W, 1300lm, boje svjetla 4000K, energetski razred A+, integriran strujni konverter konstantne struje. Svjetiljka se montira okomito, paralelno sa zidom od radne površine prema stropu, kupaonska zidna, oznaka u projektu S25</t>
  </si>
  <si>
    <t>Led reflektor u IP66 zaštiti, tijelo izrađeno od lijevanog aluminija plastificiranog epoxy strukturiranim prahom, sadrži 4mm debelo kaljeno staklo, snaga 102W, nominalnog svjetlosnog toka 13400lm. Komplet sa zidnim nosačem, 12 LED 700mA  L2x40°, oznaka u projektu S24</t>
  </si>
  <si>
    <t>Okrugla LED svjetiljka izrađena u IP65 zaštiti, tijelo izrađeno od lijevanog aluminija, sadrži opalni polikarbonatni difuzor, plastificirano epoxy prahom u dva sloja za visoku otpornost od korozije. LED izvor svjetla 18W, svjetlosni tok izvora svjetla 1610lm, temperatura boje svjetla 4000K, nadgradna IP65, oznaka u projektu S23</t>
  </si>
  <si>
    <t>Ovjesna direktna svjetiljka izrađena iz aluminijskog profila i limenog pokrova debljine 0,6mm, plastificirano epoxy prahom, promjera 450mm visine 115mm, sadrži akrilni satinirani difuzor niveliran sa donjim rubom. Snage maksimalno 33W, boje svijetla 4000K, CRI&gt;80, nominalnog svjetlosnog toka minimalno 4400lm. Energetski razred A+, komplet sa potrebnim  konverterom za napajanje LED modula konstantne struje. Ovjesna direktna, oznaka u projektu S22</t>
  </si>
  <si>
    <t>Nadgradno rasvjetno tijelo izrađeno u mehaničkkoj zaštititi IP66 i IK09. Sadrži mat prizmatični difuzor. Primjena svjetiljke za prostore za posebnim uvjetima kao što su niska temperatura do -35°C. LED izvor svjetla snage maksimalno 60W, svjetlosnog toka minimalno 8250lm, boje svjetla 4000K. Dužina svjetiljke 1269mm. Oznaka u projektu S21</t>
  </si>
  <si>
    <t>Ugradna linearna svjetiljka izrađena od aluminijskog profila plastificiranog epoxy prahom u boju po izboru, sadrži akrilni satinirani difuzor niveliran sa donjim rubom. Izvor svjetla LED samohladivi čvrsti linerni moduli energetske efikasnosti A++. Snage maksimalno 101W, boje svijetla 4000K, CRI&gt;80, nominalnog svjetlosnog toka minimalno 13200lm. Energetski razred A+, komplet sa potrebnim  konverterom za napajanje LED modula konstantne struje, dimabilna ugradna, oznaka u projektu S20</t>
  </si>
  <si>
    <t>Ugradna linearna svjetiljka izrađena od aluminijskog profila plastificiranog epoxy prahom u boju po izboru, sadrži akrilni satinirani difuzor niveliran sa donjim rubom. Izvor svjetla LED samohladivi čvrsti linerni moduli energetske efikasnosti A++. Snage maksimalno 110W, boje svijetla 4000K, CRI&gt;80, nominalnog svjetlosnog toka minimalno 15400lm. Energetski razred A+, komplet sa potrebnim  konverterom za napajanje LED modula konstantne struje, dimabilna svjetiljka, oznaka u projektu S19</t>
  </si>
  <si>
    <t>Ugradna svjetiljka izrađena iz dekapiranog čelika plastificiranog epoxy prahom, promjera 350mm visine 115mm, sadrži akrilni satinirani difuzor niveliran sa donjim rubom. Izvor svjetla LED samohladivi čvrsti linerni moduli energetske efikasnosti A++. Snage maksimalno 21W, boje svijetla 4000K, CRI&gt;80, nominalnog svjetlosnog toka minimalno 2300lm. Energetski razred A+, komplet sa potrebnim  konverterom za napajanje LED modula konstantne struje. Oznaka u projektu S18</t>
  </si>
  <si>
    <t>Ugradna svjetiljka izrađena iz dekapiranog čelika plastificiranog epoxy prahom, promjera 450mm visine 115mm, sadrži akrilni satinirani difuzor niveliran sa donjim rubom. Izvor svjetla LED samohladivi čvrsti linerni moduli energetske efikasnosti A++. Snage maksimalno 33W, boje svijetla 4000K, CRI&gt;80, nominalnog svjetlosnog toka minimalno 4400lm. Energetski razred A+, komplet sa potrebnim  konverterom za napajanje LED modula konstantne struje, oznaka u projektu S17</t>
  </si>
  <si>
    <t xml:space="preserve">Ugradno rasvjetno tijelo cilindričnog oblika promjera 100mm. Izrađeno u IP44 zaštiti, tijela izrađenog od aluminija s PMMA opalnim difuzorom. LED izvor svjetla snage maksimalno 5W, ukupnog svjetlosnog toka minimalno 380lm, boje svjetla 4000K. Oznaka u projektu S16 </t>
  </si>
  <si>
    <t>Ovjesna direktna svjetiljka izrađena iz aluminijskog profila dužine 1984mm, plastificirano epoxy prahom u boju po izboru investitora. Sadrži satinirani difuzor niveliran sa donjim rubom. Snage maksimalno 41W, boje svijetla 4000K, nominalnog svjetlosnog toka minimalno 4550lm. Energetski razred A+, komplet sa potrebnim  konverterom za napajanje LED modula konstantne struje. Ovjesna svjetiljka, oznaka u projektu S15</t>
  </si>
  <si>
    <t>Ovjesna direktna svjetiljka izrađena iz aluminijskog profila dužine 2546mm, plastificirano epoxy prahom u boju po izboru investitora. Sadrži satinirani difuzor niveliran sa donjim rubom. Snage maksimalno 51W, boje svijetla 4000K, nominalnog svjetlosnog toka minimalno 5850lm. Energetski razred A+, komplet sa potrebnim  konverterom za napajanje LED modula konstantne struje. Ovjesna svjetiljka, oznaka u projektu S14</t>
  </si>
  <si>
    <t>Ovjesna direktno indirektna svjetiljka sa opalnim difuzorom, kućišta izrađenog iz dekapiranog čeličnog lima debljine 0,6mm plastificiranog epoxy strukturiranim prahom za bolju zaštitu od korozije. LED izvor svjetla linearni čvrsti samohladivi moduli snage  maksimalno 77W, boje svijetla 4000K, CRI&gt;80, nominalnog svjetlosnog toka minimalno 11000lm. Energetski razred A+, komplet sa potrebnim konverterom za napajanje LED modula konstantne struje. Ovjesna direktno indirektna, oznaka u projektu S13</t>
  </si>
  <si>
    <t>Svjetiljka sa širokim kutom emisije svjetla i niske luminancije. Svjetiljka je modularna, izrađena u IP65 zaštiti. Izrađena je većim dijelom iz polikarbonatnog difuzora. Može se ugrađivati kao stropna, zidna ili ovjesna svjetiljka. Izvor svjetla LED samohladivi čvrsti linerni moduli energetske efikasnosti A++. Snaga maksimalno 34W, boje svijetla 4000K, CRI&gt;80, nominalnog svjetlosnog toka minimalno 4400lm. Komplet sa potrebnim konverterom za napajanje LED modula konstantne struje, direktno indirektna, oznaka u projektu S12</t>
  </si>
  <si>
    <t>Nadgradno rasvjetno tijelo cilindričnog oblika promjera 390mm, izrađeno u mehaničkkoj zaštititi IP65 i IK10. Tijelo i ring izrađeno od čvrste plastike otporne na UV zračenje. Sadrži mat prizmatični difuzor. LED izvor svjetla snage maksimalno 24W, svjetlosnog toka minimalno 1950lm, boje svjetla 4000K. Oznaka u projektu S11</t>
  </si>
  <si>
    <t>Ugradna LED svjetiljka s opalnim difuzorom, namjenjena za čiste prostore. Izrađeno u IP65 zaštiti, tijela izrađenog od čelika plastificiranog u bijelu boju. LED izvor svjetla snage maksimalno 48W, ukupnog svjetlosnog toka minimalno 3700lm, boje svjetla 4000K. Svjetiljka sadrži higijenski certifikat. Ugradna za čiste prostore IP65, oznaka u projektu S10</t>
  </si>
  <si>
    <t>Ugradno rasvjetno tijelo cilindričnog oblika promjera 170mm. Izrađeno u IP44 zaštiti, tijela izrađenog od aluminija s PMMA opalnim difuzorom. LED izvor svjetla snage maksimalno 15W, ukupnog svjetlosnog toka minimalno 1200lm, boje svjetla 4000K. Ugradna downlight, oznaka u projektu S9.</t>
  </si>
  <si>
    <t>Ugradno rasvjetno tijelo cilindričnog oblika promjera 222mm. Izrađeno u IP44 zaštiti, tijela izrađenog od aluminija s PMMA opalnim difuzorom. LED izvor svjetla snage maksimalno 25W, ukupnog svjetlosnog toka minimalno 2050lm, boje svjetla 4000K. Ugradna downlight, oznaka u projektu S8.</t>
  </si>
  <si>
    <t>Ugradno rasvjetno tijelo cilindričnog oblika promjera 220mm. Izrađeno u IP65 zaštiti, tijela izrađenog od aluminija s PMMA prizmatičnim difuzorom. LED izvor svjetla snage maksimalno 24W, ukupnog svjetlosnog toka minimalno 1850lm, temperature svjetla 4000K.  Oznaka u projektu S7</t>
  </si>
  <si>
    <t>Nadgradno rasvjetno tijelo izrađeno u mehaničkkoj zaštititi IP66 i IK09. Sadrži mat prizmatični difuzor. LED izvor svjetla snage maksimalno 60W, svjetlosnog toka minimalno 8150lm, boje svjetla 4000K. Dužina svjetiljke 1269mm. Oznaka u projektu S6</t>
  </si>
  <si>
    <t>Nadgradno rasvjetno tijelo izrađeno u mehaničkkoj zaštititi IP66 i IK09. Sadrži mat prizmatični difuzor. LED izvor svjetla snage maksimalno 30W, svjetlosnog toka minimalno 3800lm, boje svjetla 4000K. Dužina svjetiljke 1269mm. Oznaka u projektu S5</t>
  </si>
  <si>
    <t>Ugradna LED svjetiljka s opalnim difuzorom, kućišta izrađenog iz dekapiranog čeličnog lima debljine 0,6mm plastificiranog epoxy strukturiranim prahom bijele FS boje. Izvor svjetla LED samohladivi čvrsti linerni moduli energetske efikasnosti A++. Snaga maksimalno 64W, boje svijetla 4000K, CRI&gt;80, nominalnog svjetlosnog toka minimalno 8800lm. Komplet sa potrebnim konverterom za napajanje LED modula konstantne struje. Ugradna s opalnim difuzorom, oznaka u projektu S4</t>
  </si>
  <si>
    <t>Ugradna LED svjetiljka s opalnim difuzorom, kućišta izrađenog iz dekapiranog čeličnog lima debljine 0,6mm plastificiranog epoxy strukturiranim prahom bijele FS boje. Izvor svjetla LED samohladivi čvrsti linerni moduli energetske efikasnosti A++. Snaga maksimalno 39W, boje svijetla 4000K, CRI&gt;80, nominalnog svjetlosnog toka minimalno 5200lm. Komplet sa potrebnim konverterom za napajanje LED modula konstantne struje. Ugradna s opalnim difuzorom, oznaka u projektu S3</t>
  </si>
  <si>
    <t>Ugradna LED svjetiljka s opalnim difuzorom, kućišta izrađenog iz dekapiranog čeličnog lima debljine 0,6mm plastificiranog epoxy strukturiranim prahom bijele FS boje. Izvor svjetla LED samohladivi čvrsti linerni moduli energetske efikasnosti A++. Snaga maksimalno 64W, boje svijetla 4000K, CRI&gt;80, nominalnog svjetlosnog toka minimalno 8800lm. Ugradna s opalnim difuzorom, oznaka u projektu S2</t>
  </si>
  <si>
    <t>Ugradna LED svjetiljka s opalnim difuzorom, kućišta izrađenog iz dekapiranog čeličnog lima debljine 0,6mm plastificiranog epoxy strukturiranim prahom bijele FS boje. Izvor svjetla LED samohladivi čvrsti linerni moduli energetske efikasnosti A++. Snaga maksimalno 39W, boje svijetla 4000K, CRI&gt;80, nominalnog svjetlosnog toka minimalno 5200lm. 
Ugradna s opalnim difuzorom, oznaka u projektu S1</t>
  </si>
  <si>
    <t>UPS UKUPNO:</t>
  </si>
  <si>
    <r>
      <t>·</t>
    </r>
    <r>
      <rPr>
        <sz val="10"/>
        <rFont val="Times New Roman"/>
        <family val="1"/>
        <charset val="238"/>
      </rPr>
      <t xml:space="preserve">         </t>
    </r>
    <r>
      <rPr>
        <sz val="10"/>
        <rFont val="Arial"/>
        <family val="2"/>
        <charset val="238"/>
      </rPr>
      <t>težina UPS uređaja:</t>
    </r>
    <r>
      <rPr>
        <b/>
        <sz val="10"/>
        <rFont val="Arial"/>
        <family val="2"/>
        <charset val="238"/>
      </rPr>
      <t xml:space="preserve"> </t>
    </r>
    <r>
      <rPr>
        <sz val="10"/>
        <rFont val="Arial"/>
        <family val="2"/>
        <charset val="238"/>
      </rPr>
      <t>1729 kg</t>
    </r>
  </si>
  <si>
    <r>
      <t>·</t>
    </r>
    <r>
      <rPr>
        <sz val="10"/>
        <rFont val="Times New Roman"/>
        <family val="1"/>
        <charset val="238"/>
      </rPr>
      <t xml:space="preserve">         </t>
    </r>
    <r>
      <rPr>
        <sz val="10"/>
        <rFont val="Arial"/>
        <family val="2"/>
        <charset val="238"/>
      </rPr>
      <t>dimenzije UPS uređaja: Š 1654 x D 800 x V 1867 mm</t>
    </r>
  </si>
  <si>
    <r>
      <t>·</t>
    </r>
    <r>
      <rPr>
        <sz val="10"/>
        <rFont val="Times New Roman"/>
        <family val="1"/>
        <charset val="238"/>
      </rPr>
      <t xml:space="preserve">         </t>
    </r>
    <r>
      <rPr>
        <sz val="10"/>
        <rFont val="Arial"/>
        <family val="2"/>
        <charset val="238"/>
      </rPr>
      <t>radna temperatura: 0-40</t>
    </r>
    <r>
      <rPr>
        <vertAlign val="superscript"/>
        <sz val="10"/>
        <rFont val="Arial"/>
        <family val="2"/>
        <charset val="238"/>
      </rPr>
      <t>0</t>
    </r>
    <r>
      <rPr>
        <sz val="10"/>
        <rFont val="Arial"/>
        <family val="2"/>
        <charset val="238"/>
      </rPr>
      <t>C</t>
    </r>
  </si>
  <si>
    <r>
      <t>·</t>
    </r>
    <r>
      <rPr>
        <sz val="10"/>
        <rFont val="Times New Roman"/>
        <family val="1"/>
        <charset val="238"/>
      </rPr>
      <t xml:space="preserve">         </t>
    </r>
    <r>
      <rPr>
        <sz val="10"/>
        <rFont val="Arial"/>
        <family val="2"/>
        <charset val="238"/>
      </rPr>
      <t>ABM - inteligentno napajanje baterijama</t>
    </r>
  </si>
  <si>
    <r>
      <t>·</t>
    </r>
    <r>
      <rPr>
        <sz val="10"/>
        <rFont val="Times New Roman"/>
        <family val="1"/>
        <charset val="238"/>
      </rPr>
      <t xml:space="preserve">         </t>
    </r>
    <r>
      <rPr>
        <b/>
        <sz val="10"/>
        <rFont val="Arial"/>
        <family val="2"/>
        <charset val="238"/>
      </rPr>
      <t>MODBUS kartica</t>
    </r>
  </si>
  <si>
    <r>
      <t>·</t>
    </r>
    <r>
      <rPr>
        <sz val="10"/>
        <rFont val="Times New Roman"/>
        <family val="1"/>
        <charset val="238"/>
      </rPr>
      <t xml:space="preserve">         </t>
    </r>
    <r>
      <rPr>
        <b/>
        <sz val="10"/>
        <rFont val="Arial"/>
        <family val="2"/>
        <charset val="238"/>
      </rPr>
      <t>SNMP/WEB adapter sa softwerom</t>
    </r>
  </si>
  <si>
    <r>
      <t>·</t>
    </r>
    <r>
      <rPr>
        <sz val="10"/>
        <rFont val="Times New Roman"/>
        <family val="1"/>
        <charset val="238"/>
      </rPr>
      <t xml:space="preserve">         </t>
    </r>
    <r>
      <rPr>
        <b/>
        <sz val="10"/>
        <rFont val="Arial"/>
        <family val="2"/>
        <charset val="238"/>
      </rPr>
      <t>temperaturni senzor za baterije</t>
    </r>
  </si>
  <si>
    <t xml:space="preserve">        2 slota za komunikacijske kartice</t>
  </si>
  <si>
    <r>
      <t>·</t>
    </r>
    <r>
      <rPr>
        <sz val="10"/>
        <rFont val="Times New Roman"/>
        <family val="1"/>
        <charset val="238"/>
      </rPr>
      <t xml:space="preserve">         </t>
    </r>
    <r>
      <rPr>
        <sz val="10"/>
        <rFont val="Arial"/>
        <family val="2"/>
        <charset val="238"/>
      </rPr>
      <t xml:space="preserve">Software  za nadgledanje i upravljanje, RS 232, </t>
    </r>
  </si>
  <si>
    <r>
      <t>·</t>
    </r>
    <r>
      <rPr>
        <sz val="10"/>
        <rFont val="Times New Roman"/>
        <family val="1"/>
        <charset val="238"/>
      </rPr>
      <t xml:space="preserve">         </t>
    </r>
    <r>
      <rPr>
        <sz val="10"/>
        <rFont val="Arial"/>
        <family val="2"/>
        <charset val="238"/>
      </rPr>
      <t>buka: &lt; 65 dBA @ 1 m</t>
    </r>
  </si>
  <si>
    <r>
      <t>·</t>
    </r>
    <r>
      <rPr>
        <sz val="10"/>
        <rFont val="Times New Roman"/>
        <family val="1"/>
        <charset val="238"/>
      </rPr>
      <t xml:space="preserve">         </t>
    </r>
    <r>
      <rPr>
        <sz val="10"/>
        <rFont val="Arial"/>
        <family val="2"/>
        <charset val="238"/>
      </rPr>
      <t>statički i ručni bypass, cold start</t>
    </r>
  </si>
  <si>
    <r>
      <t xml:space="preserve">      </t>
    </r>
    <r>
      <rPr>
        <sz val="10"/>
        <rFont val="Arial"/>
        <family val="2"/>
        <charset val="238"/>
      </rPr>
      <t xml:space="preserve">     zaštita od preopterećenja</t>
    </r>
  </si>
  <si>
    <r>
      <t>·</t>
    </r>
    <r>
      <rPr>
        <sz val="10"/>
        <rFont val="Times New Roman"/>
        <family val="1"/>
        <charset val="238"/>
      </rPr>
      <t xml:space="preserve">         </t>
    </r>
    <r>
      <rPr>
        <sz val="10"/>
        <rFont val="Arial"/>
        <family val="2"/>
        <charset val="238"/>
      </rPr>
      <t xml:space="preserve">zaštita od prenapona i zaštita od smetnji, </t>
    </r>
  </si>
  <si>
    <r>
      <t>·</t>
    </r>
    <r>
      <rPr>
        <sz val="10"/>
        <rFont val="Times New Roman"/>
        <family val="1"/>
        <charset val="238"/>
      </rPr>
      <t xml:space="preserve">         </t>
    </r>
    <r>
      <rPr>
        <sz val="10"/>
        <rFont val="Arial"/>
        <family val="2"/>
        <charset val="238"/>
      </rPr>
      <t>PWM modulacija, mikroprocesorsko upravljanje</t>
    </r>
  </si>
  <si>
    <r>
      <t>·</t>
    </r>
    <r>
      <rPr>
        <sz val="10"/>
        <rFont val="Times New Roman"/>
        <family val="1"/>
        <charset val="238"/>
      </rPr>
      <t xml:space="preserve">         </t>
    </r>
    <r>
      <rPr>
        <sz val="10"/>
        <rFont val="Arial"/>
        <family val="2"/>
        <charset val="238"/>
      </rPr>
      <t>automatska regulacija napona</t>
    </r>
  </si>
  <si>
    <r>
      <t>·</t>
    </r>
    <r>
      <rPr>
        <sz val="10"/>
        <rFont val="Times New Roman"/>
        <family val="1"/>
        <charset val="238"/>
      </rPr>
      <t xml:space="preserve">         </t>
    </r>
    <r>
      <rPr>
        <b/>
        <sz val="10"/>
        <rFont val="Arial"/>
        <family val="2"/>
        <charset val="238"/>
      </rPr>
      <t>EPO sučelje za isklop u nuždi</t>
    </r>
  </si>
  <si>
    <r>
      <t>·</t>
    </r>
    <r>
      <rPr>
        <sz val="10"/>
        <rFont val="Times New Roman"/>
        <family val="1"/>
        <charset val="238"/>
      </rPr>
      <t xml:space="preserve">         </t>
    </r>
    <r>
      <rPr>
        <sz val="10"/>
        <rFont val="Arial"/>
        <family val="2"/>
        <charset val="238"/>
      </rPr>
      <t>nominalna autonomija: 10 min</t>
    </r>
  </si>
  <si>
    <r>
      <t>·</t>
    </r>
    <r>
      <rPr>
        <sz val="10"/>
        <rFont val="Times New Roman"/>
        <family val="1"/>
        <charset val="238"/>
      </rPr>
      <t xml:space="preserve">         </t>
    </r>
    <r>
      <rPr>
        <sz val="10"/>
        <rFont val="Arial"/>
        <family val="2"/>
        <charset val="238"/>
      </rPr>
      <t>učinkovitost: 93%</t>
    </r>
  </si>
  <si>
    <r>
      <t>·</t>
    </r>
    <r>
      <rPr>
        <sz val="10"/>
        <rFont val="Times New Roman"/>
        <family val="1"/>
        <charset val="238"/>
      </rPr>
      <t xml:space="preserve">         </t>
    </r>
    <r>
      <rPr>
        <sz val="10"/>
        <rFont val="Arial"/>
        <family val="2"/>
        <charset val="238"/>
      </rPr>
      <t>distorzija ulazne struje: THD(i) 2-5%</t>
    </r>
  </si>
  <si>
    <r>
      <t>·</t>
    </r>
    <r>
      <rPr>
        <sz val="10"/>
        <rFont val="Times New Roman"/>
        <family val="1"/>
        <charset val="238"/>
      </rPr>
      <t xml:space="preserve">         </t>
    </r>
    <r>
      <rPr>
        <sz val="10"/>
        <rFont val="Arial"/>
        <family val="2"/>
        <charset val="238"/>
      </rPr>
      <t>statička stabilnost izlaznog napona: +/- 2%</t>
    </r>
  </si>
  <si>
    <r>
      <t>·</t>
    </r>
    <r>
      <rPr>
        <sz val="10"/>
        <rFont val="Times New Roman"/>
        <family val="1"/>
        <charset val="238"/>
      </rPr>
      <t xml:space="preserve">         </t>
    </r>
    <r>
      <rPr>
        <sz val="10"/>
        <rFont val="Arial"/>
        <family val="2"/>
        <charset val="238"/>
      </rPr>
      <t>izlazni napon: 220/380, 230/400, 240/415 VAC, 3f, N, PE</t>
    </r>
  </si>
  <si>
    <r>
      <t>·</t>
    </r>
    <r>
      <rPr>
        <sz val="10"/>
        <rFont val="Times New Roman"/>
        <family val="1"/>
        <charset val="238"/>
      </rPr>
      <t xml:space="preserve">         </t>
    </r>
    <r>
      <rPr>
        <sz val="10"/>
        <rFont val="Arial"/>
        <family val="2"/>
        <charset val="238"/>
      </rPr>
      <t>ulazni faktor snage: 0,99</t>
    </r>
  </si>
  <si>
    <r>
      <t>·</t>
    </r>
    <r>
      <rPr>
        <sz val="10"/>
        <rFont val="Times New Roman"/>
        <family val="1"/>
        <charset val="238"/>
      </rPr>
      <t xml:space="preserve">         </t>
    </r>
    <r>
      <rPr>
        <sz val="10"/>
        <rFont val="Arial"/>
        <family val="2"/>
        <charset val="238"/>
      </rPr>
      <t>IGBT ispravljač sa PFC korektorom</t>
    </r>
  </si>
  <si>
    <r>
      <t>·</t>
    </r>
    <r>
      <rPr>
        <sz val="10"/>
        <rFont val="Times New Roman"/>
        <family val="1"/>
        <charset val="238"/>
      </rPr>
      <t xml:space="preserve">         </t>
    </r>
    <r>
      <rPr>
        <sz val="10"/>
        <rFont val="Arial"/>
        <family val="2"/>
        <charset val="238"/>
      </rPr>
      <t>ulazna frekvencija: 50Hz (45-65 Hz)</t>
    </r>
  </si>
  <si>
    <r>
      <t>·</t>
    </r>
    <r>
      <rPr>
        <sz val="10"/>
        <rFont val="Times New Roman"/>
        <family val="1"/>
        <charset val="238"/>
      </rPr>
      <t xml:space="preserve">         </t>
    </r>
    <r>
      <rPr>
        <sz val="10"/>
        <rFont val="Arial"/>
        <family val="2"/>
        <charset val="238"/>
      </rPr>
      <t>tolerancija ulaznog napona: +/- 15%</t>
    </r>
  </si>
  <si>
    <r>
      <t>·</t>
    </r>
    <r>
      <rPr>
        <sz val="10"/>
        <rFont val="Times New Roman"/>
        <family val="1"/>
        <charset val="238"/>
      </rPr>
      <t xml:space="preserve">         </t>
    </r>
    <r>
      <rPr>
        <sz val="10"/>
        <rFont val="Arial"/>
        <family val="2"/>
        <charset val="238"/>
      </rPr>
      <t>ulazni napon: 220/380, 230/400, 240/415 VAC, 3f, N, PE</t>
    </r>
  </si>
  <si>
    <r>
      <t xml:space="preserve">        </t>
    </r>
    <r>
      <rPr>
        <sz val="10"/>
        <rFont val="Arial"/>
        <family val="2"/>
        <charset val="238"/>
      </rPr>
      <t xml:space="preserve">  </t>
    </r>
    <r>
      <rPr>
        <u/>
        <sz val="10"/>
        <rFont val="Arial"/>
        <family val="2"/>
        <charset val="238"/>
      </rPr>
      <t>potpuno besprekidan</t>
    </r>
  </si>
  <si>
    <r>
      <t>·</t>
    </r>
    <r>
      <rPr>
        <sz val="10"/>
        <rFont val="Times New Roman"/>
        <family val="1"/>
        <charset val="238"/>
      </rPr>
      <t xml:space="preserve">         </t>
    </r>
    <r>
      <rPr>
        <b/>
        <sz val="10"/>
        <rFont val="Arial"/>
        <family val="2"/>
        <charset val="238"/>
      </rPr>
      <t>tehnologija:</t>
    </r>
    <r>
      <rPr>
        <sz val="10"/>
        <rFont val="Arial"/>
        <family val="2"/>
        <charset val="238"/>
      </rPr>
      <t xml:space="preserve"> on-line, dvostruke konverzije - </t>
    </r>
  </si>
  <si>
    <r>
      <t>·</t>
    </r>
    <r>
      <rPr>
        <sz val="10"/>
        <rFont val="Times New Roman"/>
        <family val="1"/>
        <charset val="238"/>
      </rPr>
      <t xml:space="preserve">         </t>
    </r>
    <r>
      <rPr>
        <b/>
        <sz val="10"/>
        <rFont val="Arial"/>
        <family val="2"/>
        <charset val="238"/>
      </rPr>
      <t>200 kVA / 160 kW</t>
    </r>
  </si>
  <si>
    <t>Dobava, montaža i spajanje uređaja za besprekidno napajanje
standardno satstavljen od ispravljača, izmjenjivača, baterije,elektroničke by-pass sklopke, dijagnostičkog softwera, sljedećih karakteristika:</t>
  </si>
  <si>
    <t>RAZVODNI ORMARI UKUPNO:</t>
  </si>
  <si>
    <t>Dobava, montaža i spajanje ormara za glavno izejdnačenje potencijala,  G.I.P</t>
  </si>
  <si>
    <t>Dobava, montaža i spajanje tipkala za isklop u nuždi, Jpr</t>
  </si>
  <si>
    <t xml:space="preserve">Podnožje prema dubini AS/KS ormara, 400x100mm, RAL 7022 </t>
  </si>
  <si>
    <t xml:space="preserve">Podnožje prema širini AS/KS ormara, 800x100mm, RAL 7022 </t>
  </si>
  <si>
    <t xml:space="preserve">Samostojeći ormar, 1-vrata, 2000x800x400 (VxŠxD), RAL 7035 </t>
  </si>
  <si>
    <t xml:space="preserve">Cilindrični osigurač, 22x58, 63A, gG, 500V AC </t>
  </si>
  <si>
    <t>Rastavna sklopka za cilindrične osigurače 22x58mm, 3P/100A</t>
  </si>
  <si>
    <t xml:space="preserve">Cilindrični osigurač, 14x51, 32A, gG, 500V AC </t>
  </si>
  <si>
    <t xml:space="preserve">Rastavna sklopka za cilindrične osigurače 14x51mm, 3P/50A </t>
  </si>
  <si>
    <t>Ko</t>
  </si>
  <si>
    <t xml:space="preserve">NV osigurač vel. 1, 250A/400V AC </t>
  </si>
  <si>
    <t xml:space="preserve">NV rastav. sklopka vel.1|250A, 3P,M10, stez.120mm2,na ploču </t>
  </si>
  <si>
    <t xml:space="preserve">Teretna sklopka, 3P, 250A, opcija: daljinski isklop </t>
  </si>
  <si>
    <r>
      <t xml:space="preserve">Dobava, montaža i spajanje razvodnog ormara </t>
    </r>
    <r>
      <rPr>
        <b/>
        <sz val="10"/>
        <rFont val="Arial"/>
        <family val="2"/>
        <charset val="238"/>
      </rPr>
      <t>UPS-a</t>
    </r>
    <r>
      <rPr>
        <sz val="10"/>
        <rFont val="Arial"/>
        <family val="2"/>
        <charset val="238"/>
      </rPr>
      <t xml:space="preserve">, oznake </t>
    </r>
    <r>
      <rPr>
        <b/>
        <sz val="10"/>
        <rFont val="Arial"/>
        <family val="2"/>
        <charset val="238"/>
      </rPr>
      <t>RO-UPS</t>
    </r>
    <r>
      <rPr>
        <sz val="10"/>
        <rFont val="Arial"/>
        <family val="2"/>
        <charset val="238"/>
      </rPr>
      <t xml:space="preserve"> izrađenog od čeličnog lima, sa metalnom kadom, sa vratima i bravom, IP44.  Označenim prema propisima sa ugrađenom opremom:</t>
    </r>
  </si>
  <si>
    <t>Postolje za nazidne razdjelnike, bočni dio, 250mm (par)</t>
  </si>
  <si>
    <t>Podnožje, prednji dio, za razdjelnike 3A../.</t>
  </si>
  <si>
    <t>Ploča za zasun, plava</t>
  </si>
  <si>
    <t>Zasun, plavi, za plastične prednje ploče</t>
  </si>
  <si>
    <t xml:space="preserve">Prednja ploča, plastična, slijepa, 3B3K </t>
  </si>
  <si>
    <t>Prednja ploča, plastična, sa otvorom za uređaje, 3G3K</t>
  </si>
  <si>
    <t xml:space="preserve">Montažni kutnik, plastični (pak.=10 kom.) </t>
  </si>
  <si>
    <t xml:space="preserve">Aluminijski montažni nosač 3H/C </t>
  </si>
  <si>
    <t xml:space="preserve">Bočne stranice za Modul 2000/3S, dubine 150mm, tip 39/150 </t>
  </si>
  <si>
    <t xml:space="preserve">Stražnja ploča za nazidni Modul 2000 | 3R-39 </t>
  </si>
  <si>
    <t>Nazidni okvir s vratima za Modul 2000 | 3A-39 | dubina 250mm</t>
  </si>
  <si>
    <t>Monoblock LED, crveni, 230V AC, kompletna svjetiljka</t>
  </si>
  <si>
    <t>Grebenasta sklopka, 0-1/1P/20A, na vrata</t>
  </si>
  <si>
    <t>Minijaturni relej, 4C/O, 6A, 230VAC, serije PT</t>
  </si>
  <si>
    <t>PT podnožje 14-polno za PT5x releje, 6A</t>
  </si>
  <si>
    <t>Minijaturni relej, 4C/O, 6A, 24VDC, serije PT</t>
  </si>
  <si>
    <t>Ispravljač, 1-fazni | 230/24VDC | 1.5A, montaža na DIN nosač</t>
  </si>
  <si>
    <t>Zaštitni prekidač, B karakteristika, 6A, 1-polni, 10kA</t>
  </si>
  <si>
    <t xml:space="preserve">Instalacijski sklopnik 25A | 4 N/O | 230VAC </t>
  </si>
  <si>
    <t xml:space="preserve">Uklopni sat, digitalni, dnevni/tjedni program, 1 C/O, 16A </t>
  </si>
  <si>
    <t xml:space="preserve">Stubišni automat 1-12 min., 16A </t>
  </si>
  <si>
    <t xml:space="preserve">FID sklopka 25-2-003/AC, 10kA </t>
  </si>
  <si>
    <t xml:space="preserve">FID sklopka 40-4-003/AC, 10kA </t>
  </si>
  <si>
    <t xml:space="preserve">FID sklopka 40-4-03/AC, 10kA </t>
  </si>
  <si>
    <t xml:space="preserve">Zaštitni prekidač, D karakteristika, 32A, 3-polni, 10kA </t>
  </si>
  <si>
    <t xml:space="preserve">Zaštitni prekidač sa svojstvima rastavljača, D 80A, 3-polni </t>
  </si>
  <si>
    <t xml:space="preserve">FID sklopka 80-4-03/AC, 10kA </t>
  </si>
  <si>
    <r>
      <t xml:space="preserve">Dobava, montaža i spajanje razvodnog ormara 5. kata, oznake </t>
    </r>
    <r>
      <rPr>
        <b/>
        <sz val="10"/>
        <rFont val="Arial"/>
        <family val="2"/>
        <charset val="238"/>
      </rPr>
      <t>RO5.2</t>
    </r>
    <r>
      <rPr>
        <sz val="10"/>
        <rFont val="Arial"/>
        <family val="2"/>
        <charset val="238"/>
      </rPr>
      <t xml:space="preserve"> izrađenog od čeličnog lima, sa metalnom kadom, sa vratima i bravom, IP44.  Označenim prema propisima sa ugrađenom opremom:</t>
    </r>
  </si>
  <si>
    <t xml:space="preserve">Postolje za nazidne razdjelnike, bočni dio, 250mm (par) </t>
  </si>
  <si>
    <t xml:space="preserve">Podnožje, prednji dio, za razdjelnike 3A../. </t>
  </si>
  <si>
    <t xml:space="preserve">Prednja ploča, plastična, sa otvorom za uređaje, 3G3K </t>
  </si>
  <si>
    <t xml:space="preserve">Nazidni okvir s vratima za Modul 2000 | 3A-39 | dubina 250mm </t>
  </si>
  <si>
    <t>Uklopni sat, digitalni, dnevni/tjedni program, 1 C/O, 16A</t>
  </si>
  <si>
    <t xml:space="preserve">Zaštitni prekidač, C karakteristika, 10A, 1-polni, 10kA </t>
  </si>
  <si>
    <t>Zaštitni prekidač, B karakteristika, 10A, 1-polni, 10kA</t>
  </si>
  <si>
    <t xml:space="preserve">Zaštitni prekidač, D karakteristika, 32A, 3-polni, </t>
  </si>
  <si>
    <r>
      <t xml:space="preserve">Dobava, montaža i spajanje razvodnog ormara 5. kata, oznake </t>
    </r>
    <r>
      <rPr>
        <b/>
        <sz val="10"/>
        <rFont val="Arial"/>
        <family val="2"/>
        <charset val="238"/>
      </rPr>
      <t>RO5.1</t>
    </r>
    <r>
      <rPr>
        <sz val="10"/>
        <rFont val="Arial"/>
        <family val="2"/>
        <charset val="238"/>
      </rPr>
      <t xml:space="preserve"> izrađenog od čeličnog lima, sa metalnom kadom, sa vratima i bravom, IP44.  Označenim prema propisima sa ugrađenom opremom:</t>
    </r>
  </si>
  <si>
    <t>Podnožje, prednji dio, za razdjelnike 2A../.</t>
  </si>
  <si>
    <t xml:space="preserve">Zasun, plavi, za plastične prednje ploče </t>
  </si>
  <si>
    <t xml:space="preserve">Prednja ploča, plastična, slijepa, 2B3K </t>
  </si>
  <si>
    <t xml:space="preserve">Prednja ploča, plastična, sa otvorom za uređaje, 2G3K </t>
  </si>
  <si>
    <t xml:space="preserve">Aluminijski montažni nosač 2H/C </t>
  </si>
  <si>
    <t xml:space="preserve">Bočne stranice za Modul 2000/3S, dubine 150mm, tip 28/150 </t>
  </si>
  <si>
    <t xml:space="preserve">Stražnja ploča za nazidni Modul 2000 | 2R-28 </t>
  </si>
  <si>
    <t xml:space="preserve">Nazidni okvir s vratima za Modul 2000 | 2A-28 | dubina 250mm </t>
  </si>
  <si>
    <t xml:space="preserve">Zaštitni prekidač, C karakteristika, 16A, 3-polni, </t>
  </si>
  <si>
    <t xml:space="preserve">Zaštitni prekidač, C karakteristika, 10A, 1-polni, </t>
  </si>
  <si>
    <t xml:space="preserve">Zaštitni prekidač, C karakteristika, 16A, 1-polni, </t>
  </si>
  <si>
    <t xml:space="preserve">Zaštitni prekidač, B karakteristika, 10A, 1-polni, </t>
  </si>
  <si>
    <t xml:space="preserve">Zaštitni prekidač, C karakteristika, 32A, 3-polni, </t>
  </si>
  <si>
    <t xml:space="preserve">Zaštitni prekidač sa svojstvima rastavljača, C 63A, 3-polni </t>
  </si>
  <si>
    <t xml:space="preserve">FID sklopka 63-4-03/AC, 10kA </t>
  </si>
  <si>
    <r>
      <t xml:space="preserve">Dobava, montaža i spajanje razvodnog ormara 4. kata, oznake </t>
    </r>
    <r>
      <rPr>
        <b/>
        <sz val="10"/>
        <rFont val="Arial"/>
        <family val="2"/>
        <charset val="238"/>
      </rPr>
      <t>RO4.2</t>
    </r>
    <r>
      <rPr>
        <sz val="10"/>
        <rFont val="Arial"/>
        <family val="2"/>
        <charset val="238"/>
      </rPr>
      <t xml:space="preserve"> izrađenog od čeličnog lima, sa metalnom kadom, sa vratima i bravom, IP44.  Označenim prema propisima sa ugrađenom opremom:</t>
    </r>
  </si>
  <si>
    <t>Stražnja ploča za nazidni Modul 2000 | 2R-28</t>
  </si>
  <si>
    <t xml:space="preserve">Zaštitni prekidač sa svojstvima rastavljača, D 63A, 3-polni </t>
  </si>
  <si>
    <r>
      <t xml:space="preserve">Dobava, montaža i spajanje razvodnog ormara 4. kata, oznake </t>
    </r>
    <r>
      <rPr>
        <b/>
        <sz val="10"/>
        <rFont val="Arial"/>
        <family val="2"/>
        <charset val="238"/>
      </rPr>
      <t>RO4.1</t>
    </r>
    <r>
      <rPr>
        <sz val="10"/>
        <rFont val="Arial"/>
        <family val="2"/>
        <charset val="238"/>
      </rPr>
      <t xml:space="preserve"> izrađenog od čeličnog lima, sa metalnom kadom, sa vratima i bravom, IP44.  Označenim prema propisima sa ugrađenom opremom:</t>
    </r>
  </si>
  <si>
    <t xml:space="preserve">Bočne stranice za Modul 2000/3S, dubine 150mm, </t>
  </si>
  <si>
    <t>FID sklopka 40-4-03/AC, 10kA</t>
  </si>
  <si>
    <t>Zaštitni prekidač sa svojstvima rastavljača, D 100A</t>
  </si>
  <si>
    <t>FID sklopka 100-4-03/AC, 10kA</t>
  </si>
  <si>
    <r>
      <t xml:space="preserve">Dobava, montaža i spajanje razvodnog ormara 3. kata, oznake </t>
    </r>
    <r>
      <rPr>
        <b/>
        <sz val="10"/>
        <rFont val="Arial"/>
        <family val="2"/>
        <charset val="238"/>
      </rPr>
      <t>RO3.2</t>
    </r>
    <r>
      <rPr>
        <sz val="10"/>
        <rFont val="Arial"/>
        <family val="2"/>
        <charset val="238"/>
      </rPr>
      <t xml:space="preserve"> izrađenog od čeličnog lima, sa metalnom kadom, sa vratima i bravom, IP44.  Označenim prema propisima sa ugrađenom opremom:</t>
    </r>
  </si>
  <si>
    <t xml:space="preserve">Podnožje, prednji dio, za razdjelnike 2A../. </t>
  </si>
  <si>
    <t xml:space="preserve">Spremnik za dokumentaciju, magnetski, A4 </t>
  </si>
  <si>
    <t>Prednja ploča, plastična, slijepa, 2B3K k</t>
  </si>
  <si>
    <t xml:space="preserve">Montažni kutnik, metalni (pak.=10 kom.) </t>
  </si>
  <si>
    <t xml:space="preserve">Stražnja ploča za nazidni Modul 2000 | 2R-39 </t>
  </si>
  <si>
    <t>Nazidni okvir s vratima za Modul 2000 | 2A-39 | dubina 250mm</t>
  </si>
  <si>
    <r>
      <t xml:space="preserve">Dobava, montaža i spajanje razvodnog ormara 3. kata, oznake </t>
    </r>
    <r>
      <rPr>
        <b/>
        <sz val="10"/>
        <rFont val="Arial"/>
        <family val="2"/>
        <charset val="238"/>
      </rPr>
      <t>RO3.1</t>
    </r>
    <r>
      <rPr>
        <sz val="10"/>
        <rFont val="Arial"/>
        <family val="2"/>
        <charset val="238"/>
      </rPr>
      <t xml:space="preserve"> izrađenog od čeličnog lima, sa metalnom kadom, sa vratima i bravom, IP44.  Označenim prema propisima sa ugrađenom opremom:</t>
    </r>
  </si>
  <si>
    <t xml:space="preserve">Nazidni okvir s vratima za Modul 2000 | 2A-39 | dubina 250mm </t>
  </si>
  <si>
    <r>
      <t xml:space="preserve">Dobava, montaža i spajanje razvodnog ormara 2. kata, oznake </t>
    </r>
    <r>
      <rPr>
        <b/>
        <sz val="10"/>
        <rFont val="Arial"/>
        <family val="2"/>
        <charset val="238"/>
      </rPr>
      <t>RO2.2</t>
    </r>
    <r>
      <rPr>
        <sz val="10"/>
        <rFont val="Arial"/>
        <family val="2"/>
        <charset val="238"/>
      </rPr>
      <t xml:space="preserve"> izrađenog od čeličnog lima, sa metalnom kadom, sa vratima i bravom, IP44.  Označenim prema propisima sa ugrađenom opremom:</t>
    </r>
  </si>
  <si>
    <t xml:space="preserve">Ploča za zasun, plava, </t>
  </si>
  <si>
    <t>Zasun, plavi, za plastične prednje ploče,</t>
  </si>
  <si>
    <r>
      <t xml:space="preserve">Dobava, montaža i spajanje razvodnog ormara 2. kata, oznake </t>
    </r>
    <r>
      <rPr>
        <b/>
        <sz val="10"/>
        <rFont val="Arial"/>
        <family val="2"/>
        <charset val="238"/>
      </rPr>
      <t>RO2.1</t>
    </r>
    <r>
      <rPr>
        <sz val="10"/>
        <rFont val="Arial"/>
        <family val="2"/>
        <charset val="238"/>
      </rPr>
      <t xml:space="preserve"> izrađenog od čeličnog lima, sa metalnom kadom, sa vratima i bravom, IP44.  Označenim prema propisima sa ugrađenom opremom:</t>
    </r>
  </si>
  <si>
    <t>Zaštitni prekidač sa svojstvima rastavljača, D 63A, 3-polni</t>
  </si>
  <si>
    <r>
      <t xml:space="preserve">Dobava, montaža i spajanje razvodnog ormara 2. kata, oznake </t>
    </r>
    <r>
      <rPr>
        <b/>
        <sz val="10"/>
        <rFont val="Arial"/>
        <family val="2"/>
        <charset val="238"/>
      </rPr>
      <t>RO2.P</t>
    </r>
    <r>
      <rPr>
        <sz val="10"/>
        <rFont val="Arial"/>
        <family val="2"/>
        <charset val="238"/>
      </rPr>
      <t xml:space="preserve"> izrađenog od čeličnog lima, sa metalnom kadom, sa vratima i bravom, IP44.  Označenim prema propisima sa ugrađenom opremom:</t>
    </r>
  </si>
  <si>
    <t>Bočne stranice za Modul 2000/3S, dubine 150mm, tip 28/150</t>
  </si>
  <si>
    <t>FID sklopka 63-4-03/AC, 10kA</t>
  </si>
  <si>
    <r>
      <t xml:space="preserve">Dobava, montaža i spajanje razvodnog ormara prizemlja, oznake </t>
    </r>
    <r>
      <rPr>
        <b/>
        <sz val="10"/>
        <rFont val="Arial"/>
        <family val="2"/>
        <charset val="238"/>
      </rPr>
      <t>RO1.2</t>
    </r>
    <r>
      <rPr>
        <sz val="10"/>
        <rFont val="Arial"/>
        <family val="2"/>
        <charset val="238"/>
      </rPr>
      <t xml:space="preserve"> izrađenog od čeličnog lima, sa metalnom kadom, sa vratima i bravom.IP44.  Označenim prema propisima sa ugrađenom opremom:</t>
    </r>
  </si>
  <si>
    <t>Montažni kutnik, metalni (pak.=10 kom.)</t>
  </si>
  <si>
    <r>
      <t xml:space="preserve">Dobava, montaža i spajanje razvodnog ormara prizemlja, oznake </t>
    </r>
    <r>
      <rPr>
        <b/>
        <sz val="10"/>
        <rFont val="Arial"/>
        <family val="2"/>
        <charset val="238"/>
      </rPr>
      <t>RO1.1</t>
    </r>
    <r>
      <rPr>
        <sz val="10"/>
        <rFont val="Arial"/>
        <family val="2"/>
        <charset val="238"/>
      </rPr>
      <t xml:space="preserve"> izrađenog od čeličnog lima, sa metalnom kadom, sa vratima i bravom, IP44.  Označenim prema propisima sa ugrađenom opremom:</t>
    </r>
  </si>
  <si>
    <t>Zaštitni prekidač, C karakteristika, 32A, 3-polni, 10kA</t>
  </si>
  <si>
    <r>
      <t xml:space="preserve">Dobava, montaža i spajanje razvodnog ormara prizemlja, oznake </t>
    </r>
    <r>
      <rPr>
        <b/>
        <sz val="10"/>
        <rFont val="Arial"/>
        <family val="2"/>
        <charset val="238"/>
      </rPr>
      <t>RO1.P</t>
    </r>
    <r>
      <rPr>
        <sz val="10"/>
        <rFont val="Arial"/>
        <family val="2"/>
        <charset val="238"/>
      </rPr>
      <t xml:space="preserve"> izrađenog od čeličnog lima, sa metalnom kadom, sa vratima i bravom, IP44.  Označenim prema propisima sa ugrađenom opremom:</t>
    </r>
  </si>
  <si>
    <t>Postolje za nazidne razdjelnike, bočni dio, 250mm (par) k</t>
  </si>
  <si>
    <t>Prednja ploča, plastična, sa otvorom za uređaje, 2G3K</t>
  </si>
  <si>
    <r>
      <t xml:space="preserve">Dobava, montaža i spajanje razvodnog prizemljatehnike, oznake </t>
    </r>
    <r>
      <rPr>
        <b/>
        <sz val="10"/>
        <rFont val="Arial"/>
        <family val="2"/>
        <charset val="238"/>
      </rPr>
      <t>ROP.1</t>
    </r>
    <r>
      <rPr>
        <sz val="10"/>
        <rFont val="Arial"/>
        <family val="2"/>
        <charset val="238"/>
      </rPr>
      <t xml:space="preserve"> izrađenog od čeličnog lima, sa metalnom kadom, sa vratima i bravom, IP44. Označenim prema propisima sa ugrađenom opremom:</t>
    </r>
  </si>
  <si>
    <r>
      <t xml:space="preserve">Dobava, montaža i spajanje razvodnog ormara prizemlja, oznake </t>
    </r>
    <r>
      <rPr>
        <b/>
        <sz val="10"/>
        <rFont val="Arial"/>
        <family val="2"/>
        <charset val="238"/>
      </rPr>
      <t>ROP.P</t>
    </r>
    <r>
      <rPr>
        <sz val="10"/>
        <rFont val="Arial"/>
        <family val="2"/>
        <charset val="238"/>
      </rPr>
      <t xml:space="preserve"> izrađenog od čeličnog lima, sa metalnom kadom, sa vratima i bravom, IP44. Označenim prema propisima sa ugrađenom opremom:</t>
    </r>
  </si>
  <si>
    <t>FID sklopka 25-4-03/AC, 10kA</t>
  </si>
  <si>
    <t xml:space="preserve">Rastavna sklopka za cilindrične osigurače 22x58mm, 3P/100A </t>
  </si>
  <si>
    <r>
      <t xml:space="preserve">Dobava, montaža i spajanje razvodnog ormara suterena, oznake </t>
    </r>
    <r>
      <rPr>
        <b/>
        <sz val="10"/>
        <rFont val="Arial"/>
        <family val="2"/>
        <charset val="238"/>
      </rPr>
      <t>ROS.P</t>
    </r>
    <r>
      <rPr>
        <sz val="10"/>
        <rFont val="Arial"/>
        <family val="2"/>
        <charset val="238"/>
      </rPr>
      <t xml:space="preserve"> izrađenog od čeličnog lima, sa metalnom kadom, sa vratima i bravom, IP44. </t>
    </r>
    <r>
      <rPr>
        <b/>
        <sz val="10"/>
        <rFont val="Arial"/>
        <family val="2"/>
        <charset val="238"/>
      </rPr>
      <t xml:space="preserve"> </t>
    </r>
    <r>
      <rPr>
        <sz val="10"/>
        <rFont val="Arial"/>
        <family val="2"/>
        <charset val="238"/>
      </rPr>
      <t>Označenim prema propisima sa ugrađenom opremom:</t>
    </r>
  </si>
  <si>
    <t xml:space="preserve">Zasun, plavi, za plastične prednje ploče, </t>
  </si>
  <si>
    <t>Bočne stranice za Modul 2000/3S, dubine 150mm</t>
  </si>
  <si>
    <t xml:space="preserve">Instalacijski sklopnik 20A | 1 N/O | 230VAC </t>
  </si>
  <si>
    <t xml:space="preserve">Podnožje 8-polno I/O 5.0 za XT, RT2x, RT3x, RT4x releje </t>
  </si>
  <si>
    <t>Relej snage, 1C/O, 16A, 230VAC serije RT, raster 5mm</t>
  </si>
  <si>
    <r>
      <t xml:space="preserve">Dobava, montaža i spajanje razvodno ormara suterena, oznake </t>
    </r>
    <r>
      <rPr>
        <b/>
        <sz val="10"/>
        <rFont val="Arial"/>
        <family val="2"/>
        <charset val="238"/>
      </rPr>
      <t>ROS</t>
    </r>
    <r>
      <rPr>
        <sz val="10"/>
        <rFont val="Arial"/>
        <family val="2"/>
        <charset val="238"/>
      </rPr>
      <t xml:space="preserve"> izrađenog od čeličnog lima, sa metalnom kadom, sa vratima i bravom, IP44.  Označenim prema propisima sa ugrađenom opremom:</t>
    </r>
  </si>
  <si>
    <t xml:space="preserve">Set za povezivanje AS ormara iznutra (6 kom.) </t>
  </si>
  <si>
    <t>Bočne stranice za AS ormare, 2000x400mm (VxŠ) RAL 7035</t>
  </si>
  <si>
    <t xml:space="preserve">Serijski ormar AS, 1-vrata, 2000x800x400 (VxŠxD), RAL 7035 </t>
  </si>
  <si>
    <t xml:space="preserve">Svjetlosna sklopka, analogna, 1 C/O, 1ŠM </t>
  </si>
  <si>
    <t xml:space="preserve">Grebenasta sklopka, 1-0-2/1P/20A, na vrata </t>
  </si>
  <si>
    <t xml:space="preserve">Zaštitni prekidač, C karakteristika, 10A, 3-polni, </t>
  </si>
  <si>
    <t xml:space="preserve">Zaštitni prekidač, C karakteristika, 6A, 1-polni, </t>
  </si>
  <si>
    <t xml:space="preserve">Bakrena sabirnica, 852A, 50x10mm, duljina 2m </t>
  </si>
  <si>
    <t xml:space="preserve">Nosač sabirnica, 3-polni, montaža bušenjem, sustav 185mm </t>
  </si>
  <si>
    <t xml:space="preserve">NV osigurač vel. 1, 200A/400V AC </t>
  </si>
  <si>
    <t xml:space="preserve">NV rastavna sklopka vel.1|250A, 3P,M10, stez.120mm2,na ploču </t>
  </si>
  <si>
    <t xml:space="preserve">NV osigurač vel. 00, 35A/400V AC </t>
  </si>
  <si>
    <t xml:space="preserve">NV osigurač vel. 00, 100A/400V AC </t>
  </si>
  <si>
    <t>NV osigurač vel. 00, 80A/400V AC</t>
  </si>
  <si>
    <t xml:space="preserve">NV osigurač vel. 00, 63A/400V AC </t>
  </si>
  <si>
    <t xml:space="preserve">NV rastavna pruga vel.00|160A, 3P, M8, sustav 100mm </t>
  </si>
  <si>
    <t xml:space="preserve">NV osigurač vel. 00, 125A/400V AC </t>
  </si>
  <si>
    <t xml:space="preserve">Odvodnik prenapona PROTEC kl.B/C TNC 275/25 </t>
  </si>
  <si>
    <t>Daljinski isklopnik za MC2, 208-250V AC/DC za MC2</t>
  </si>
  <si>
    <t>Kompaktni prekidač snage tip AE, 3P, 50kA, 630A</t>
  </si>
  <si>
    <t xml:space="preserve">Priključna ploča, 3P, sustav 60mm, 95-185mm? Cu/Al </t>
  </si>
  <si>
    <t xml:space="preserve">Pokrov priključnih stezaljki na adapteru </t>
  </si>
  <si>
    <t>Adapter 3P/630A za montažu MC3 na sabirnički sistem 60mm</t>
  </si>
  <si>
    <t xml:space="preserve">NV rastavna sklopka vel.00|160A, 3P, stez.70mm?, sustav 60mm </t>
  </si>
  <si>
    <t xml:space="preserve">Bakrena sabirnica 573A (630A), 30x10mm, duljina 2m </t>
  </si>
  <si>
    <t>Završni pokrov za 3P nosač sabirnica, sustav 60mm</t>
  </si>
  <si>
    <t>Nosač sabirnica, 3-polni, sustav 60mm</t>
  </si>
  <si>
    <r>
      <t xml:space="preserve">Dobava, montaža i spajanje glavnog razvodnog ormara, oznake </t>
    </r>
    <r>
      <rPr>
        <b/>
        <sz val="10"/>
        <rFont val="Arial"/>
        <family val="2"/>
        <charset val="238"/>
      </rPr>
      <t>GRO</t>
    </r>
    <r>
      <rPr>
        <sz val="10"/>
        <rFont val="Arial"/>
        <family val="2"/>
        <charset val="238"/>
      </rPr>
      <t xml:space="preserve"> izrađenog od čeličnog lima, sa metalnom kadom, sa vratima i bravom, IP44.  Označenim prema propisima sa ugrađenom opremom:</t>
    </r>
  </si>
  <si>
    <t>PRIKLJUČAK UKUPNO:</t>
  </si>
  <si>
    <t>Radovi pri izvedbi NN priključka objekta ( u samom objektu)</t>
  </si>
  <si>
    <t xml:space="preserve">Dobava, montaža i spajanje spojnog mateijala </t>
  </si>
  <si>
    <t>Dobava i montaža tipskog betonskog tipskog za privod kabela do KPMO-a</t>
  </si>
  <si>
    <t>Dobava, montaža i polaganje PVC cijevi 110mm za privod energetskog kabela</t>
  </si>
  <si>
    <t>MTU uređaj</t>
  </si>
  <si>
    <t>intervalno kombi komunikacijsko brojilo 3x230/400V 5-100A</t>
  </si>
  <si>
    <t>osigurač 6A</t>
  </si>
  <si>
    <t>NN visoko učinski osigurač NVO 250A</t>
  </si>
  <si>
    <t xml:space="preserve">podnožje za osigurač </t>
  </si>
  <si>
    <t>Dobava, montaža i spajanje kućnog priključno mjernog ormara KPMO, ormarić mora biti izveden prema uvjetima distributivnog poduzeća, dimenzija 920x620x200mm, sa ugrađenom opremom:</t>
  </si>
  <si>
    <t>DEMONTAŽA UKUPNO:</t>
  </si>
  <si>
    <t>NS</t>
  </si>
  <si>
    <t>Demontaža postojeće instalacije jake i slabe struje i zbrinjavanje iste</t>
  </si>
  <si>
    <t>ukupno</t>
  </si>
  <si>
    <t>cijena</t>
  </si>
  <si>
    <t>količina</t>
  </si>
  <si>
    <t>jed</t>
  </si>
  <si>
    <t>opis stavke</t>
  </si>
  <si>
    <t>Rr.br.</t>
  </si>
  <si>
    <t>Kod izvođenja elektroinstalacija za sve veće proboje konzultirati nadzornog inženjera građevinske struke te voditi računa o usklađenosti elektromontažnih, strojarskih i građevinskih radova. Točnu lokaciju utičnica uskladiti na licu mjesta.</t>
  </si>
  <si>
    <t>Cijenom za svaku točku ovog troškovnika obuhvatiti dobavu, montažu i spajanje, a po potrebi i uzemljenje, te dovođenje stavke u stanje potpune funkcionalnosti. U cijenu je potrebno ukalkulirati sav potrebni sitni spojni, montažni, pridržni i ostali materijal za potpuno funkcioniranje stavke. Kod ponude treba se držati važećih propisa i normi za pojedine vrste instalacija.</t>
  </si>
  <si>
    <t>TROŠKOVNIK - ELEKTROINSTALACIJE</t>
  </si>
  <si>
    <t>S V E U K U P N O :</t>
  </si>
  <si>
    <t>VII. OPREMA PROMETNICA</t>
  </si>
  <si>
    <t>VI. KRAJOBRAZNO UREĐENJE</t>
  </si>
  <si>
    <t>V. ODVODNJA</t>
  </si>
  <si>
    <t>IV. BETONSKI I MONTAŽNI RADOVI</t>
  </si>
  <si>
    <t>III. GORNJI STROJ</t>
  </si>
  <si>
    <t>II. DONJI STROJ</t>
  </si>
  <si>
    <t>I. PRIPREMNI RADOVI</t>
  </si>
  <si>
    <t>R E K A P I T U L A C I J A</t>
  </si>
  <si>
    <t xml:space="preserve">VIII. OSTALI RADOVI UKUPNO: </t>
  </si>
  <si>
    <t xml:space="preserve"> Obračun po m2 uređene površine.    </t>
  </si>
  <si>
    <t xml:space="preserve">  Ovaj rad obuhvaća uređenje kosina humusiranjem i zatravnjavanjemu debljini sloja d= 15 cm.
  Rad se mjeri u m2 potpuno završene i zatravnjene površine.
  Plaća se po jediničnoj cijeni u koju mora biti uključen sav materijal, radovi i prijevozi potrebni za potpunu obradu.</t>
  </si>
  <si>
    <t>UREĐENJE KOSINA</t>
  </si>
  <si>
    <t>VIII. OSTALI RADOVI</t>
  </si>
  <si>
    <t xml:space="preserve">VII: OPREMA PROMETNICA UKUPNO: </t>
  </si>
  <si>
    <t xml:space="preserve">b) dva  znaka na stupu visine 3,2 m    </t>
  </si>
  <si>
    <t xml:space="preserve">a) jedan  znak na stupu visine 2,5 m            </t>
  </si>
  <si>
    <t>Obračun po komadu potpuno završenog prometnog znaka.</t>
  </si>
  <si>
    <t>VERTIKALNA SIGNALIZACIJA</t>
  </si>
  <si>
    <t xml:space="preserve"> m'</t>
  </si>
  <si>
    <t>- Izvedba pune crte zaustavljanja d=30cm, bijele boje, retrorefleksija klase I - H12</t>
  </si>
  <si>
    <t>- Izvedba isprekidane crte d=15cm, dužine punog/praznog polja 3m, bijele boje, retrorefleksija klase I - H02</t>
  </si>
  <si>
    <t xml:space="preserve"> - oznake za invalide  </t>
  </si>
  <si>
    <t xml:space="preserve"> - oznake parkirališta debljine 10 cm –   puna </t>
  </si>
  <si>
    <t>Izrada horizontalne signalizacije bijelom bojom. Ovaj rad obuhvaća postavljanje oznaka za regulaciju prometa na kolniku, a izvodi se prema projektu prometne opreme, Pravilniku o prometnim znakovima, opremi i signalizaciji na cestama i OTU. Izvođač je dužan prije početka radova na izradi horizontalne signalizacije dostaviti nadzornom inženjeru na uvid prethodna ispitivanja (ateste) o pogodnosti materijala za ove radove.Na osnovi atesta nadzorni inženjer odobrava početak radova.</t>
  </si>
  <si>
    <t xml:space="preserve"> HORIZONTALNA SIGNALIZACIJA</t>
  </si>
  <si>
    <t xml:space="preserve">VI. KRAJOBRAZNO UREĐENJE UKUPNO: </t>
  </si>
  <si>
    <t>LIGUSTRUM OVALIFOLIUM,kalina</t>
  </si>
  <si>
    <t>ŽIVICA</t>
  </si>
  <si>
    <t>-  sadnice starosti 5-7 godina, vis. min. 3-3,5 m, dobro razvijene krošnje, karakteristične za vrstu i  i dobro razvijenog korjenovog sustava ( Salix alba, salix cinerea, Populus alba, Populus nigra var. Italica i sl. )</t>
  </si>
  <si>
    <t>DRVEĆE</t>
  </si>
  <si>
    <t>Vađenje bilja u rasadniku, dovoz te istovar.Sav biljni materijal mora biti vrtlarski uzgojen (školovan), kontejniran odnosno baliran, s čitljivom etiketom na svakoj biljci.</t>
  </si>
  <si>
    <t>BILJNI MATERIJAL</t>
  </si>
  <si>
    <t>Sve komplet bez biljnog materijala.</t>
  </si>
  <si>
    <t>Jedno zalijevanje.</t>
  </si>
  <si>
    <t>Sadnja sadnica kaline (Ligustrum ovalifolium), dvoredno 7 kom/m.</t>
  </si>
  <si>
    <t>Iskop jarka za sadnju živice dim. 60 x 60 cm, gnojenje kompostom (ili zrelim stajskim gnojem) 20 lit/mt.,</t>
  </si>
  <si>
    <t>SADNJA ŽIVICE</t>
  </si>
  <si>
    <t xml:space="preserve">Sadnja drveća s izmjenom zemlje 100%. Iskop jama za sadnju dim. 80x80x80 cm, s odlaganjem iskopane zemlje u stranu, utovarom i odvozom. Dobava plodnog supstrata (mješavina vrtne zemlje 60 %, treseta 25 %, hygromulla 15%). Rahljenje dna jame. zatrpavanje do polovice bez nabijanja, gnojenje zrelim stajskim gnojem ( ili kompostom) 50 lit. po jami, sadnja te kolenje s tri kolca. Jedno zalijevanje.
Sve komplet sa 100% izmjenom zemlje, bez biljnog materijala. Obračunava se po komadu bez biljnog materijala  </t>
  </si>
  <si>
    <t>SADNJA DRVEĆA</t>
  </si>
  <si>
    <r>
      <t>Obračun po m</t>
    </r>
    <r>
      <rPr>
        <vertAlign val="superscript"/>
        <sz val="10"/>
        <rFont val="Arial"/>
        <family val="2"/>
        <charset val="238"/>
      </rPr>
      <t>2</t>
    </r>
  </si>
  <si>
    <r>
      <t>Stavka obuhvaća prekopavanje na dubinu 20 cm, gnojenje zrelim stajskim gnojivom ( ili kompostom) 5 l/m</t>
    </r>
    <r>
      <rPr>
        <vertAlign val="superscript"/>
        <sz val="10"/>
        <rFont val="Arial"/>
        <family val="2"/>
        <charset val="238"/>
      </rPr>
      <t>2</t>
    </r>
    <r>
      <rPr>
        <sz val="10"/>
        <rFont val="Arial"/>
        <family val="2"/>
        <charset val="238"/>
      </rPr>
      <t>, fino planiranje površine s potrebnim nagibom za površinsku odvodnju, nabava i sjetva travne smjese 5 dag/m</t>
    </r>
    <r>
      <rPr>
        <vertAlign val="superscript"/>
        <sz val="10"/>
        <rFont val="Arial"/>
        <family val="2"/>
        <charset val="238"/>
      </rPr>
      <t>2</t>
    </r>
    <r>
      <rPr>
        <sz val="10"/>
        <rFont val="Arial"/>
        <family val="2"/>
        <charset val="238"/>
      </rPr>
      <t>, ježenje, valjanje, jednokratno zaljevanje.</t>
    </r>
  </si>
  <si>
    <r>
      <t xml:space="preserve"> </t>
    </r>
    <r>
      <rPr>
        <b/>
        <sz val="10"/>
        <rFont val="Arial"/>
        <family val="2"/>
        <charset val="238"/>
      </rPr>
      <t>IZVEDBA TRAVNJAKA</t>
    </r>
  </si>
  <si>
    <t xml:space="preserve">Nabava,dovoz, istovar te razastiranje plodne zemlje,  u sloju debljine 10 cm. Grubo planiranje prethodno razastrte plodne zemlje.
Sve komplet </t>
  </si>
  <si>
    <t>RAZASTIRANJE PLODNE ZEMLJE</t>
  </si>
  <si>
    <r>
      <t>m</t>
    </r>
    <r>
      <rPr>
        <vertAlign val="superscript"/>
        <sz val="10"/>
        <rFont val="Arial"/>
        <family val="2"/>
        <charset val="238"/>
      </rPr>
      <t>3</t>
    </r>
    <r>
      <rPr>
        <sz val="10"/>
        <rFont val="Arial"/>
        <family val="2"/>
        <charset val="238"/>
      </rPr>
      <t xml:space="preserve"> </t>
    </r>
  </si>
  <si>
    <r>
      <t>Obračun po m</t>
    </r>
    <r>
      <rPr>
        <vertAlign val="superscript"/>
        <sz val="10"/>
        <rFont val="Arial"/>
        <family val="2"/>
        <charset val="238"/>
      </rPr>
      <t>3</t>
    </r>
  </si>
  <si>
    <t>Stavka obuhvaća skidanje sloja tla debljine 10 cm, utovar i odvoz.</t>
  </si>
  <si>
    <t>SKIDANJE ZAKOROVLJENOG ILI ZBIJENOG SLOJA TLA</t>
  </si>
  <si>
    <t>Ova stavka obuhvaća čišćenje zelenih površina od ostataka građevnog materijala i ostalog otpada, skupljanje u hrpe, utovar i odvoz.Obračun po m2</t>
  </si>
  <si>
    <t xml:space="preserve">ČIŠĆENJE GRADILIŠTA -  ZELENIH POVRŠINA  </t>
  </si>
  <si>
    <t>VI.  KRAJOBRAZNO UREĐENJE</t>
  </si>
  <si>
    <t xml:space="preserve">V. ODVODNJA UKUPNO: </t>
  </si>
  <si>
    <t>Obračun po m’ gotove drenaže.</t>
  </si>
  <si>
    <t>- nabava, doprema i razastiranje te ugradnja krupnozrnatog šljunka koji se polaže oko drenažnih cijevi u svemu prema detalju.</t>
  </si>
  <si>
    <r>
      <t xml:space="preserve">- nabava, doprema i ugradnja plastičnih drenažnih cijevi </t>
    </r>
    <r>
      <rPr>
        <sz val="10"/>
        <rFont val="PanRoman"/>
        <charset val="2"/>
      </rPr>
      <t>¯</t>
    </r>
    <r>
      <rPr>
        <sz val="10"/>
        <rFont val="Arial"/>
        <family val="2"/>
        <charset val="238"/>
      </rPr>
      <t>150 mm po pravcu i niveleti, uključivo spajanje na slivnike,</t>
    </r>
  </si>
  <si>
    <t>- izrada podloge i obloge oko cijevi od mršavog betona C12/15</t>
  </si>
  <si>
    <t>- fino planiranje dna jame u koju se polažu cijevi,</t>
  </si>
  <si>
    <t>- iskop zemlje za rov sa razupiranjem rova, niveliranje dna rova na potrebnu visinu,</t>
  </si>
  <si>
    <t>IZVEDBA DRENAŽE</t>
  </si>
  <si>
    <r>
      <t xml:space="preserve"> - priključci sabirnika </t>
    </r>
    <r>
      <rPr>
        <sz val="10"/>
        <rFont val="Symbol"/>
        <family val="1"/>
        <charset val="2"/>
      </rPr>
      <t>f</t>
    </r>
    <r>
      <rPr>
        <sz val="10"/>
        <rFont val="Arial"/>
        <family val="2"/>
        <charset val="238"/>
      </rPr>
      <t xml:space="preserve"> 150 mm</t>
    </r>
  </si>
  <si>
    <r>
      <t xml:space="preserve"> - priključci slivnika </t>
    </r>
    <r>
      <rPr>
        <sz val="10"/>
        <rFont val="Symbol"/>
        <family val="1"/>
        <charset val="2"/>
      </rPr>
      <t>f</t>
    </r>
    <r>
      <rPr>
        <sz val="10"/>
        <rFont val="Arial"/>
        <family val="2"/>
        <charset val="238"/>
      </rPr>
      <t xml:space="preserve"> 200 mm</t>
    </r>
  </si>
  <si>
    <t xml:space="preserve"> - sabirnici</t>
  </si>
  <si>
    <t xml:space="preserve"> - slivnici</t>
  </si>
  <si>
    <t xml:space="preserve">Ova stavka obuhvaća provjeru funkcionalnosti i čišćenje slivnika i priključaka provedene putem poduzeća “Odvodnja”, a prije tehničkog pregleda objekta.Obračun po komadu izvedenog slivnika i m izvedenih priključaka.    </t>
  </si>
  <si>
    <t>PROVJERA FUNKCIONALNOSTI I     ČIŠĆENJE SLIVNIKA, SABIRNIKA I PRIKLJUČAKA</t>
  </si>
  <si>
    <r>
      <t xml:space="preserve"> - priključak </t>
    </r>
    <r>
      <rPr>
        <sz val="10"/>
        <rFont val="Symbol"/>
        <family val="1"/>
        <charset val="2"/>
      </rPr>
      <t>f</t>
    </r>
    <r>
      <rPr>
        <sz val="10"/>
        <rFont val="Arial"/>
        <family val="2"/>
        <charset val="238"/>
      </rPr>
      <t xml:space="preserve"> 150mm</t>
    </r>
  </si>
  <si>
    <t>Obračun po m’  kompletno dovršenog priključka.</t>
  </si>
  <si>
    <t>- ispitivanje zbijenosti i pribavljanje atesta.</t>
  </si>
  <si>
    <t xml:space="preserve"> - ispitivanje vodonepropusnosti izvedenih priključaka, te pribavljanje atesta, odvoz zemlje preostale nakon izvedbe priključaka na deponiji koju osigurava izvođač radova, sa utovarom, odvozom, istovarom i razastirnjem dovezenog materijala,</t>
  </si>
  <si>
    <t xml:space="preserve"> - nabava, doprema i ugradnja pvc cijevi fi 150 mm po pravcu i niveleti sa izvedbom spojeva </t>
  </si>
  <si>
    <t>-nabava, doprema i zatrpavanje rovova šljunkom uz primjenu vibracionih nabijača</t>
  </si>
  <si>
    <t>Ova stavka obuhvaća izradu priključka sabirnikana reviziona okna,  od  pvc cijevi sa izradom spojeva .                                       Ova stavka obuhvaća: 
-iskop zemlje za rov sa ravnim odsijecanjem blokova, 
-razupiranje rova i fino niveliranje dna rova na visinu,</t>
  </si>
  <si>
    <t>IZVEDBA PRIKLJUČAKA SABIRNIKA</t>
  </si>
  <si>
    <t xml:space="preserve"> - sabirnik sa rešetkom zalaki promet</t>
  </si>
  <si>
    <t xml:space="preserve"> - sabirnik sa rešetkom za teški promet</t>
  </si>
  <si>
    <t>Obračun po komadu izvedenog slivnika</t>
  </si>
  <si>
    <t>Ova stavka obuhvaća:
- iskop jame u tlu za postavljanje sabirnika,
- nabijanjedna kanala
- nasipavanje sloja šljunka- izravnavajućeg sloja 10 cm
- betoniranje dna  C20/25 d=15cm,
- nabava i polaganje sabirnika ( duboka izvedba  )                                                                                               
- zatrpavanje zemljom od iskopa oko sabirnika sa nabijanjem u slojevima,
- nabava, doprema i ugradba  pripadajuće pocinčane rešetke za laki ili teški promet, 
- ispitivanje vodonepropusnosti  i pribavljanje atesta,
- utovar, prijevoz i istovar viška materijala od iskopa na deponiji koju osigurava izvođač radova.</t>
  </si>
  <si>
    <t xml:space="preserve">IZVEDBA SABIRNIKA </t>
  </si>
  <si>
    <t>- kanalica š=10 cm, d= 16 cm s rešetkom za laki promet</t>
  </si>
  <si>
    <t>- kanalica š=20 cm, d= 21 cm s rešetkom za teški promet</t>
  </si>
  <si>
    <t>Ova stavka obuhvaća:
- iskop jame u tlu za postavljanje kanalice, nabijanje dna kanala, nasipavanje sloja šljunka- izravnavajućeg sloja 10 cm
- Kanal se izvodi polaganjem na betonsku podlogu marke C20/25 debljine sloja 15 cm,a kanal je potrebno bočno založiti betonom.                                                                              
- nabava i polaganje kanalice izrađene iz polymerbetona,  V-presjeka s povečanom brzinom otjecanja i boljim hidrauličkim  svojstvima,  s ugrađenim padom i pripadjućom pocinčanom čeličnom mosnom rešetkom za laki, odnosno lijevano-željeznom mosnom rešetkom za teški promet                                           
- zatrpavanje zemljom od iskopa oko kanalice sa nabijanjem u slojevima, utovar, prijevoz i istovar  viška materijala od iskopa na deponiji koju osigurava izvođač radov
- nabava, doprema i ugradba  rešetke. Gornji rub  rešetke se izvodi u razini 2-5 mm ispod kote gotove završne okolne površine.  
- ispitivanje vodonepropusnosti izvedenih kanalica i pribavljanje atesta,
Obračun po m' ugrađene kanalice, sve sa priborom za montažu do potpune funkcionalnosti</t>
  </si>
  <si>
    <t>IZVEDBA KANALICE S REŠETKOM</t>
  </si>
  <si>
    <r>
      <t xml:space="preserve"> - priključak </t>
    </r>
    <r>
      <rPr>
        <sz val="10"/>
        <rFont val="Symbol"/>
        <family val="1"/>
        <charset val="2"/>
      </rPr>
      <t>f</t>
    </r>
    <r>
      <rPr>
        <sz val="10"/>
        <rFont val="Arial"/>
        <family val="2"/>
        <charset val="238"/>
      </rPr>
      <t xml:space="preserve"> 20 cm</t>
    </r>
  </si>
  <si>
    <t>-ispitivanje vodonepropusnosti izvedenih priključaka, te pribavljanje atesta,odvoz zemlje preostale nakon izvedbe priključaka na deponiji koju osigurava izvođač radova, sa utovarom, odvozom, istovarom i razastirnjem dovezenog materijala,</t>
  </si>
  <si>
    <t>- nabava, doprema i ugradnja betonskih cijevi po pravcu i niveleti sa izvedbom spojeva u cementnom mortu, izrada betonske podloge i obloge oko cijevi debljine d = 10 cm iz betona marke C16/20</t>
  </si>
  <si>
    <t>Ova stavka obuhvaća izradu priključka slivnika od gotovih betonskih cijevi sa izradom spojeva. Brtvljenje cijevi vršiti sa cementnim mortom, u kojem su dodana sredstava za vodonepropusnost. Ova stavka obuhvaća:
-iskop zemlje za rov sa ravnimodsijecanjem blokova, 
-razupiranje rova i fino niveliranje dna rova na visinu,</t>
  </si>
  <si>
    <t>IZVEDBA PRIKLJUČAKA SLIVNIKA</t>
  </si>
  <si>
    <t>Ova stavka obuhvaća:
- iskop jame u tlu za slivnik,
- betoniranje dna slivnika C16/20 d=15 cm,
- nabava i polaganje betonskih cijevi  50 cm,
- probijanje rupe u slivniku za izvedbu priključka slivnika,
- zatrpavanje zemljom od iskopa oko slivnika sa nabijanjem u slojevima,
- nabava, doprema i ugradba lijevano-željezne rešetke, 
- ispitivanje vodonepropusnosti izvedenih slivnika i pribavljanje atesta,
- utovar, prijevoz i istovar  viška materijala od iskopa na deponiji koju osigurava izvođač radova.</t>
  </si>
  <si>
    <t>IZVEDBA SLIVNIKA</t>
  </si>
  <si>
    <t xml:space="preserve">IV. BETONSKI I MONTAŽNI RADOVI UKUPNO: </t>
  </si>
  <si>
    <t xml:space="preserve">     - betonsko željezo  </t>
  </si>
  <si>
    <t xml:space="preserve">     - beton C 25/30      </t>
  </si>
  <si>
    <r>
      <t>m</t>
    </r>
    <r>
      <rPr>
        <vertAlign val="superscript"/>
        <sz val="10"/>
        <rFont val="Arial"/>
        <family val="2"/>
        <charset val="238"/>
      </rPr>
      <t>2</t>
    </r>
    <r>
      <rPr>
        <sz val="10"/>
        <rFont val="Arial"/>
        <family val="2"/>
        <charset val="238"/>
      </rPr>
      <t xml:space="preserve"> </t>
    </r>
  </si>
  <si>
    <t xml:space="preserve">     - oplata potrebna za površinu</t>
  </si>
  <si>
    <t>Obračun po m3 izvedene kalote, sve do potpune gotovosti.</t>
  </si>
  <si>
    <t xml:space="preserve"> - pregled terena prije početka rada,  iskolčenje po dužini i visinski, iskop zemlje strojnim i ručnim putem , odvoz iskopanog materijala na deponiji koju osigurava izvođač radova,  izvedbu oplate, nabavu i ugradnju betona C25/30, nabavu i ugradnju armature,  te uređenje okoliša po završetku radova. U stavku su obuhvaćeni sav potreban rad i materijal. </t>
  </si>
  <si>
    <t>IZRADA KALOTE</t>
  </si>
  <si>
    <t xml:space="preserve">Obračun po komdu, sve komplet. </t>
  </si>
  <si>
    <t xml:space="preserve"> Jedinična cijena sadrži sav potreban rad i spojni materijal (okov, brava, kvaka i dr. ), potrebnu oplatu, izradu temelja stupova, zalijevanje rupa cementnim mortom nakon ugradnje stupova kao, dobavu i ugradnju nosećih stupova i vrata, te sve ostale pripomoći. </t>
  </si>
  <si>
    <t xml:space="preserve">Ovaj rad obuhvaća, iskop zemlje za temelje stupova, odvoz iskopanog materijala na deponiji koju osigurava izvođač radova, nabava betona i betoniranje temelja stupova ulaznih vrata ograde betonom C25/30 , oplatu,  te  dobavu, dopremu i montažu ručnih, kliznih metalnih panel vrata veličine  600x175 cm , sa stupovima . Dimenzije temelja stupova u prosjeku 50x50x60 cm. Prije betoniranja ostaviti rupe za ugradnju stupova vrata.  Vrata su u istom stilu i boje kao i ograda. </t>
  </si>
  <si>
    <t>NABAVA I MONTAŽA  KOLNIH ULAZNIH KLIZNIH VRATA VISINE 1200 mm, ŠIRINE 6000 mm</t>
  </si>
  <si>
    <t>Veličina vrata 1,0x1,7m</t>
  </si>
  <si>
    <t>- paneli 1000x1750mm</t>
  </si>
  <si>
    <t>Obračun po komadu, uključivo sav spojni materijal, okov, brava i kvaka.</t>
  </si>
  <si>
    <t>Ovaj rad obuhvaća, iskop zemlje za temelje stupova, odvoz iskopanog materijala na deponiji koju osigurava izvođač radova, nabava i ugradnja betona u temelje, oplatu,  te  nabavu i montažu jednokrilnih metalnih panel vrata , visine 1,75m sa stupovima na razmaku od 2,0m.</t>
  </si>
  <si>
    <t>NABAVA I MONTAŽA JEDNOKRILNIH ULAZNIH  VRATA VISINE 1200 mm, ŠIRINE 1000 mm</t>
  </si>
  <si>
    <t>Obračun po m' montirane ograde, uključivo temelje za stupove ograde, ograda i sav spojni materijal do potpune pogonske gotovosti ograde.</t>
  </si>
  <si>
    <t>Ovaj rad obuhvaća, iskolčenje ograde po dužini i visinski, iskop zemlje strojnim i ručnim putem  za temelje ograde, odvoz iskopanog materijala na deponiji koju osigurava izvođač radova, nabava i ugradnja betona C25/30 u temelje za stupove ograde, izradu oplate za rupe radi montaže stupova, nabavu i ugradnju armature, te  nabavu i montažu  metalne panel  ograde sa mrežastom ispunom, u pocinčanoj  izvedbi, tamno zelene boje,  visine 1,75 m, veličine oka mreže 50x200mm sa stupovima na razmaku od 2 m na ogradi. Ograda se izrađuje uz rub parcele.</t>
  </si>
  <si>
    <t xml:space="preserve">IZRADA OGRADE OKO PARCELE </t>
  </si>
  <si>
    <t>m’</t>
  </si>
  <si>
    <t xml:space="preserve">     - postavljanje i dobava ograde</t>
  </si>
  <si>
    <t>m´</t>
  </si>
  <si>
    <t xml:space="preserve">     - drenažne cijevi   Ø 150 mm</t>
  </si>
  <si>
    <t>Obračun po m' montirane ograde, uključivo ograda i sav spojni materijal do potpune pogonske gotovosti ograde.</t>
  </si>
  <si>
    <t xml:space="preserve"> -  dobavu, dopremu i ugradnju  vanjske  metalne panel  ograde sa mrežastom ispunom, u pocinčanoj  izvedbi, tamno zelene boje,  visine 1,75 m, veličine oka mreže 50x200mm sa stupovima na razmaku od 2 m na ogradi.</t>
  </si>
  <si>
    <t>U stavku je uračunat sav potreban materijal i rad.</t>
  </si>
  <si>
    <t xml:space="preserve"> - pregled terena prije početka rada,  iskolčenje po dužini i visinski, iskop zemlje strojnim i ručnim putem za temelj i dodatne iskope, odvoz iskopanog materijala na deponiji koju osigurava izvođač radova,  izvedbu oplate, nabavu i ugradnju betona C25/30,  izradu oplate za rupe radi montaže stupova , nabavu i ugradnju armature i betona, polaganje drenažne cijevi, ugradnju procijednica te uređenje okoliša po završetku radova. U stavku su obuhvaćeni sav potreban rad i materijal. </t>
  </si>
  <si>
    <t>IZRADA ZIDA SA OGRADOM NA ZAPADNOJ  STRANI OBUHVATA</t>
  </si>
  <si>
    <t>IZRADA ZIDA SA OGRADOM NA JUŽNOJSTRANI  OBUHVATA</t>
  </si>
  <si>
    <t>IZRADA ZIDA SA OGRADOM NA  ISTOČNOJ STRANI OBUHVATA  UZ PJEŠAČKU STAZU</t>
  </si>
  <si>
    <t xml:space="preserve"> - dobavu, dopremu i ugradnju  vanjske metalne panel  ograde sa mrežastom ispunom, u pocinčanoj  izvedbi, tamno zelene boje,  visine 1,75 m, veličine oka mreže 50x200mm sa stupovima na razmaku od 2 m na ogradi.</t>
  </si>
  <si>
    <t>IZRADA ZIDA SA OGRADOM NA SJEVERNOJ I ISTOČNOJ STRANI OBUHVATA</t>
  </si>
  <si>
    <t xml:space="preserve">IV. BETONSKI  I MONTAŽNI RADOVI </t>
  </si>
  <si>
    <t xml:space="preserve">III. GORNJI STROJ UKUPNO: </t>
  </si>
  <si>
    <t>- asfalt-betonska rampa s taktilnom površinom</t>
  </si>
  <si>
    <t>Obračun po komadu kompletno izvedene rampe sa svim materijalom i radom.</t>
  </si>
  <si>
    <t>Izvedba rampe prema detalju iz projekta.
Rampe se postavljaju na mjestima pješačkih prijelaza te mjestima uključivanja pješaka na nogostup sa visinski deniveliranih površina, a sve prema nacrtima. 
Izvedba rampe je od asfalt-betona s upuštenim rubnjacima, te izvedenim taktilnim površinama. Rampa mora biti izvedena da zadovoljava sve uvjete iz Pravilnika o osiguranju pristupačnosti građevina osobama s invaliditetom i smanjenom pokretljivosti.</t>
  </si>
  <si>
    <t>U stavci je obuhvaćeno:</t>
  </si>
  <si>
    <t>IZVEDBA RAMPI OD ASFALT-BETONA ZA SVLADAVANJE ARHITEKTONSKIH BARIJERA</t>
  </si>
  <si>
    <t>U jediničnu cijenu uključiti sav rad i materijal do potpune gotovosti. Obračun po m2 popločene površine.</t>
  </si>
  <si>
    <t>POLIPROPILENSKIN TRAVNIM REŠETKAMA</t>
  </si>
  <si>
    <t>IZVEDBA ZAVRŠNOG SLOJA VATROGASNOG PRISTUPA</t>
  </si>
  <si>
    <t>- betonski opločnici - pješačka staza      d=4,0 cm</t>
  </si>
  <si>
    <t>Obračun po m2  izvedene površine</t>
  </si>
  <si>
    <t>Obuhvaćen je sav materijal, rad i alat na izradi sloja kao i sva potrebna tekuća i kontrolna ispitivanja s izradom atesta za dokaz kvalitete ugrađenog sloja.</t>
  </si>
  <si>
    <t>- pribavljanje atesta.</t>
  </si>
  <si>
    <t>- polaganje betonskih opločnika sa zapunjavanjem fuga,</t>
  </si>
  <si>
    <t>- dobavu i razastiranje sloja pijeska i cementa sa svim prijenosima,</t>
  </si>
  <si>
    <t>- dobavu betonskih opločnika  sa svim prijenosima i prijevozima (vrstu i kvalitetu propisuje projektant),</t>
  </si>
  <si>
    <t>Ova stavka obuhvaća slijedeće radove:</t>
  </si>
  <si>
    <t>Završni sloj od betonskih ploča izvodi se na podlozi od tampona . Postava istih vrši se na sloj smjese pijeska i cementa omjera smjese 3:1, debljine min. 5 cm. Sastavci se zapunjavaju pijeskom i fugiraju se cementnim mortom.</t>
  </si>
  <si>
    <t>IZVEDBA ZAVRŠNOG SLOJA BETONSKIM OPLOČNICIMA</t>
  </si>
  <si>
    <t>- parkiralište  AC 8 surf   d  = 3 cm</t>
  </si>
  <si>
    <t>-  kolnik    AC 11 surf    d = 4 cm</t>
  </si>
  <si>
    <t>Obračun po m2 ugrađenog sloja.</t>
  </si>
  <si>
    <t>Ova stavka obuhvaća:
- dobavu i dopremu asfaltne mješavine,
- čišćenje i prskanje podloge za asfaltbeton,
- razastiranje, valjanje i njega asfaltbetona.</t>
  </si>
  <si>
    <t>Izradi ovog sloja može se prići nakon propisno izvedenog i po nadzornom inženjeru preuzetom BNS-u ili veznom sloju.</t>
  </si>
  <si>
    <t xml:space="preserve">IZVEDBA ZAVRŠNOG SLOJA  OD ASFALTBETONA </t>
  </si>
  <si>
    <t>-  parkiralište           AC 22 base d=7,0 cm</t>
  </si>
  <si>
    <t>-  kolnik         AC 22 base d=8,0 cm</t>
  </si>
  <si>
    <r>
      <t>Obračun po m</t>
    </r>
    <r>
      <rPr>
        <vertAlign val="superscript"/>
        <sz val="10"/>
        <rFont val="Arial"/>
        <family val="2"/>
        <charset val="238"/>
      </rPr>
      <t>2</t>
    </r>
    <r>
      <rPr>
        <sz val="10"/>
        <rFont val="Arial"/>
        <family val="2"/>
        <charset val="238"/>
      </rPr>
      <t xml:space="preserve"> ugrađenog sloja.</t>
    </r>
  </si>
  <si>
    <t>- razastiranje, valjanje i njega BNS-a.</t>
  </si>
  <si>
    <t>- čišćenje i prskanje podloge za BNS,</t>
  </si>
  <si>
    <t>- dobavu i dopremu asfaltne mješavine,</t>
  </si>
  <si>
    <t>Izvedbi donjeg nosivog sloja može se prići nakon ispitanog i po nadzornom inženjeru preuzetom donjem osivom sloju tampona.</t>
  </si>
  <si>
    <t xml:space="preserve">IZVEDBA BNS-a  </t>
  </si>
  <si>
    <t xml:space="preserve"> - pješački rubnjaci     8/20 x  100 cm u m’</t>
  </si>
  <si>
    <t xml:space="preserve"> - cestovni rubnjaci   18/24 x 100 cm m’</t>
  </si>
  <si>
    <t>Obračun po m’ ugrađenog rubnjaka.</t>
  </si>
  <si>
    <t>- izrada upuštenog rubnjaka izvodi se okretanjem cestovnog rubnjaka,</t>
  </si>
  <si>
    <t>- ispitivanje kvalitete rubnjaka sa pribavljanjem atesta.</t>
  </si>
  <si>
    <t>- njega betona,</t>
  </si>
  <si>
    <t>- zalijevanje spojnica cementnim mortom omjera 1:4,</t>
  </si>
  <si>
    <t>- svi prijevozi i prijenosi betona i pomoćnog materijala,</t>
  </si>
  <si>
    <t>- polaganje rubnjaka u beton po pravcu i niveleti sa razmakom (spojnicom) do 1 cm,</t>
  </si>
  <si>
    <t>- izrada i ugradnja betona C12/15 podloge i zaloge,</t>
  </si>
  <si>
    <t>- pripremu podloge, čišćenje kod podloge od cementne stabilizacije, otkop ili nasipavanje sa nabijanjem kod podloge od kamena,</t>
  </si>
  <si>
    <t>- dobavu gotovih betonskih rubnjaka C30/37, te razvoz rubnjaka po gradilištu,</t>
  </si>
  <si>
    <t xml:space="preserve"> IZVEDBA KOLNIČKIH RUBNJAKA</t>
  </si>
  <si>
    <r>
      <t>m</t>
    </r>
    <r>
      <rPr>
        <vertAlign val="superscript"/>
        <sz val="10"/>
        <rFont val="Arial"/>
        <family val="2"/>
        <charset val="238"/>
      </rPr>
      <t>3</t>
    </r>
  </si>
  <si>
    <t xml:space="preserve"> - pj. površine                 d=30cm </t>
  </si>
  <si>
    <t xml:space="preserve"> -  parkiralšte                  d=30 cm </t>
  </si>
  <si>
    <t xml:space="preserve"> - kolnik i parkiralšte       d=40 cm </t>
  </si>
  <si>
    <r>
      <t>Obračun po m</t>
    </r>
    <r>
      <rPr>
        <vertAlign val="superscript"/>
        <sz val="10"/>
        <rFont val="Arial"/>
        <family val="2"/>
        <charset val="238"/>
      </rPr>
      <t>3</t>
    </r>
    <r>
      <rPr>
        <sz val="10"/>
        <rFont val="Arial"/>
        <family val="2"/>
        <charset val="238"/>
      </rPr>
      <t xml:space="preserve"> ugrađenog sloja.</t>
    </r>
  </si>
  <si>
    <t>- sva tekuća i kontrolna ispitivanja uz ispostavu atesta za dokaz kvalitete ugrađenog sloja.</t>
  </si>
  <si>
    <t>- kontrolu ravnina i visina ugrađevnog sloja,</t>
  </si>
  <si>
    <t>- ugradbu materijala, zbijanje i planiranje,</t>
  </si>
  <si>
    <t>- dobavu, dovoz i istovar materijala,</t>
  </si>
  <si>
    <t>- pribavljanje atesta za materijal prije početka radova,</t>
  </si>
  <si>
    <t>- parkir., pj. hodnik Ms=60 MN/m2</t>
  </si>
  <si>
    <t>-  kolnik  Ms= 80 MN/m2</t>
  </si>
  <si>
    <t>Modul stišljivosti na donjem nosivom sloju treba biti:</t>
  </si>
  <si>
    <t>Za izradu ovog sloja mogu se upotrijebiti šljunčani ili drobljeni kameni materijali kao i mješavina.</t>
  </si>
  <si>
    <t>Izradi donjeg nosivog sloja može se pristupiti nakon propisno izvedene, ispitane i  po nadzornom inženjeru preuzetoj posteljici.</t>
  </si>
  <si>
    <t xml:space="preserve">IZRADA DONJEG NOSIVOG SLOJA </t>
  </si>
  <si>
    <t>II. DONJI STROJ UKUPNO:</t>
  </si>
  <si>
    <t xml:space="preserve">Provodi se u slučaju nepovoljnog tla i nepostizanja  tražene zbijenosti posteljice Ms=20MN/m2. Zamjenski  materijal nanosi se u sloju od 25-30 cm u uvaljanom stanju (otpadni kameni materijal) pretpostavljeno   </t>
  </si>
  <si>
    <t xml:space="preserve"> NABAVA I UGRADNJA ZAMJENSKOG  MATERIJALA</t>
  </si>
  <si>
    <t>- geomreža</t>
  </si>
  <si>
    <t>- geotekstil</t>
  </si>
  <si>
    <t>Ova stavka obuhvaća:
- pribavljanje atesta za ugrađene materijale
- dobava, dovoz i istovar geotekstila (300 g/m2) i geomreže
- ugradbu, uključivo spajanje 
- sva tekuća i kontrolna ispitivanja sa izradom atesta za dokaz kvalitete ugrađenog sloja
Geotekstil polagati preklapanjem min. 10 cm, odnosno prema uputama proizvođača. 
Izvedba i kontrola kakvoće i obračun prema Općim tehničkim uvjetima za radove na cestama, IGH 2001.(OTU)  2-08.4. 
Obračun po m2 obrađene površine .</t>
  </si>
  <si>
    <t xml:space="preserve"> POLAGANJE    GEOTEKSTILA I GEOMREŽE </t>
  </si>
  <si>
    <r>
      <t>Obračun po m</t>
    </r>
    <r>
      <rPr>
        <vertAlign val="superscript"/>
        <sz val="10"/>
        <rFont val="Arial"/>
        <family val="2"/>
        <charset val="238"/>
      </rPr>
      <t>2</t>
    </r>
    <r>
      <rPr>
        <sz val="10"/>
        <rFont val="Arial"/>
        <family val="2"/>
        <charset val="238"/>
      </rPr>
      <t xml:space="preserve"> uređene posteljice.</t>
    </r>
  </si>
  <si>
    <r>
      <t>- sabijanje posteljice tako da se postigne zbijenost od 100% prema standardnom Proctorovom postupku, odnosno Ms = 25 MN/m</t>
    </r>
    <r>
      <rPr>
        <vertAlign val="superscript"/>
        <sz val="10"/>
        <rFont val="Arial"/>
        <family val="2"/>
        <charset val="238"/>
      </rPr>
      <t>2</t>
    </r>
    <r>
      <rPr>
        <sz val="10"/>
        <rFont val="Arial"/>
        <family val="2"/>
        <charset val="238"/>
      </rPr>
      <t xml:space="preserve"> za kamene materijale mjereno kružnom pločom r =30 cm pri optimalnoj vlažnosti materijala. U cijenu stavke su uključeni svi pripremni i pomoćni radovi, alati i materijali.</t>
    </r>
  </si>
  <si>
    <t>- rješenje odvodnje posteljice,</t>
  </si>
  <si>
    <t xml:space="preserve"> - planiranje posteljice na projektom predviđene kote,</t>
  </si>
  <si>
    <t>Stavkom je predviđeno uređenje i zaštita posteljice do izrade nasipa ili tamponskog sloja. Stavkom su obuhvaćeni slijedeći radovi:</t>
  </si>
  <si>
    <t>UREĐENJE POSTELJICE</t>
  </si>
  <si>
    <r>
      <t>Obračun s vrši po m</t>
    </r>
    <r>
      <rPr>
        <vertAlign val="superscript"/>
        <sz val="10"/>
        <rFont val="Arial"/>
        <family val="2"/>
        <charset val="238"/>
      </rPr>
      <t xml:space="preserve">3 </t>
    </r>
    <r>
      <rPr>
        <sz val="10"/>
        <rFont val="Arial"/>
        <family val="2"/>
        <charset val="238"/>
      </rPr>
      <t xml:space="preserve"> nasipa u nabijenom stanju na osnovu snimljenih profila</t>
    </r>
  </si>
  <si>
    <r>
      <t>materijala u slojevima čija se debljina određuje ovisno o vrsti materijala i nabijačima. Nabijanje treba izvoditi tako da se kod svakog sloja postigne ME = 25 MN/m</t>
    </r>
    <r>
      <rPr>
        <vertAlign val="superscript"/>
        <sz val="10"/>
        <rFont val="Arial"/>
        <family val="2"/>
        <charset val="238"/>
      </rPr>
      <t>2</t>
    </r>
    <r>
      <rPr>
        <sz val="10"/>
        <rFont val="Arial"/>
        <family val="2"/>
        <charset val="238"/>
      </rPr>
      <t xml:space="preserve"> .</t>
    </r>
  </si>
  <si>
    <t>Nasip ispod kolnika izvodi se od šljunka ili kamenog</t>
  </si>
  <si>
    <t xml:space="preserve"> - eventualno vlaženje i sušenje te zbijanje i planiranje u nasipu prema dimenzijama i nagibima datim u projektu.</t>
  </si>
  <si>
    <t xml:space="preserve"> - nasipavanje i razastiranje u slojevima od 30 cm,</t>
  </si>
  <si>
    <t xml:space="preserve"> - dobavu i dopremu nasipnog materijala – šljunka ili kamenog materijala (dolomita)</t>
  </si>
  <si>
    <t>Ova stavka obuhvaća :</t>
  </si>
  <si>
    <t>IZRADA NASIPA OD ŠLJUNKA ILI KAMENOG MATERIJALA (DOLOMITA)</t>
  </si>
  <si>
    <t xml:space="preserve"> - iskop i odvoz na deponij na udaljenost do 20 km.</t>
  </si>
  <si>
    <r>
      <t>Obračunato u m</t>
    </r>
    <r>
      <rPr>
        <vertAlign val="superscript"/>
        <sz val="10"/>
        <rFont val="Arial"/>
        <family val="2"/>
        <charset val="238"/>
      </rPr>
      <t>3</t>
    </r>
    <r>
      <rPr>
        <sz val="10"/>
        <rFont val="Arial"/>
        <family val="2"/>
        <charset val="238"/>
      </rPr>
      <t xml:space="preserve"> stvarno iskopanog i uklonjenog materijala mjereno u sraslom stanju uz prosječnu cijenu bez obzira na stvarni udio ručnog i strojnog iskopa prema OTU 2-02.</t>
    </r>
  </si>
  <si>
    <t>osiguranja psotojećih objekata i komunikacija. Široki iskop treba obavljati upotrebom odgovarajuće mehanizacije, a ručni rad treba ograničiti na neophodni minimum. Sve iskope treba urediti prema karakterističnim profilima, predviđenim kotama i nagibima iz projekta, odnosno prema zahtjevu nadzornog inženjera. Naročitu pažnju teba posvetiti iskopu oko postojećih instalacija. U jediničnoj cijeni stavke obuhvaćen je utovar, prijevoz, istovar, razastiranje i ugradnja na deponiji koju osigurava izvođač radova.. Predviđa se 20% ručnog iskopa i 80% strojnog iskopa.</t>
  </si>
  <si>
    <r>
      <t>ili zahtjevom nadzornog inženjera u materijalu C kategorije, s odvozom materijala na deponiju, radove na čišćenju pokosa, te planiranje iskopanih površina i komprimiranje zdravice posteljice na zbijenost Me = 25 MN/m</t>
    </r>
    <r>
      <rPr>
        <vertAlign val="superscript"/>
        <sz val="10"/>
        <rFont val="Arial"/>
        <family val="2"/>
        <charset val="238"/>
      </rPr>
      <t>2</t>
    </r>
    <r>
      <rPr>
        <sz val="10"/>
        <rFont val="Arial"/>
        <family val="2"/>
        <charset val="238"/>
      </rPr>
      <t>. Pri izradi iskopa treba provesti sve mjere sigurnosti na radu i sva potrebna</t>
    </r>
  </si>
  <si>
    <t>ISKOP I UKLANJANJE ZEMLJANOG  MATERIJALA</t>
  </si>
  <si>
    <t>Obračun po m3 otkopanog materijala mjereno u sraslom stanju prema poprečnim profilima.</t>
  </si>
  <si>
    <t>- utovar, prijevoz i razastiranje na deponiji koju osigurava izvođač radova.</t>
  </si>
  <si>
    <t>- ručni otkop uz komunalne istalacije te</t>
  </si>
  <si>
    <t>- istovar i razastiranje na deponiji,</t>
  </si>
  <si>
    <t>- utovar otkopanog materijala u vozilo, te prijevoz i deponiranje na udaljenost do 20 km,</t>
  </si>
  <si>
    <t>- otkop površinskog sloja u debljini 20 cm,</t>
  </si>
  <si>
    <t xml:space="preserve"> ISKOP HUMUSA</t>
  </si>
  <si>
    <t>I   PRIPREMNI RADOVI UKUPNO:</t>
  </si>
  <si>
    <t>Obračun po količini zaštičenih stabala</t>
  </si>
  <si>
    <t>Stavka obuhvača zaštitu stabala tijekom građevinskih radova postavljanjem oplate koja od ruba debla mora biti udaljena najmanje 50 cm. Stavka obuhvača dopremu na gradilište, montažu i demontažu.</t>
  </si>
  <si>
    <t>ZAŠTITA STABALA</t>
  </si>
  <si>
    <t>Rušenježičane  ograde ,  visine 1,7 m, čelični stupovi na razmaku 2,0 m; uključivo i pripadajući temelji.</t>
  </si>
  <si>
    <t>b.)</t>
  </si>
  <si>
    <t>Rušenje metalne panel ograde sa mrežastom ispunom,  visine 1,7 m, čelični stupovi na razmaku 2,0 m; uključivo i pripadajući temelji.</t>
  </si>
  <si>
    <t>a.)</t>
  </si>
  <si>
    <t>Obračun se vrši po m' srušene ograde</t>
  </si>
  <si>
    <t xml:space="preserve">U cijenu rušenja postojeće ograde ulazi sav rad , materijal i transporti potrebni za dovršenje rada. </t>
  </si>
  <si>
    <t>RUŠENJE POSTOJEĆE OGRADE</t>
  </si>
  <si>
    <t>Obračun vršiti po komadu stvarno porušenih i uklonjenih slivnika.</t>
  </si>
  <si>
    <t>- sanaciju nastalog lokalnog oštećenja podtla radi uklanjanja slivnika u cijeloj dubini, treba izvesti kamenim materijalom sa zbijanjem u slojevima do visine posteljice.</t>
  </si>
  <si>
    <t>- rušenje slivnika u cijeloj dubini, ili rušenje slivnika do kote iskopa, a preostali dio slivnika ispuniti cementnom stabilizacijom uz prethodno čišćenje slivnika.</t>
  </si>
  <si>
    <t>- demontiranje kišne rešetke i okvira, te odvoz na deponiju.</t>
  </si>
  <si>
    <t>Ovom stavkom obuhvaćeno je:</t>
  </si>
  <si>
    <t>DEMONTAŽA I ISKOP POSTOJEĆIH SLIVNIKA</t>
  </si>
  <si>
    <t>Stavka obuhvaća zaštitu svih postojećih podzemnih hidranata, škrinjica i sl. čiji položaj i stanje se neće mjenjati. Potrebno je vidljivo označiti položaj hidranta, zaštiti od mogučih oštečenja pri izvođenju radova, te po potrebi učvrstiti u koliko se izvode iskapanja u blizini instalacije.</t>
  </si>
  <si>
    <t>ZAŠTITA PODZEMNIH HIDRANATA, ŠKRINJICA I SL.</t>
  </si>
  <si>
    <t>-nivelacija postojećih škrinjica zatvarača s novom škrinjicom</t>
  </si>
  <si>
    <t>Materijali za izradu moraju zadovoljavati važećim standardima.</t>
  </si>
  <si>
    <t>Svi radovi moraju biti izvedeni prema niveletama i u skladu s projektom, propisima, programom kontrole i osiguranja kakvoće, projektom organizacije građenja, zahtjevima nadzornog inženjera i općim tehničkim uvjetima.</t>
  </si>
  <si>
    <t>Potrebno je demontirati postojeće škrinjice, nove za tip opterečenja D400 ugraditi na novu visinu, odnosno ugradnja postojeće škrinjice ako zadovoljava uvjete ugradnje.</t>
  </si>
  <si>
    <t xml:space="preserve">Stavkom su obuhvaćeni dobava i doprema materijala i svi radovi na niveliranju postojećih škrinjica u skladu sa novom visinom prometnice. </t>
  </si>
  <si>
    <t>NIVELACIJA POSTOJEĆIH ŠKRINJICA</t>
  </si>
  <si>
    <t>-nivelacija postojećih šahtova s  novim poklopcem za opterečenje D400 i pripadajućim okvirom.</t>
  </si>
  <si>
    <t>Rad se obračunava po komadu stvarno deniveliranog poklopca, a plaća prema ugovorenim cijenama.</t>
  </si>
  <si>
    <t>Potrebno je demontirati postojeće poklopce, nove za tip opterečenja D400 ugraditi na novu visinu, odnosno ugradnja postojećeg poklopca ako zadovoljava uvjete ugradnje.</t>
  </si>
  <si>
    <t xml:space="preserve">Stavkom su obuhvaćeni dobava i doprema materijala i svi radovi na niveliranju postojećih šahtova ee mreže u skladu sa novom visinom prometnice. </t>
  </si>
  <si>
    <t>NIVELACIJA POSTOJEĆIH ŠAHTOVA</t>
  </si>
  <si>
    <t>RUŠENJE DRVEĆA</t>
  </si>
  <si>
    <t xml:space="preserve"> - rigolice cm</t>
  </si>
  <si>
    <t>- rubnjaci 8*20 cm</t>
  </si>
  <si>
    <t>- rubnjaci 18*24 cm</t>
  </si>
  <si>
    <t xml:space="preserve">    Ovom stavkom je obuhvaćeno rušenje velikog betonskog rubnjaka, ugrađenog u betonsku posteljicu.
Stavkom su obuhvaćeni slijedeći radovi:
- ručni iskop uz postojeće rubnjake,
- pažljivo rušenje postojećih rubnjaka,
- rušenje postojećeg betonskog temelja rubnjaka kompresorima,
- utovar, prijevoz, istovar, razastiranje i ugradnja viška zemlje od iskopa, svih betona i rubnjaka na deponiji koju osigurava izvođač radova.
- svi pripremni i pomoćni radovi, alati i materijali.
Obračun po m' izvađenih rubnjaka </t>
  </si>
  <si>
    <t xml:space="preserve">VAĐENJE POSTOJEĆIH BETONSKIH RUBNJAKA   </t>
  </si>
  <si>
    <r>
      <t>Obračun po m</t>
    </r>
    <r>
      <rPr>
        <vertAlign val="superscript"/>
        <sz val="10"/>
        <rFont val="Arial"/>
        <family val="2"/>
        <charset val="238"/>
      </rPr>
      <t>3</t>
    </r>
    <r>
      <rPr>
        <sz val="10"/>
        <rFont val="Arial"/>
        <family val="2"/>
        <charset val="238"/>
      </rPr>
      <t xml:space="preserve"> srušene betonske pješačke staze</t>
    </r>
  </si>
  <si>
    <t>Ova stavka obuhvaća rušenje postojeće bet. pješačke staze, prosječne debljine cca 10 cm. Postojeće pješačke konstrukcije treba rušiti tako da teren nakon rušenja bude sposoban za funkcionalnu uporabu, koja se predviđa projektom, odnosno prema zahtjevu nadzornog inženjera.  Radove uskladiti sa odabranom tehnologijom radova na instalacijama, te upisom nadzornog inženjera u građevinski dnevnik. U jediničnoj cijeni stavke obuhvaćeni su: pripremni i pomoćni radovi, alati i materijali, utovar, prijevoz, istovar, razastiranje i ugradnja na deponiji koju osigurava izvođač.</t>
  </si>
  <si>
    <t>RUŠENJE POSTOJEĆE BETONSKE PJEŠAČKE STAZE</t>
  </si>
  <si>
    <r>
      <t>Obračun po m</t>
    </r>
    <r>
      <rPr>
        <vertAlign val="superscript"/>
        <sz val="10"/>
        <rFont val="Arial"/>
        <family val="2"/>
        <charset val="238"/>
      </rPr>
      <t>2</t>
    </r>
    <r>
      <rPr>
        <sz val="10"/>
        <rFont val="Arial"/>
        <family val="2"/>
        <charset val="238"/>
      </rPr>
      <t xml:space="preserve"> srušenog asfaltnog sloja pješačke staze</t>
    </r>
  </si>
  <si>
    <t>Ova stavka obuhvaća rušenje postojećih bet. opločnika pješačke staze, prosječne debljine cca 8 cm. Postojeće pješačke konstrukcije treba rušiti tako da teren nakon rušenja bude sposoban za funkcionalnu uporabu, koja se predviđa projektom, odnosno prema zahtjevu nadzornog inženjera.  Radove uskladiti sa odabranom tehnologijom radova na instalacijama, te upisom nadzornog inženjera u građevinski dnevnik. U jediničnoj cijeni stavke obuhvaćen je utovar, prijevoz, istovar, razastiranje i ugradnja na deponiji koju osigurava izvođač.</t>
  </si>
  <si>
    <t>RUŠENJE POSTOJEĆIH BETONSKIH 
OPLOČNIKA PJEŠAČKE STAZE</t>
  </si>
  <si>
    <r>
      <t>Obračun po m</t>
    </r>
    <r>
      <rPr>
        <vertAlign val="superscript"/>
        <sz val="10"/>
        <rFont val="Arial"/>
        <family val="2"/>
        <charset val="238"/>
      </rPr>
      <t>2</t>
    </r>
    <r>
      <rPr>
        <sz val="10"/>
        <rFont val="Arial"/>
        <family val="2"/>
        <charset val="238"/>
      </rPr>
      <t xml:space="preserve"> srušenog asfaltnog sloja kolnika</t>
    </r>
  </si>
  <si>
    <t>Ova stavka obuhvaća rušenje postojećih asfaltnih slojeva kolnika prosječne debljine 12-18 cm. Postojeće kolničke konstrukcije treba rušiti tako da teren nakon rušenja bude sposoban za funkcionalnu uporabu, koja se predviđa projektom, odnosno prema zahtjevu nadzornog inženjera.Rušenje treba obaviti posebno pažljivo da se ne bi oštetila metalna kućišta zatvarača, hidranti, betonska okna izvedena u kolniku. Radove uskladiti sa odabranom tehnologijom radova na instalacijama, te upisom nadzornog inženjera u građevinski dnevnik. U jediničnoj cijeni stavke obuhvaćen je utovar, prijevoz, istovar, razastiranje i ugradnja na deponiji koju osigurava izvođač.</t>
  </si>
  <si>
    <t>RUŠENJE POSTOJEĆIH ASFALTNIH
SLOJEVA KOLNIKA</t>
  </si>
  <si>
    <t>Stavka obuhvaća : 
- rušenje AB zidiva i stepenica 
- utovar, istovar i prijevoz neupotrebljenog materijala  na deponij koji osigurava izvođač
- razastiranje istovarenog materijala. 
Obračun radova po m3.</t>
  </si>
  <si>
    <t>RUŠENJE POSTOJEĆIH ZIDOVA I STEPENICA</t>
  </si>
  <si>
    <t>Ova stavka obuhvaća zasjecanje postojećeg asfalta na mjestima kontakta starog i novog kolnika, zajedno sa nabavom, dopremom i ugradnjom polimerizirane brtvene trake 4*1 cm. Stavkom su obuhvaćeni slijedeći radovi:
- pravilno zasjecanje postojećeg asfalta
- utovar, prijevoz, istovar, razastiranje i ugradnja na deponiji  viška materijala,
- nabava, doprema i ugradnja polimerizirane brtvene trake dimenzija 4*1 cm na bazi plimernom modificiranog bitumena, na kontaktima starog i novog kolnika. Brtvenu traku treba ugraditi u potpunosti u skladu sa tehnologijom proizvođača.
Obračun po m ugrađene brtvene trake odnosno zasječenog asfalta.</t>
  </si>
  <si>
    <t>ZASJECANJE POSTOJEĆEG ASFALTA</t>
  </si>
  <si>
    <t>Obračunava se po m' iskolčene osi.</t>
  </si>
  <si>
    <r>
      <t>-</t>
    </r>
    <r>
      <rPr>
        <sz val="7"/>
        <rFont val="Times New Roman"/>
        <family val="1"/>
        <charset val="238"/>
      </rPr>
      <t xml:space="preserve">    </t>
    </r>
    <r>
      <rPr>
        <sz val="10"/>
        <rFont val="Arial"/>
        <family val="2"/>
        <charset val="238"/>
      </rPr>
      <t>u cijenu koštanja ulazi sav materijal i radna snaga.</t>
    </r>
  </si>
  <si>
    <r>
      <t>-</t>
    </r>
    <r>
      <rPr>
        <sz val="7"/>
        <rFont val="Times New Roman"/>
        <family val="1"/>
        <charset val="238"/>
      </rPr>
      <t xml:space="preserve">    </t>
    </r>
    <r>
      <rPr>
        <sz val="10"/>
        <rFont val="Arial"/>
        <family val="2"/>
        <charset val="238"/>
      </rPr>
      <t>tijekom rada izvođač obavlja potrebne geodetske izmjere koje su mu potrebne za obračun izvršenih radova,</t>
    </r>
  </si>
  <si>
    <r>
      <t>-</t>
    </r>
    <r>
      <rPr>
        <sz val="7"/>
        <rFont val="Times New Roman"/>
        <family val="1"/>
        <charset val="238"/>
      </rPr>
      <t xml:space="preserve">    </t>
    </r>
    <r>
      <rPr>
        <sz val="10"/>
        <rFont val="Arial"/>
        <family val="2"/>
        <charset val="238"/>
      </rPr>
      <t>postavljanje poprečnih profila,</t>
    </r>
  </si>
  <si>
    <r>
      <t>-</t>
    </r>
    <r>
      <rPr>
        <sz val="7"/>
        <rFont val="Times New Roman"/>
        <family val="1"/>
        <charset val="238"/>
      </rPr>
      <t xml:space="preserve">    </t>
    </r>
    <r>
      <rPr>
        <sz val="10"/>
        <rFont val="Arial"/>
        <family val="2"/>
        <charset val="238"/>
      </rPr>
      <t>osiguranje pojedinih točaka koje služe za rekonstrukciju osovine i visine objekata,</t>
    </r>
  </si>
  <si>
    <r>
      <t>-</t>
    </r>
    <r>
      <rPr>
        <sz val="7"/>
        <rFont val="Times New Roman"/>
        <family val="1"/>
        <charset val="238"/>
      </rPr>
      <t xml:space="preserve">    </t>
    </r>
    <r>
      <rPr>
        <sz val="10"/>
        <rFont val="Arial"/>
        <family val="2"/>
        <charset val="238"/>
      </rPr>
      <t>iskolčenje trase, prijem poligonih točaka i repera sa svim potrebnim geodetskim podacima,</t>
    </r>
  </si>
  <si>
    <t>Stavka obuhvaća :</t>
  </si>
  <si>
    <t xml:space="preserve">ISKOLČENJE TRASE </t>
  </si>
  <si>
    <t>I.   PRIPREMNI RADOVI</t>
  </si>
  <si>
    <t xml:space="preserve">Primopredaju gradilišta obaviti nakon zajedničke procjene stanja stabilnosti od strane svih sudionika vizuelnim pregledom i moguće postojećom dokumentacijom o do sada izvedenim ispitivanjima i radovima. </t>
  </si>
  <si>
    <t>Ovi opći uvjeti, sastavni su i neotuđivi dio troškovnika.</t>
  </si>
  <si>
    <t xml:space="preserve">Sve štete učinjene prigodom rada na vlastitim ili tuđim radovima imaju se otkloniti na račun počinitelja. </t>
  </si>
  <si>
    <t>Svi nekvalitetno izvedeni radovi moraju se otkloniti i zamijeniti ispravnima.</t>
  </si>
  <si>
    <t xml:space="preserve">Ukoliko postoji potreba za izmjenom materijala ili načina izvedbe, one se moraju izvršiti isključivo pisanim dogovorom s  projektantom i nadzornim inženjerom. Sve više radnje koje neće biti na taj način utvrđene, neće se priznati u obračunu. </t>
  </si>
  <si>
    <t>Izvođač radova garantira za kvalitetu izvedenih radova,  ugrađenih materijala i montiranih konstrukcija, a sve u skladu s projektom, ugovornim troškovnikom, važećim zakonima i propisima.</t>
  </si>
  <si>
    <t>Sve mjere u nacrtima prije izvedbe treba provjeriti u naravi.</t>
  </si>
  <si>
    <t>Ukoliko investitor odluči da se neki rad neće izvoditi i o tome pravovremeno obavijesti izvođača, izvođač nema pravo na odštetu.</t>
  </si>
  <si>
    <t xml:space="preserve"> Izvedeni radovi moraju u cijelosti odgovarati projektu i opisima, a u  tu svrhu investitor ima pravo prije početka radova od izvođača zatražiti uzorke materijala koji  će se čuvati u upravi gradilišta. Izvedeni radovi moraju u cijelosti odgovarati odabranom uzorku.</t>
  </si>
  <si>
    <t>Dužnost je izvođača upozoriti projektanta i nadzornog inženjera na uočene nedostatke u dokumentaciji i zatražiti pojašnjenje za sve nejasnoće.</t>
  </si>
  <si>
    <t>Ako opis koje stavke dovodi u sumnju, izvođač treba na vrijeme prije predaje ponude za ugovaranje radova tražiti objašnjenje projektanta.</t>
  </si>
  <si>
    <t>Davanjem ponude izvođač se obvezuje pravovremeno nabaviti sav materijal opisan u pojedinim stavkama troškovnika.</t>
  </si>
  <si>
    <t xml:space="preserve">Obračun radova vrši se kako je navedeno u stavci i po Prosječnim normama u građevinarstvu. Radovi će se obračunati prema izmjeri u naravi bez obzira na količine upisane u troškovniku, uz primjenu jediničnih cijena. </t>
  </si>
  <si>
    <t>Jedinične cijene su fiksne i ne mogu se mijenjati. Jedinične cijene primjenjivat će se bez obzira na postotak odstupanja od iskazanih količina u troškovniku.</t>
  </si>
  <si>
    <t>Izvođač je dužan po završetku radova predati naručitelju građevinu i okolni teren očišćen od šute i otpadnog materijala preostalog od njega ili njegovih kooperanata.</t>
  </si>
  <si>
    <t xml:space="preserve">Izvoditelj je dužan prije počeka radova obvijestiti sve vlasnike i korisnike komunalnih instalacija vezanih uz objekt i s time upoznati  nadzornog inženjera. </t>
  </si>
  <si>
    <t>Provjeriti postojanje komunalnih instalacija i ista zaštititi po uputama vlasnika.</t>
  </si>
  <si>
    <t>Više radnje i manje radnje po ugovorenim stavkama zaračunat će se po istim cijenama.</t>
  </si>
  <si>
    <t xml:space="preserve">Za vrijeme izvođenja radova izvođač je dužan osigurati nesmetan promet na postojećim prometnicama i prilaznim putevima i regulirati ga odgovarajućim prometnim znacima. </t>
  </si>
  <si>
    <t>Promjene moraju biti upisane u građevinski dnevnik ili izrađeni posebni dijelovi nacrta i ovjereni potpisom projektanta, nadzornog inženjera ili odlukom koju je investitor na neki drugi način odobrio.</t>
  </si>
  <si>
    <t xml:space="preserve">Eventualno potrebne promjene, izmjene i dopune projekta donosit će sporazumno projektant, nadzorni inženjer i izvoðač radova. </t>
  </si>
  <si>
    <t>Nadzorni inženjer i izvođač potvrđuje upisane količine i podatke svojim potpisom.</t>
  </si>
  <si>
    <t xml:space="preserve">Količina radova koje se nakon dovršenja objekta ne mogu provjeriti izmjerom, upisuju se u građevinski dnevnik ili knjigu. </t>
  </si>
  <si>
    <t xml:space="preserve"> -  sav potreban rad, oprema, materijal i transporti potrebni za potpuno dovršenje stavke.</t>
  </si>
  <si>
    <t xml:space="preserve"> - dobava potrebnog osnovnog i pomoćnog materijala (ako nije opisana posebnom stavkom), svi potrebni strojevi, alat i pribor, potrebna mehanizacija, opskrba i potrošnja vode i električne energije, skladištenje roba, njegovanje i zaštita ugrađenih materijala od atmosferilija, zaštita i osiguranje izvedenih radova od oštećenja i krađe, zaštita ostalih dijelova građevine od oštećenja prilikom radova i od atmosferilija, troškovi popravka oštećenja zbog nepažnje, održavanje čistoće gradilišta, odnosno potrebno čišćenje prije, u tijeku i po završetku radova, odvozi otpadnog materijala na određeno mjesto na gradilištu s utovarom i istovarom, svi horizontalni i vertikalni prijevozi i nošenja unutar gradilišta, troškovi radne snage, potrebna pomoćna radna skela ili nogari, troškovi zaštite na radu, troškovi atesta, troškovi pristojbi za zauzeće javne površine, troškovi izrade operativnog i terminskog plana izvođenja radova, troškovi ograđivanja i označavanja gradilišta na propisani način, troškovi izmjere za potrebe izvedbe i obračuna radova,  obilježavanje kota i održavanje oznaka</t>
  </si>
  <si>
    <t xml:space="preserve">U cijenu svake stavke uključeni su bez posebnog naglašavanja i:                                    </t>
  </si>
  <si>
    <t xml:space="preserve"> - kao i svi ostali posredni i neposredni troškovi koji su potrebni za pravilno   i pravovremeno izvršenje radova.</t>
  </si>
  <si>
    <t xml:space="preserve"> - svi potrebni odvozi otpadnog materijala uključivo s utovarom i istovarom na gradsku deponiju udaljenosti do 30 km, te sve takse i pristojbe za deponiranje. </t>
  </si>
  <si>
    <t>- razni radovi u vezi s uređenjem gradilišta nakon dovršenja objekta kao što su čišćenje i uređenje terena u nožici nasipa na svaku stranu i uz pokose usjeka, uređenje prostora gdje je izvođač imao barake, strojeve, materijal i slično,</t>
  </si>
  <si>
    <t>- razni radovi u vezi sa organizacijom i uređenjem gradilišta prije početka gradnje,</t>
  </si>
  <si>
    <t>One obuhvaćaju sav rad, materijal i organizaciju u cilju izvršenja radova u potpunosti i u skladu s projektom. Nadalje, jedinične cijene za pojedine vrste radova sadrže i sve one posredne troškove, koji nisu iskazani u troškovniku, ali su neminovni za izvršenje radova predviđenih projektom kao što su:</t>
  </si>
  <si>
    <t>Jedinične cijene u ovom troškovniku formirane su na osnovi cijena materijala, radne snage, strojeva i ostalih elemenata.</t>
  </si>
  <si>
    <t>OPĆE NAPOMENE</t>
  </si>
  <si>
    <t>TROŠKOVNIK: OKOLIŠ</t>
  </si>
  <si>
    <t>Kol</t>
  </si>
  <si>
    <t>JM</t>
  </si>
  <si>
    <t>Naziv ili opis</t>
  </si>
  <si>
    <t>Rbr</t>
  </si>
  <si>
    <t>(PDV nije u cijeni)</t>
  </si>
  <si>
    <t>SVEUKUPNO KN:</t>
  </si>
  <si>
    <t>D/</t>
  </si>
  <si>
    <t>SANITARNI UREĐAJI</t>
  </si>
  <si>
    <t>C/</t>
  </si>
  <si>
    <t>KANALIZACIJA</t>
  </si>
  <si>
    <t>B/</t>
  </si>
  <si>
    <t>VODOVOD</t>
  </si>
  <si>
    <t>A/</t>
  </si>
  <si>
    <t xml:space="preserve"> REKAPITULACIJA</t>
  </si>
  <si>
    <t>UKUPNO GRAĐEVINSKI RADOVI:</t>
  </si>
  <si>
    <t>Odvoz viška preostale zemlje u rastresitom stanju nakon izvršenih svih zatrpavanja rovova na deponiju udaljenosti do 15 km. U stavku uključiti utovar, transport, istovar i planiranje zemlje na deponiju.</t>
  </si>
  <si>
    <t>Zatrpavanje rova i oko šahtova nakon montaže i zasipavanje cjevovoda uz nabijanje u slojevima od 20 cm laganim ručnim nabijačima. Obračun sve kompletno po m3.</t>
  </si>
  <si>
    <t>Dobava, donos i ugradba betona za osiguranje lomova ispod hidranta.</t>
  </si>
  <si>
    <t>Vodomjerno okno vel. 400 x 160/20/ 3 m</t>
  </si>
  <si>
    <t>Cijena sadrži sve komplet gotovo s dobavom i ugradnjom betona u potrebnoj oplati, izradom i montažom armature, lijevano željeznim poklopcima i penjalicama, PVC zaštitne cijevi DN 110, 160 i 200 mm, PVC cijevi za ispumpavanje vode, za izlaz elektro kabela u zid ubetonirati zaštitnu cijev, te podupore od pune opeke. Zemljani radovi obračunavaju se posebno. Svi ostali radovi, kao i potreban materijal, izrada i montaža armature sadržani su u jediničnoj cijeni okna - sve komplet gotovo.</t>
  </si>
  <si>
    <t xml:space="preserve">Izvedba vodomjernog okna svijetle veličine 460x200 cm iz vodonepropusnog betona C 25/30 u potrebnoj glatkoj oplati. Ploču, spoj ploče i zida izolirati da se postigne vodonepropusnost. Penjalice za silaz u okno su iz nehrđajućeg čelika  20 mm. Poklopci okna su iz lijevanog željeza veličine 60x60 cm nosivosti 50 kN sa natpisom "VODOVOD". Dno okna izvesti u padu prema PVC cijevi DN 400 mm dužine 40 cm za ispumpavanje vode. 
</t>
  </si>
  <si>
    <t>vel. 60/100/200 cm</t>
  </si>
  <si>
    <t>Izrada taložnika okna od vodonepropusnog betona MB 30. Pokrovna ploča, stijenke i dno 20 cm, podložni beton 10 cm. Sve armirati obostrano mrežom Q 196 (prema priloženom detalju). Na okno montirati tipski lijevano željezni poklopac 600x600 mm za teški teret, stupaljke za silaz 7 komada, te T-komad Ø 150 za odvod. Obračun po komadu komplet izvedenog okna.</t>
  </si>
  <si>
    <t xml:space="preserve">Okno za ulje 100x60/197 cm </t>
  </si>
  <si>
    <t>Vel. 220x120/197 cm</t>
  </si>
  <si>
    <t xml:space="preserve">Izvedba vodonepropusnog okna za ugradnju separatora ulja, od vodonepropusnog betona MB 30. Pokrovna ploča, stijenke i dno 20 cm, podložni beton 10 cm, sve armirano obostrano mrežom Q 196 (prema priloženom detalju). Nad oknom montirati tipski lijevano željezni poklopac 3 x 600x600 mm za teški promet, te stupaljke za silaz 7 kom. Obračun po komadu komplet izvedenog okna. </t>
  </si>
  <si>
    <t xml:space="preserve">Spajanje kanalizacije na revizijsko okno sa umetanjem i ugradnjom PVC spojnog elementa izrađenog iz tvrdog PVC-a, oznake RDS ili KGF priključnog komada kao veza između tvrde plastike i betona odnosno betonskih građevina, komplet. U cijenu su uključene: dobava, montaža i ispitivanja spojnog elementa, komplet izvedeno. </t>
  </si>
  <si>
    <t xml:space="preserve">mjerno kontrolno okno 130x90x170 cm  </t>
  </si>
  <si>
    <t xml:space="preserve">100x60/250 cm   </t>
  </si>
  <si>
    <t>Izvedba kanalizacijskih okana van objekta od vodonepropusnog betona C 25/30. Stjenke, dno i pokrovna ploča 20 cm, podložni beton 10, sve armirati obostrano mrežom Q 196 (prema priloženom detalju) te ugradba lijevano željeznih penjalica. Okno iznutra ožbukati u dva sloja i zagladiti drvenom gladilicom (I sloj deb. 1,5 cm, omjer 1:2, II sloj deb. 0,5 cm, omjer 1:1). Nad oknom montirati lijevano željezni poklopac za teški promet vel. 600 x 600 mm i ugraditi stupaljke. Obračun po komadu kompletno izvedenog okna.</t>
  </si>
  <si>
    <t>Izrada pješčane posteljice i nadsloja debljine 10 cm za ležaj cijevi vodovoda i kanalizacije.</t>
  </si>
  <si>
    <t>Obračun po m3 bez obzira na kategoriju.</t>
  </si>
  <si>
    <t xml:space="preserve">Iskop zemlje A, B, C kategorije rovova za polaganje vodovoda i kanalizacije s planiranjem dna rova, zatrpavanjem cijevi uz nabijanje, odvoz i razastiranje preostalog materijala. </t>
  </si>
  <si>
    <t>UKUPNO SANITARNI UREĐAJI:</t>
  </si>
  <si>
    <t>- kromirani držaći za ručnike</t>
  </si>
  <si>
    <t>- kutija za držanje papira uroli</t>
  </si>
  <si>
    <t>- kromirani držać papira u roli za WC</t>
  </si>
  <si>
    <t>- kromirani držać sapuna utuš kadi</t>
  </si>
  <si>
    <t>- kromirani držać sapuna</t>
  </si>
  <si>
    <t>- etažer</t>
  </si>
  <si>
    <t>- ogledalo 610x450cm</t>
  </si>
  <si>
    <t>Dobava, donos i ugradba kompletne opreme, prema izboru investitora:</t>
  </si>
  <si>
    <t>Obračun po komadu komplet spojene opreme.</t>
  </si>
  <si>
    <t>Izrada priključnih predmeta opreme na dovod (hladne i tople vode) i odvod sa ventilima i sifonom, te sa svim potrebnim materijalom (sudoper, digester i ostala oprema).</t>
  </si>
  <si>
    <t>Obračun po komadu komplet uređenog sanitarnog čvora za invalide.</t>
  </si>
  <si>
    <t>Pokretno-zaokretne ručke dužine 60 cm ugrađene s obje strane WC-a (2 kom).</t>
  </si>
  <si>
    <t>Rukohvat.</t>
  </si>
  <si>
    <t>Nosač s mogućnošću postizanja nagiba prema naprijed.</t>
  </si>
  <si>
    <t>Invalidsko ogledalo.</t>
  </si>
  <si>
    <t>Nabava, doprema i ugradnja opreme za invalidski sanitarni prostor. Obračun po komadu ugrađene opreme uključujući potreban materijal za ugradnju.</t>
  </si>
  <si>
    <t>Obračun po komadu gore navedenog spojenog i puštenog u rad uključujući sav potreban materijal za montažu, kao i sifon ugrađen u zidnu nišu, te kromirani okvir i vratašca, vel. 25/25 ugrađena na mjestu sifona.</t>
  </si>
  <si>
    <t>Armatura jednoručna stojeća mješalica za hladnu i toplu vodu (B1612AA) sifon Ø 32 mm, te dva kutna ventila.</t>
  </si>
  <si>
    <t>Nabava, doprema i montaža umivaonika za invalide vel. 60x67 cm.</t>
  </si>
  <si>
    <t>Nabava, doprema i ugradnja WC-a za invalide MONOBLOK. Obračun po komadu nabavljenog i ugrađenog WC-a za invalide uključujući poklopnu dasku i okvir, vodokotlić - monoblok, kompletno spojeno i pušteno u rad, te nosač za mješalicu, mješalica sa telefon tušem (B 1613 AA). Kompletno sve spojeno i pušteno u rad.</t>
  </si>
  <si>
    <t>Dobava, donos i ugradba WC-a za invalide:</t>
  </si>
  <si>
    <t>Izrada priključka opreme; sudoperi, digestori i ostala oprema, na toplu i hladnu vodu, te na odvodnju.</t>
  </si>
  <si>
    <t>Obračun po komdadu komplet montiranog pisoara.</t>
  </si>
  <si>
    <t xml:space="preserve">Dobava, donos i ugradba pisoara sa svom opremom, uključivanje na senzor sa priključkom na el. energiju.  </t>
  </si>
  <si>
    <t xml:space="preserve">- tuš kada </t>
  </si>
  <si>
    <t>Dupli 50/135 cm sa dvije mješalice</t>
  </si>
  <si>
    <t>40/48 cm</t>
  </si>
  <si>
    <t>50/60 cm</t>
  </si>
  <si>
    <t>Obračun po montiranom kompletu.</t>
  </si>
  <si>
    <t xml:space="preserve">Dobava i montaža konzolnog umivaonika, stojeće jednoručne slavine sa držačem i sifonom, uračunati pričvrsni materijal  i brtveni pribor.                                                         </t>
  </si>
  <si>
    <t xml:space="preserve">Dobava i montaža ugradbene Wc školjke,  ugradbenog  kotlića (uključivo metalna potkonstrukcija za montažu u obzid od gipskartonskih ploča) i  Wc daske od tvrde plastike. Stavkom obuhvatiti izradu spoja na dovod i odvod (isplavne cijevi, vijke za školjku i sl.).  </t>
  </si>
  <si>
    <t>Obračun se vrši po komadu potpuno montiranog, funkcionalnog i ispitanog sanitarnog uređaja.</t>
  </si>
  <si>
    <t>Prije davanja ponude zatražiti investitora koje će sanitarne uređaje koristiti.</t>
  </si>
  <si>
    <t>NAPOMENA: Svi sanitrni uređaji su po izboru investitora - visoke klase.</t>
  </si>
  <si>
    <t>UKUPNO KANALIZACIJA:</t>
  </si>
  <si>
    <t xml:space="preserve">Obračun po komadu komplet ugrađenih vodolovnih grla. </t>
  </si>
  <si>
    <t>Dobava, donos i ugradba odvodne kanalice i sifona za odvod krovnih voda, grijani odvod.</t>
  </si>
  <si>
    <t>Obračun po m' komplet ugrađene kanalice.</t>
  </si>
  <si>
    <t>Dobava, donos i ugradba kanalice rešetki.</t>
  </si>
  <si>
    <t>Kanalica dužine L=25 m. Obračun po m' komplet izvedenih kanalica spojenih na odvod prema projektu,</t>
  </si>
  <si>
    <t xml:space="preserve">Dobava, prijenos i ugradba ravnih kanalica sa ubetoniranim masivnim kutnim okvirom od ljevang željeza i lakoučvrstivim pocinčanim rešetkama ili rešetkama od ljevanog željeza za teški promet. </t>
  </si>
  <si>
    <t xml:space="preserve">Dobava i ugradba tipskog separatora ulja D400, te spojenog na dovod i odvod. Obračun po komadu komplet ugrađenog separatora. </t>
  </si>
  <si>
    <t>Ø 110 mm</t>
  </si>
  <si>
    <t>Dobava, donos i ugradba nepovratnih klapni i revizija na horizontalnim odvodima oborinskih vertikala radi povrata neugodnih mirisa.</t>
  </si>
  <si>
    <t>- 4000x150x20 mm + sifon      Ø 100 mm</t>
  </si>
  <si>
    <t>- 2400x300x20 mm + sifon      Ø 100 mm</t>
  </si>
  <si>
    <t>- 1400x300x20 mm + sifon      Ø 100 mm</t>
  </si>
  <si>
    <t>- 250x250 mm + sifon             Ø 100 mm</t>
  </si>
  <si>
    <t>- 100x300x20 mm + sifon        Ø 100 mm</t>
  </si>
  <si>
    <t>- 500x700x20 mm + sifon        Ø 100 mm</t>
  </si>
  <si>
    <t>- 1200x300x20 mm + sifon      Ø 100 mm</t>
  </si>
  <si>
    <t>- 2800x300x20 mm + sifon      Ø 100 mm</t>
  </si>
  <si>
    <t>Rešetke širine:</t>
  </si>
  <si>
    <t>Obračun po komadu komplet ugrađenih rešeti sa rešetkom sa sifonom Ø 100 mm.</t>
  </si>
  <si>
    <t xml:space="preserve">Dobava, donos i ugradba rešetki sa okvirima ispred opreme kuhinje. Rešetke od rosfraja, ispod rešetke ugraditi rešetku sa sifonom Ø 100 mm. </t>
  </si>
  <si>
    <t>Ispitivanje kanalizacije na protočnost i nepropusnost spojeva i uređaja uz dobivanje odgovarajućih atesta. Obračun komplet ispitane instalacije.</t>
  </si>
  <si>
    <t>Izvedba priključka kanalizacije objekta na javnu kanalizaciju u pristupnoj prometnici. U stavku ulazi i iskop zemlje, nabava i montaža cjevovoda, zatrpavanje i izvedba priključka na postojeću uličnu kanalizaciju, te dovođenje terena u prvobitno stanje.</t>
  </si>
  <si>
    <t>odvod Ø 110 mm</t>
  </si>
  <si>
    <t xml:space="preserve">Dobava i ugradba vodolovnih grla za oborinske vode na krovu, sa kompletnim grijačima. Obračun po komadu komplet ugrađenih vodolovnih grla spojenog na el. energiju. </t>
  </si>
  <si>
    <t>Dobava, prijenos i ugradba PVC podnog sifona za prostor sanitarnog čvora sa kromiranom rešetkom.</t>
  </si>
  <si>
    <t>Ø 20 mm</t>
  </si>
  <si>
    <t>Ø 160 mm</t>
  </si>
  <si>
    <t>Ø 200 mm</t>
  </si>
  <si>
    <t>Dobava, prijenos i ugradba odgovarajućih fazonskih komada za prolaz instalacija odvodnje kroz beton. Cijevi ugraditi u betonske zidove na mjestima ulaza cijevi u objekt, te na mjestima prolaza cijevi kroz grede. Cijevi nakon montaže instalacije popuniti.</t>
  </si>
  <si>
    <t>Dobava, prijenos i ugradba materijala za pričvršćenje i zavješenje cijevi kanalizacije, obujmice, vijci, matice i dr.</t>
  </si>
  <si>
    <t xml:space="preserve">Ø 75 mm </t>
  </si>
  <si>
    <t>Ø 110 mm (100)</t>
  </si>
  <si>
    <t>Dobava, prijenosi ugradba ventilacijskih nastavaka sa jakom kapom za provjetravanje. Po komadu obračunati i limeni opšav, te prolaz kroz konstrukciju. Obračun po komadu komplet ugrađenog nastavka sa kapom.</t>
  </si>
  <si>
    <t>Ø 110 mm i Ø 75 mm</t>
  </si>
  <si>
    <t>Dobava, prijenos i ugradba PVC cijevi za ventilacijske nastavke kanalizacijskih vertikala do iznad krova cca 0,5 m. Obračun po komadu ugrađenog nastavka.</t>
  </si>
  <si>
    <t xml:space="preserve">Ø 200 mm - PP revizija </t>
  </si>
  <si>
    <t xml:space="preserve">Ø 100 mm (110) - PP revizija </t>
  </si>
  <si>
    <t xml:space="preserve">Ø 160 mm (150) - PP revizija </t>
  </si>
  <si>
    <t xml:space="preserve">Ø 250 mm - PP revizija </t>
  </si>
  <si>
    <t xml:space="preserve">Dobava, prijenos i ugradba revizionih fazona –  PVC cijevi  za izvedbu podstropne odvodnje podruma.  Obračun se vrši po komadu kompletno montirane, ugrađene i ispitane revizije zajedno sa svim spojnim i pomoćnim materijalom. </t>
  </si>
  <si>
    <t>Ø   32 mm - PP cijev</t>
  </si>
  <si>
    <t>Ø   80 mm (70) - PP cijevi</t>
  </si>
  <si>
    <t>Ø 110 mm (100) - ASTALAN</t>
  </si>
  <si>
    <t>Ø 110 mm (100) - PP cijevi</t>
  </si>
  <si>
    <t>Ø 160 mm (150) - PP cijevi</t>
  </si>
  <si>
    <t>Obračun se vrši po m' kompletno montirane, ugrađene i ispitane cijevi zajedno sa svim spojnim i pomoćnim materijalom. Fazonski komadi obračunavanju se kao 1 m' cijevi.</t>
  </si>
  <si>
    <t xml:space="preserve">Dobava, prijenos i ugradba kanalizacijskih cijevi – samogasive niskošumne iz polipropilena ojačane mineralnom vunom u izvedbi s kolčakom i PVC cijevi  za izvedbu podstropne odvodnje podruma, te vertikalne odvodnje u instalacijskim otvorima unutar objekta.  </t>
  </si>
  <si>
    <t>Ø   32 mm</t>
  </si>
  <si>
    <t>Ø   50 mm</t>
  </si>
  <si>
    <r>
      <t xml:space="preserve">Obračun se vrši po m' </t>
    </r>
    <r>
      <rPr>
        <sz val="9"/>
        <rFont val="Arial"/>
        <family val="2"/>
      </rPr>
      <t>kompletno montirane, ugrađene i ispitane cijevi zajedno sa svim spojnim i pomoćnim materijalom. Fazonski komadi obračunavanju se kao 1 m' cijevi.</t>
    </r>
  </si>
  <si>
    <t xml:space="preserve">Dobava, prijenos i ugradba PVC kanalizacijskih cijevi za izvedbu horizontalne odvodnje unutar objekta (sanitarni čvor) iz samogasivih propilenskih cijevi s kolčakom, PP. </t>
  </si>
  <si>
    <t>Ø 120 mm</t>
  </si>
  <si>
    <t>Ø 300 mm</t>
  </si>
  <si>
    <t>Ø 400 mm</t>
  </si>
  <si>
    <r>
      <t xml:space="preserve">Dobava, prijenos i ugradba PVC kanalizacijskih cijevi i fazonskih komada za horizontalne odvode vanjske i temeljne odvodnje sa </t>
    </r>
    <r>
      <rPr>
        <sz val="10"/>
        <rFont val="Arial"/>
        <family val="2"/>
        <charset val="238"/>
      </rPr>
      <t>debljom stijenkom.</t>
    </r>
    <r>
      <rPr>
        <sz val="10"/>
        <color indexed="8"/>
        <rFont val="Arial"/>
        <family val="2"/>
        <charset val="238"/>
      </rPr>
      <t xml:space="preserve"> Obračun se vrši po m' kompletno montirane cijevi zajedno s posteljicom, nadslojem te sa spojnim i pomoćnim materijalom. Fazonski komadi obračunavaju se u 1 m' ugrađenih cijevi.</t>
    </r>
  </si>
  <si>
    <t>UKUPNO VODOVOD:</t>
  </si>
  <si>
    <t>Funkcionalno ispitivanje unutarnje hidrantske mreže, te pribavljanje atesta o zadovoljavanju protupožarnih propisa.</t>
  </si>
  <si>
    <t>Kvalitetno ispitivanje voda nakon montaže kompletne opreme (Zavod za zaštitu zdravlja) i izdavanje atesta o kvaliteti.</t>
  </si>
  <si>
    <t>Obračun po komadu komplet izvedenog ormara.</t>
  </si>
  <si>
    <t>Dobava, donos i ugradba ormara za smještaj crijeva, mlaznice i ključa.</t>
  </si>
  <si>
    <t>Obračun po komadu komplet montiranih nadzemnih hidranata.</t>
  </si>
  <si>
    <t>Dobava, donos i ugradba nadzemnih hidranata Ø 100 mm, sa svom potrebnom opremom.</t>
  </si>
  <si>
    <t>(sanitarna - požarna)</t>
  </si>
  <si>
    <t>Izvedba priključka od vodomjernog okna zaključno do vanjskog cjevovoda sa kombiniranim vodomjerom Ø 125 mm – kom 1, EC zaštitom od povratnog toka vode Ø 100 mm – kom 1, Ø 125 mm – kom 1, hvataća nečistoće Ø 125 mm – 1 kom, Ø 100 mm – 1 kom, nepovratnih ventila, te ventila, sve prema ponudi i rješenju Vodovoda grada Zagreba. U stavku ulazi iskop zemlje, dobava i montaža cjevovoda sa svim brtvenim materijalom i potrebnim fitinzima, armaturom, izoliranjem, ispitivanjem, zatrpavanjem rova te odvoz preostalog materijala. Obračun po komadu komplet izvdenog priljučka.</t>
  </si>
  <si>
    <t>Dobava, prijenos i ugradba požarnih hidranata s ormarićem ugrađenim u zid (crveno kučište i INOX vratšca sa staklom), vel. ormarića 500x550x160, 22,5 kg br. 4110. Ustavku je uključen ormarić s nastavkom Ø 2'', ventil s holenderom Ø 2'', gumirana cijev trevira, dužine 55 m, prifila 52 mm, art. 3100/T sa spojkom i mlaznicom art. br. 4360, te nosačima. Obračun po komadu kompletno montiranog i opremljenog hidranta Hv Ø 2''</t>
  </si>
  <si>
    <t>Dobava, prijenos i ugradba požarnih hidranata s ormarićem ugrađenim na zid (nadžbukni crveni i kučište i vrata), vel. ormarića 500x550x160, 22,5 kg br. 4110. Ustavku je uključen ormarić s nastavkom Ø 2'', ventil s holenderom Ø 2'', gumirana cijev trevira, dužine 20 m, prifila 52 mm, art. 3100/T sa spojkom i mlaznicom art. br. 4360, te nosačima. Obračun po komadu kompletno montiranog i opremljenog hidranta Hv Ø 2''</t>
  </si>
  <si>
    <t>Obračun po komadu komplet ispitane instalacije.</t>
  </si>
  <si>
    <t>Ispitivanje instalacije na tlak od 15 bara i dezinfekcija cjevovoda otopinom klora.</t>
  </si>
  <si>
    <t>Dobava, prijenos, ugradba i postavljanje ručnih vatrogasnih aparata S9. Sve komplet sa svim pomočnim materijalom i razmještajem.</t>
  </si>
  <si>
    <t>vodovod Ø 125 cm</t>
  </si>
  <si>
    <t>Dobava, prijenos i ugradba kombiniranih inpulsnih vodomjera prema uputama poduzeća Vodoopskrba i odvodnja, Sektor vodoopskrbe. Obračun po komadu kompletno ugrađenog vodomjera.</t>
  </si>
  <si>
    <t>Dobava, prijenos i ugradba materijala za pričvršćenje i zavješenje cjevovoda, dvostruke i jednostruke obujmice, perforirana traka, vijci, matice, tipli i dr.</t>
  </si>
  <si>
    <t>Ø  80 mm</t>
  </si>
  <si>
    <t>Dobava, prijenos i ugradba protupovratnih ventila na vodu hidrantske mreže.</t>
  </si>
  <si>
    <t>Ø  20 mm</t>
  </si>
  <si>
    <t>Dobava i montaža kutnih ventila sa rozetom sa jednim priključkom za montažu spoja sudopera i tople vode. Obračun po komadu ugrađenog ventila.</t>
  </si>
  <si>
    <t xml:space="preserve">Ø  20 mm </t>
  </si>
  <si>
    <t>KUTNI VENTIL</t>
  </si>
  <si>
    <t>Dobava i montaža protočnih plastičnih ventila sa kratkom ručkicom za montažu ispod sanitarnih jedinica (UMIVAONIK-2, WC-1, PISOAR-1). Obračun po komadu ugrađenog ventila sa rozetom.</t>
  </si>
  <si>
    <t xml:space="preserve">Ø   20 mm </t>
  </si>
  <si>
    <t xml:space="preserve">Ø   25 mm </t>
  </si>
  <si>
    <t xml:space="preserve">Ø   32 mm </t>
  </si>
  <si>
    <t xml:space="preserve">Ø   40 mm </t>
  </si>
  <si>
    <t>Dobava i montaža protočnih ventila sa niklanom kapom i rozetom za zatvaranje vode. Obračun po komadu komplet ugrađenog ventila sa kapom i rozetom.</t>
  </si>
  <si>
    <t xml:space="preserve"> </t>
  </si>
  <si>
    <t>Ø   65 mm</t>
  </si>
  <si>
    <t>Ø   80 mm</t>
  </si>
  <si>
    <t>Ø   100 mm</t>
  </si>
  <si>
    <t>Ø   125 mm</t>
  </si>
  <si>
    <t>Dobava, prijenos i ugradba mjedenih (ljevano željeznih) slobodno protočnih ventila - zasuna, komplet. Ventile montirati kod vodomjera i na mjestima označenim shemama. Ventile montirati na njima označenom mjestu.</t>
  </si>
  <si>
    <t>Obračun po komadu prema profilu.</t>
  </si>
  <si>
    <t xml:space="preserve">Dobava, prijenos i ugradba mjedenog (ljevano željeznog) protočnog ventila s ispusnom slavinom, komplet. Ventili se montiraju na priključku usponskih vodova i kod vodomjera, a u skladu s monterskim shemama vodovoda. </t>
  </si>
  <si>
    <t>Ø   15 mm-unutarnji profil cijevi</t>
  </si>
  <si>
    <t>Ø   20 mm-unutarnji profil cijevi</t>
  </si>
  <si>
    <t>Ø   25 mm-unutarnji profil cijevi</t>
  </si>
  <si>
    <t xml:space="preserve">Nije dozvoljena nikakva improvizacija kao i upotreba materijala drugih proizvođača.                                           </t>
  </si>
  <si>
    <t>Obračun po m1 komplet dobavljene, ugrađene i ispitane cijevi na tlak od 10 bar-a sa fazonskim komadima. Sav ugrađeni materijal i pribor mora imati odgovarajuće ateste i biti od istog proizvođača, a ugradnja se mora izvoditi isključivo po uputstvu proizvođača.</t>
  </si>
  <si>
    <t xml:space="preserve">Dobava i montaža plastičnih cijevi i fazonskih komada PP-R SDR za razvod tople i hladne sanitarne vode, uključivo učvršćenje obujmica na razmaku  max. 0,5m, te originalna izolacija u omotu iz proizvodnog programa. Stavkom obuhvatiti montažu nosača armatura na zidu(prije žbukanja) od opeke i betona, proboje u podu i zidu dim 5*5cm. U metru dužnom montiranog cjevovoda uključiti fusiotherm metalne veze fitting-elemente s kromiranim navojnim umetcima, te tri fusiotherm fitinga istog promjera. Sav rad i materijal te montažni i spojni pribor kao wavin sustav vodovodne instalacije. Stavkom obuhvatiti ispitivanje cjevovoda (tlačna proba zrakom) te izradu sheme izvedenog stanja (za obračun i tehnički pregled u elektronskom obliku). </t>
  </si>
  <si>
    <t>Ø   15 mm - poc.tlačna cijev</t>
  </si>
  <si>
    <t>Ø   20 mm - poc.tlačna cijev</t>
  </si>
  <si>
    <t>Ø   25 mm - poc.tlačna cijev</t>
  </si>
  <si>
    <t>Ø   32 mm - poc.tlačna cijev</t>
  </si>
  <si>
    <t>Ø   40 mm - poc.tlačna cijev</t>
  </si>
  <si>
    <t>Ø   50 mm - poc.tlačna cijev</t>
  </si>
  <si>
    <t>Ø   65 mm - poc.tlačna cijev</t>
  </si>
  <si>
    <t>Ø   80 mm-PP-R cijev</t>
  </si>
  <si>
    <t>Ø   100 mm-PEHD cijev</t>
  </si>
  <si>
    <t>Ø   80 mm-poc.tlačna cijev</t>
  </si>
  <si>
    <t>Dimenzije PP-R cijevi date su sa unutarnjim promjerom cijevi. Učvršćenje cijevnih vodova za zidnu i stropnu konstrukciju izvesti pomoću obujmica.Stavkom je obuhvaćena dobava, transport u ugradnja cijevi i fazonskih komada po m1 ugrađene cijevi te ispitivanje.</t>
  </si>
  <si>
    <t xml:space="preserve">c)     pod stropom – gotove termoizolacijske cijevi  debljina stijenki 19 mm ili sve jednako vrijednim proizvodom. </t>
  </si>
  <si>
    <t>b)    u kanalu s gotovim termoizolacijskim cijevima i oblogama sa debljinom stijenki 13 mm.</t>
  </si>
  <si>
    <t>a)     u zidu i podu – termoizlacijskim cijevima i trakom sa debljinom stijenki od 0,3 mm.</t>
  </si>
  <si>
    <t>Cijevi izolirati uz prethodni premaz oštećenih i spojnih mjesta antikorozivnim premazom:</t>
  </si>
  <si>
    <t>Dobava, prijenos i ugradba poc. tlačnih cijevi i fitinga, polietilenskih PEHD vodovodnih cijevi i fazonskih komada, te  plastičnih cijevi i fazonskih komada PP-R SDR sa svim potrebnim montažnim materijalom . Svi izlazi instalacije iz zida moraju biti sakriveni rozetom. Pričvršćenje cijevi vršiti pomoću kuka i obujmica na razmacima od 2 m te kod svakog ogranka. Nije dozvoljeno savijanje cijevi. Po završenoj montaži vodove treba ispitati na tlak od 15 bara (15 kp/cm2).</t>
  </si>
  <si>
    <t>- Ø 100 mm</t>
  </si>
  <si>
    <t>- Ø 125 mm</t>
  </si>
  <si>
    <t>Stavkom je obuhvaćena dobava, transport i ugradnja cijevi i fazonskih komada (lučnih i čvornih gdje se za njih ukaže potreba), te ispitivanje kao i sav spojni i brtveni materijal, sve za radni tlak PN 10 bara.</t>
  </si>
  <si>
    <t>Cijevi se spajaju tipskim elektro-spojnicama sa dvostrukim naglavkom u svemu prema naputku proizvođača cijevi. Cijevi se polažu na već pripremljenu podlogu u rovu na sloj pijeska i u drenažnoj podlozi poda podruma.</t>
  </si>
  <si>
    <t>Dobava i montaža polietilenskih PEHD vodovodnih cijevi i fazonskih komada za radni tlak PN 10 bara.</t>
  </si>
  <si>
    <t>Iznos</t>
  </si>
  <si>
    <t>Jed.cijena</t>
  </si>
  <si>
    <t>Jed.mjera</t>
  </si>
  <si>
    <t>Opis stavke</t>
  </si>
  <si>
    <t>Red. broj</t>
  </si>
  <si>
    <t>TD: 72/16</t>
  </si>
  <si>
    <t>Ksaverska cesta 2, Zagreb</t>
  </si>
  <si>
    <t>TROŠKOVNIK VODOVODA I KANALIZACIJE</t>
  </si>
  <si>
    <t>ZOP: SN-72/16</t>
  </si>
  <si>
    <t>ISTRAŽIVANJA I MEDICINU RADA</t>
  </si>
  <si>
    <t xml:space="preserve">Investitor: INSTITUT ZA MEDICINSKA ISTRAŽIVANJAI MEDICINU RADA,Ksaverska c.2,Zagreb     </t>
  </si>
  <si>
    <t>INSTITUTA ZA MEDICINSKA</t>
  </si>
  <si>
    <t>Projektant: MATE ŽAGAR d.i.g.</t>
  </si>
  <si>
    <t>Rekonstrukcija-dogradnja građevine</t>
  </si>
  <si>
    <t>ARHINGTRADE d.o.o., Gajeva 47, Zagreb</t>
  </si>
  <si>
    <t xml:space="preserve"> -Ovim troškovnikom nije obuhvaćen utrošak    el.energije i vode tokom probnog rada</t>
  </si>
  <si>
    <t>garancijske listove i tehničku dokumentaciju sa podacima o uređajima.</t>
  </si>
  <si>
    <t>dužan upisati u dnevnik građenja, te nadzornom inženjeru dostaviti ateste i uvjerenja o kvaliteti,te</t>
  </si>
  <si>
    <t xml:space="preserve">-Sav materijal, opremu i uređaje kod dopreme na gradilište, a prije ugradnje izvođač je    </t>
  </si>
  <si>
    <t>OPASKA:</t>
  </si>
  <si>
    <t>U K U P N O :</t>
  </si>
  <si>
    <t>PLINSKA INSTALACIJA</t>
  </si>
  <si>
    <t>GRIJANJE,VENTILACIJA I KLIMATIZACIJA</t>
  </si>
  <si>
    <t>SVEUKUPNA REKAPITULACIJA</t>
  </si>
  <si>
    <t>Građevinski  dio</t>
  </si>
  <si>
    <t>6.2.</t>
  </si>
  <si>
    <t>Strojarsko dio</t>
  </si>
  <si>
    <t>6.1.</t>
  </si>
  <si>
    <t xml:space="preserve">Sanacija uređenih površina kao što su asfaltne, betonske i zelene površine
</t>
  </si>
  <si>
    <t xml:space="preserve">Čišćenje gradilišta nakon izvedbe plinovoda sa
uklanjanjem  zaostalog građevinskog materijala
</t>
  </si>
  <si>
    <t xml:space="preserve">Geodetsko i strojarsko snimanje izvedenog stanja
plinovoda s izradom pripadajuće dokumentacije i informatičkom podrškom
</t>
  </si>
  <si>
    <t xml:space="preserve">Doprema potrebnog alata i strojeva te ispitivanje
nasipa od šljunka sa izradom i dostavom elaborata 
o ispitivanju
</t>
  </si>
  <si>
    <t xml:space="preserve">Odvoz viška materijala na deponij,uključivo utovar,prijevoz i istovar (u krugu do 20 km)
</t>
  </si>
  <si>
    <t xml:space="preserve">Nabava,transport i nasipavanje šljunkom preostalog dijela rova plinovoda.Nasipavanje vršiti u tri faze:   nasipavanje šljunka  u sloju od 35 cm uz pažljivo ručno nabijanje,postavljanje  trake upozorenja, nasipavanje šljunka u sloju od 50 cm uz nabijanje vibratorima
</t>
  </si>
  <si>
    <t xml:space="preserve">Nabava,transport i razastiranje čistog suhog pijeska za oblogu cijevi i nasip,s time da nakon sabijanja nasip iznosi min.10 cm
</t>
  </si>
  <si>
    <t xml:space="preserve">Nabava,transport i razastiranje čistog suhog pijeska za posteljicu cijevi,debljine 15 cm,odnosno nakon nabijanja 10 cm
</t>
  </si>
  <si>
    <t xml:space="preserve">Planiranje dna rova plinovoda s točnošću 2 cm,sa potrebnim uklanjanjem kamenja,smeća ili stranih predmeta i nasipavanjima
</t>
  </si>
  <si>
    <t xml:space="preserve">Strojni iskop rova u tlu III.kategorije,prosječne širine 0,3 m i dubine 1,3 m sa ubacivanjem zemlje u kamion.Iskop rova vršiti sa ravnim odsjecanjem zemlje i dna rova.
</t>
  </si>
  <si>
    <t xml:space="preserve">Ispitivanje unutarnje instalacije                                                                 </t>
  </si>
  <si>
    <t xml:space="preserve">Bojenje instalacije                                                                                      </t>
  </si>
  <si>
    <t xml:space="preserve">Montaža trošila                                                                                          </t>
  </si>
  <si>
    <t xml:space="preserve">Razvod mjerenog plina                                                                             </t>
  </si>
  <si>
    <t xml:space="preserve">Plinomjer </t>
  </si>
  <si>
    <t xml:space="preserve">Razvod nemjerenog plina                                                                         </t>
  </si>
  <si>
    <t xml:space="preserve">Kućni priključak                                                                                     </t>
  </si>
  <si>
    <t xml:space="preserve">Ispitivanje unutarnje instalacije  prema stavci u tehničkom opisu 
</t>
  </si>
  <si>
    <t>Ispitivanje unutarnje instalacije</t>
  </si>
  <si>
    <t>2.7.</t>
  </si>
  <si>
    <t xml:space="preserve">Bojenje cijevi temeljnom bojom i konačnom bojom prema propisu
</t>
  </si>
  <si>
    <t>Bojenje instalacije</t>
  </si>
  <si>
    <t xml:space="preserve">Montaža kondenzacijskog kotla i trošila u laboratorijama,te  uključivo sitni montažni materijal
</t>
  </si>
  <si>
    <t>Montaža trošila</t>
  </si>
  <si>
    <t xml:space="preserve">Prolaz cijevi kroz zidove izvedeni od čelične cijevi 
za 2 dim.veće od radne cijevi ispunjen izolacijskim materijalom
</t>
  </si>
  <si>
    <t xml:space="preserve">NO 15                                     </t>
  </si>
  <si>
    <t xml:space="preserve">NO 65                                      </t>
  </si>
  <si>
    <t>Kuglasta plinska slavina</t>
  </si>
  <si>
    <t xml:space="preserve">NO 15                                        </t>
  </si>
  <si>
    <t xml:space="preserve">NO 20                                        </t>
  </si>
  <si>
    <t xml:space="preserve">NO 25                                        </t>
  </si>
  <si>
    <t xml:space="preserve">NO 32                                     </t>
  </si>
  <si>
    <t>Isto kao u st.2b.slijedećih dimenzija</t>
  </si>
  <si>
    <t>Razvod mjerenog plina</t>
  </si>
  <si>
    <t xml:space="preserve">Limeni ormarić za ugradnju rotacijskog plinomjera G40 sa dozračno-odzračnim otvorima(min 150 cm2)
dim 1700 x 500 x 600 mm           
</t>
  </si>
  <si>
    <t>i)</t>
  </si>
  <si>
    <t>G10</t>
  </si>
  <si>
    <t>G40</t>
  </si>
  <si>
    <t xml:space="preserve">Montaža plinomjera 
</t>
  </si>
  <si>
    <t>h)</t>
  </si>
  <si>
    <t xml:space="preserve">NO 40 za membranskii plinomjer G 10            
</t>
  </si>
  <si>
    <t xml:space="preserve">Izrada spojeva plinomjera od cijevi NO 50 za rotacijski plinomjer G 40             
</t>
  </si>
  <si>
    <t>g)</t>
  </si>
  <si>
    <t>Zapor NO15 s čepom za odzračivanje</t>
  </si>
  <si>
    <t>f)</t>
  </si>
  <si>
    <t xml:space="preserve">Regulator tlaka sa osiguračem kod nestašice plina
NO 50                                        
Pul=35 m bar
Piz=22 mbar
V  =8,4 m3/h
</t>
  </si>
  <si>
    <t xml:space="preserve">Regulator tlaka sa osiguračem kod nestašice plina
NO 50                                        
Pul=35 m bar
Piz=22 mbar
V  =49 m3/h
</t>
  </si>
  <si>
    <t xml:space="preserve">Plinomjer suhog sastava sa membranom G16 protoka Qmin=0,1 m3/h Qmax=16 m/h priključcima NO 40, oličen i baždaren s modulom za radijsko  očitavanje plinomjera
</t>
  </si>
  <si>
    <t xml:space="preserve">Korektor za direktno instaliranje na glavu plinomjera,količina impulsa: 1 imp/m3 (nekorigirani impuls), temperaturno područje –20° do + 50 °C, tlačno područje:1.0 do 2.5 bara
</t>
  </si>
  <si>
    <t xml:space="preserve">Rotacijski plinomjer tG40 protoka kod radnog tlaka 20 mbar i protoka Qmin=1,3 m3/h;   Qmax=65 m/h priključcima NO 50a9
</t>
  </si>
  <si>
    <t>Plinomjer</t>
  </si>
  <si>
    <t>Spojnica za izjednačenje potencijala</t>
  </si>
  <si>
    <t xml:space="preserve">Redukcija NO80/NO65             </t>
  </si>
  <si>
    <t xml:space="preserve">Zaštitna čelična cijev uvoda unutarnje kućne instalacije
NO 125                                        
</t>
  </si>
  <si>
    <t xml:space="preserve"> NO 65                                        </t>
  </si>
  <si>
    <t>Plinski filter</t>
  </si>
  <si>
    <t xml:space="preserve">Kuglasta plinska slavina </t>
  </si>
  <si>
    <t>NO 25</t>
  </si>
  <si>
    <t>NO 65</t>
  </si>
  <si>
    <t xml:space="preserve">Plinska poluteška čelična navojna cijev izrađena prema C.B5.225, ispitana na nepropusnost
položena slobodno nad zidom,uključivo sav pomoćni materijal za spajanje,brtvljenje i pričvršćenje,ali bez uljenog naliča uz bušenje zidova i zatvaranje prodora
</t>
  </si>
  <si>
    <t>Razvod nemjerenog plina</t>
  </si>
  <si>
    <t xml:space="preserve">Ispitivanje kućnog priključka prema stavci 4.9.1 u tehničkom opisu 
</t>
  </si>
  <si>
    <t>t)</t>
  </si>
  <si>
    <t>Prespoj na postojeći kućni priključak</t>
  </si>
  <si>
    <t>s)</t>
  </si>
  <si>
    <t xml:space="preserve">Traka za detekciju(otkrivanje) PE plinovoda s dvije valovite ugrađene žice od nehrđajućeg čelika, pričvršćene sa gornje strane PE cijevi
sa samoljepivom polikenskom trakom
</t>
  </si>
  <si>
    <t>r)</t>
  </si>
  <si>
    <t xml:space="preserve">Traka upozorenja žute boje širine 6-8 cm s natpisom PLIN,postavljena na dubinu 0,5 m od terena iznad trase plinovoda
</t>
  </si>
  <si>
    <t>p)</t>
  </si>
  <si>
    <t xml:space="preserve">Mekana brtva(katranizirano uže
ili sličan materijal)                       
</t>
  </si>
  <si>
    <t>o)</t>
  </si>
  <si>
    <t xml:space="preserve">Zaštitna čelična cijev priključka ispunjena izolacijskim materijalom
NO 125                                        
</t>
  </si>
  <si>
    <t>n)</t>
  </si>
  <si>
    <t xml:space="preserve">Redukcija NO100/NO80
</t>
  </si>
  <si>
    <t>m)</t>
  </si>
  <si>
    <t xml:space="preserve">Prelaznik PE/Č
d90/NO50                                  
</t>
  </si>
  <si>
    <t>l)</t>
  </si>
  <si>
    <t xml:space="preserve">Elektrospojnica
d90 PE                                       
</t>
  </si>
  <si>
    <t>k)</t>
  </si>
  <si>
    <t xml:space="preserve">Limeni fasadni ormarić sa dozračno-odzračnim
otvorima dim 600 x 7500 x 350 mm            
</t>
  </si>
  <si>
    <t>j)</t>
  </si>
  <si>
    <t xml:space="preserve">Čep iz temper lijeva
NO 15                                        
</t>
  </si>
  <si>
    <t xml:space="preserve">Čelični kolčak s unutarnjim cijevnim navojem
NO 15                                         
</t>
  </si>
  <si>
    <t xml:space="preserve">Čelično koljeno izvedbe 1d
NO 80                                         
</t>
  </si>
  <si>
    <t xml:space="preserve">Čelična prirubnica sa grlom za zavarivanje
NO 80 NP 16                              
</t>
  </si>
  <si>
    <t xml:space="preserve">Izolirajuća prirubnica
NO 80 NP 16                              
</t>
  </si>
  <si>
    <t xml:space="preserve">Kuglasta prirubnička slavina za prirodni plin sa brtvenim prstenom otpornim na metan i etan, uključivo sa vijcima i maticama,ugrađena i ispitana na nepropusnost
NO 80 NP 16                              
</t>
  </si>
  <si>
    <t xml:space="preserve">Cijev od polietilena izvedena prema SDR 11
d 90 PE                                        
</t>
  </si>
  <si>
    <t xml:space="preserve">Umrtvljenje postojećih kućnih priključka NO50 i 2xNO40
</t>
  </si>
  <si>
    <t xml:space="preserve">Kućni priključak </t>
  </si>
  <si>
    <t xml:space="preserve">Uvodna opaska:
U stavkama 1,2 iv4 treba treba predvidjeti dobavu, ugradnju,prijevoz materijala na gradilište,ispitivanje ugrađenog materijala i opreme, te sitni potrošni materijal
</t>
  </si>
  <si>
    <t>TEHNIČKI PLINOVI</t>
  </si>
  <si>
    <t>I HLADNE VODE ZA KLIMAKOMORE</t>
  </si>
  <si>
    <t xml:space="preserve">RAZVOD CJEVNE MREŽE TOPLE </t>
  </si>
  <si>
    <t>HLAĐENJE-VENTILOKONVEKTORI</t>
  </si>
  <si>
    <t>HLAĐENJE-SPLIT SUSTAV</t>
  </si>
  <si>
    <t>KLIMATIZACIJA I VENTILACIJA</t>
  </si>
  <si>
    <t>STROJARNICA</t>
  </si>
  <si>
    <t>RADIJATORSKO GRIJANJE</t>
  </si>
  <si>
    <t>TEHNIČKI PLINOVI                             UKUPNO:</t>
  </si>
  <si>
    <t>Isporuka sve potrebne atestne dokumentacije ugrađenog materijala. Isporuka pisanih uputstava za rukovanje. Obuka osoblja korisnika za rad.</t>
  </si>
  <si>
    <t>Ispitivanje i puštanje alarmne centrale u rad od strane ovlaštene osobe uz izdavanje zapisa o ispitivanju i obilježavanju plinova.</t>
  </si>
  <si>
    <t>Kauflex cijevi 16 mm. Komplet s obujmicama, tiplama i vicima za pričvršćenje na zid.</t>
  </si>
  <si>
    <t>Kabel 4x2x0,8 PPL</t>
  </si>
  <si>
    <t xml:space="preserve">komplet </t>
  </si>
  <si>
    <t>-dimanzije:200x120x77mm</t>
  </si>
  <si>
    <t>-izlazni napon: 24V DC</t>
  </si>
  <si>
    <t>-napajanje: 220 V/ 50-60Hz</t>
  </si>
  <si>
    <t>.- broj kanala: 10</t>
  </si>
  <si>
    <t>Sljedećih karakteristika:</t>
  </si>
  <si>
    <t>Alarmno-signalnI uređaj za dojavu ispraznosti boca sa zvučnom i svjetlosnom signalom</t>
  </si>
  <si>
    <t>Isporuka sve potrebne atestne dokumentacije ugrađenog materijala. Isporuka pisanih uputstava za rukovanje. Obuka osoblja korisnika za rad. Unos eventualnih izmjena u projektnu dokumentaciju tijekom izvođenja, te isporuke iste u tri primjerka.</t>
  </si>
  <si>
    <t>Ispitivanje cjevovoda i priključaka (tlačna proba i test nepropusnosti) prema  Pravilniku o pregledima i ispitivanju opreme pod tlakom NN138/08, izdavanje zapisa i atesta o ispitivanju, obilježavanje plinova i puštanje u rad.</t>
  </si>
  <si>
    <t>argon,acetilen</t>
  </si>
  <si>
    <t>RegulatorskI sklop drugog stupnja, predviđen za montažu na zid. Regulatorski sklop sadrži:
       - izlazni manometar
       - regulator tlaka 40/6 bar
       - izlazni zaporni ventil
Ulazni tlak: max. 40 bar
Izlazni tlak: 0-6 bar - namjestiv
Materijal: mjed, kromirano
Ulazni i izlazni priključak: 1/4" NPT f
Medij:</t>
  </si>
  <si>
    <t>ZapornI ventil DN10, PN63, INOX AISI 316L. Medij:</t>
  </si>
  <si>
    <t>Ø 8x1</t>
  </si>
  <si>
    <t>Ø 10x1</t>
  </si>
  <si>
    <t>Ø 12x1</t>
  </si>
  <si>
    <t>Ø 18x1</t>
  </si>
  <si>
    <t>Cijevi su specijalno odmašćene i očišćene, na krajevima zatvorene (zaštićene) plastičnim čepovima. Tako pripremljene od proizvođača isporučuju se ravne,svaka dužine 6m, inox AISI 316L, dimenzija:</t>
  </si>
  <si>
    <t>Specijale inox cijevi TCC-R prema DIN 17457/17458 za razvod medicinskih plinova.</t>
  </si>
  <si>
    <r>
      <t>2xUgljični dioksid (CO</t>
    </r>
    <r>
      <rPr>
        <sz val="8"/>
        <rFont val="Arial"/>
        <family val="2"/>
      </rPr>
      <t>2</t>
    </r>
    <r>
      <rPr>
        <sz val="10"/>
        <rFont val="Arial"/>
        <family val="2"/>
      </rPr>
      <t>), 2x Dušik (N</t>
    </r>
    <r>
      <rPr>
        <sz val="8"/>
        <rFont val="Arial"/>
        <family val="2"/>
      </rPr>
      <t>2</t>
    </r>
    <r>
      <rPr>
        <sz val="10"/>
        <rFont val="Arial"/>
        <family val="2"/>
      </rPr>
      <t>), 2xKisik (O2) i 2xDušični oksidul (N2O)</t>
    </r>
  </si>
  <si>
    <t>Visokotlačno fleksibilno inox crijevo, kao  DIN 477/ 230, za spajanje boca sa fiksnim regulatorom tlaka prvog stupnja. Crijeva su odmašćena i očišćena za uporabu sa odgovarajućim medijem.
Ulazni priključak: DIN 477- prema vrsti plina
Izlazni priključak: 1/4" NPT m
Materijal: nehrđajući čelik, AISI316
DN4 PN200
Medij:</t>
  </si>
  <si>
    <r>
      <t>RegulatorskI sklop prvog stupnja, s automatskim prebacivanjem predviđen za 1 radnu i 1 rezervnu boce. Regulatorski sklop sadrži:  
      - inox temeljnu ploču
      - 2 ulazna zaporna ventila
      - 2 zaporna ventila za ispust visokog tlaka
      - 2 ulazna kontaktna manometra
      - izlazni manometar
      - regulator tlaka 300/14 bar
      - sklop za automatsko prebacivanje
      - sigurnosni ventil
Ulazni tlak: max. 300 bar
Izlazni tlak: 0-14 bar / namjestiv
Materijal: kromirani mjed
Max. protočni volumen: 25 m</t>
    </r>
    <r>
      <rPr>
        <vertAlign val="superscript"/>
        <sz val="10"/>
        <rFont val="Arial"/>
        <family val="2"/>
      </rPr>
      <t>3</t>
    </r>
    <r>
      <rPr>
        <sz val="10"/>
        <rFont val="Arial"/>
        <family val="2"/>
      </rPr>
      <t>/h
Ulazni kontaktni manometar u izvedbi:
0-300 bar s namjestivim kontaktom &lt;24V, &lt;24W/VA
Ulazni i izlazni priključci: 1/4" NPT f
Medij:</t>
    </r>
  </si>
  <si>
    <t>acetilen</t>
  </si>
  <si>
    <t xml:space="preserve">Mediji: </t>
  </si>
  <si>
    <t>Dimenzije ormara: 600x400x2020 mm</t>
  </si>
  <si>
    <t xml:space="preserve">Materijal: inox lim - 1,5mm, AISI304L </t>
  </si>
  <si>
    <t>Na vratima je potrebno ugraditi cilindar bravu.</t>
  </si>
  <si>
    <t>SigurnosnI ormar za smještaj dvije plinske boce 50L, prema TRG 280 normi, s otvorima za provjetravanje i prozorom za kontrolu.</t>
  </si>
  <si>
    <t>argon</t>
  </si>
  <si>
    <t>Dimenzije ormara: 2600x400x2020 mm</t>
  </si>
  <si>
    <t>SigurnosnI ormar za smještaj osam plinskih boca 50L, prema TRG 280 normi, s otvorima za provjetravanje i prozorom za kontrolu.</t>
  </si>
  <si>
    <t>Ova specifikacija u svakoj stavki opreme i materijala uključuje isporuku i ugradnju do potpune pogonske sposobnosti i funkcionalnosti uključujući sav potreban ugradbeni i potrošni materijal, stavka ne obuhvaća isporuku boca koje će se dobaviti kao najam od isporučitelja plina</t>
  </si>
  <si>
    <t>VODE ZA KLIMA KOMORE</t>
  </si>
  <si>
    <t>RAZVOD CJEVNE MREŽE TOPLE I HLADNE</t>
  </si>
  <si>
    <t xml:space="preserve">Izrada elaborata izvedenog stanja uvezanog i ovjerenog od ovlaštene osobe </t>
  </si>
  <si>
    <t xml:space="preserve">Obilježavanje cjevovoda, plastičnim natpisom
</t>
  </si>
  <si>
    <t xml:space="preserve">Brtvljene svih prodora kroz požarne sektore
s izolacijskim materijalom klase negorivosti 
 A1 min 90 min prema DIN 4102
 (negoriva  i atestom)
</t>
  </si>
  <si>
    <t xml:space="preserve">Dvostruko ličenje, pričvrsnica, konzola 
ovjesnica, bijelim luksalom  otpornim na toplinu
</t>
  </si>
  <si>
    <t xml:space="preserve">Dvostruko ličenje, izoliranih cijevi pričvrsnica, konzola ovjesnica, temeljnom bojom
</t>
  </si>
  <si>
    <t xml:space="preserve">Termometar 0-130º C kutni u
 mjedenom tuljku                     
</t>
  </si>
  <si>
    <t xml:space="preserve"> bakrena cijev NO 15</t>
  </si>
  <si>
    <t>-automatski ordzračni ventil NO 10</t>
  </si>
  <si>
    <t>-kuglasta slavina na navoj NO 15</t>
  </si>
  <si>
    <t>uključivo,</t>
  </si>
  <si>
    <t>Ф22x1,2 mm,debljine 18 mm</t>
  </si>
  <si>
    <t>Ф28x1,2 mm,debljine 19 mm</t>
  </si>
  <si>
    <t>Ф35x1,5 mm ,debljine 19,5</t>
  </si>
  <si>
    <t>Ф42x1,5 mm,debljine 20,5 mm</t>
  </si>
  <si>
    <t>Ф54x1,5 mm,debljine 21 mm</t>
  </si>
  <si>
    <t>Ф76,1x2,9,debljine 22 mm</t>
  </si>
  <si>
    <t>Visoko fleksibilna izolacija razvoda cijevi hladne vode(klase B1 prema DIN 4102) tipskom izolacijom iz elastomene pjene na bazi sintetičkog kaučuka  s optorom prema difuziji vodene pare i  niskom toplinskom vodljivosti za slijedeće dim.cijevi</t>
  </si>
  <si>
    <t>Ф139,7x4,debljine 24,5 mm</t>
  </si>
  <si>
    <t>Visoko fleksibilna izolacija razvoda cijevi hladne vode na krovu(klase B1 prema DIN 4102) tipskom izolacijom iz elastomene pjene na bazi sintetičkog kaučuka  s optorom prema difuziji vodene pare i  niskom toplinskom vodljivosti dodatno obložene s al.limom za slijedeće dim.cijevi</t>
  </si>
  <si>
    <t xml:space="preserve">Izolacija razvodnih cijevi tople vode sa 
staklenom vunom i al.limom debljine 
40 mm za cijevi do NO50,debljine 60 mm od NO80-NO125
</t>
  </si>
  <si>
    <t xml:space="preserve">Ф22x1,2 mm                             </t>
  </si>
  <si>
    <t xml:space="preserve">Ф28x1,2 mm                             </t>
  </si>
  <si>
    <t xml:space="preserve">Ф35x1,5 mm                             </t>
  </si>
  <si>
    <t xml:space="preserve">Ф42x1,5 mm                             </t>
  </si>
  <si>
    <t xml:space="preserve">Ф54x1,5 mm                             </t>
  </si>
  <si>
    <t xml:space="preserve">Ф76x1,5 mm                             </t>
  </si>
  <si>
    <t xml:space="preserve">Bakrene cijevi s koljenima i fazonskim 
komadima
</t>
  </si>
  <si>
    <t xml:space="preserve">NO 88,3(Ф114,3x3,2)                </t>
  </si>
  <si>
    <t xml:space="preserve">NO 100(Ф114,3x3,6)                </t>
  </si>
  <si>
    <t xml:space="preserve">NO 125(Ф139,7x4)                </t>
  </si>
  <si>
    <t xml:space="preserve">NO 20                                   </t>
  </si>
  <si>
    <t>Slavina za punjenje i pražnjenje</t>
  </si>
  <si>
    <t xml:space="preserve">NO 20                                    </t>
  </si>
  <si>
    <t xml:space="preserve">NO 25                                     </t>
  </si>
  <si>
    <t xml:space="preserve">NO 32                                      </t>
  </si>
  <si>
    <t xml:space="preserve">NO 40                                      </t>
  </si>
  <si>
    <t xml:space="preserve">NO 50                                      </t>
  </si>
  <si>
    <t>Mjedeni  hvatač nečistoće NP 16</t>
  </si>
  <si>
    <t xml:space="preserve">NO 40                                    </t>
  </si>
  <si>
    <t xml:space="preserve">NO 50                                     </t>
  </si>
  <si>
    <t xml:space="preserve">Mjedeni odbojni  ventil NP 16 na navoj
</t>
  </si>
  <si>
    <t xml:space="preserve">NO 65                                     </t>
  </si>
  <si>
    <t xml:space="preserve">Regulacijsko -zaporni ventil NP 16 s prirubnicama,protuprirubnicama,brtvilom,vijcima i maticama                                   
</t>
  </si>
  <si>
    <t xml:space="preserve">NO 50                                   </t>
  </si>
  <si>
    <t xml:space="preserve">Regulacijsko -zaporni ventil NP6 na navoj                                 
</t>
  </si>
  <si>
    <t xml:space="preserve">Kuglasta slavina  s pipcem za ispust NP 6                                 
</t>
  </si>
  <si>
    <t>NO65</t>
  </si>
  <si>
    <t xml:space="preserve">Kuglasta slavina  s pipcem za ispust NP 16 s prirubnicama,protuprirubnicama,brtvilom,vijcima i maticama                                   
</t>
  </si>
  <si>
    <t xml:space="preserve">Kuglasta slavina NP 16 na navoj
</t>
  </si>
  <si>
    <t>protok            2300-4900 lit/h
man.tlak         35-55 kPa</t>
  </si>
  <si>
    <t>protok            1200-1700 lit/h
man.tlak         30-22 kPa</t>
  </si>
  <si>
    <t xml:space="preserve">Cirkulacijska pumpa grijača klima komore
</t>
  </si>
  <si>
    <t>HLAĐENJE -VENTILOKONVEKTORI    UKUPNO:</t>
  </si>
  <si>
    <t xml:space="preserve">Troškovi ovlaštenog sevisera proizvođača
 uređaja za puštanje u rad istih uz prethodnu 
 kontrolu svih izvedenih radova relavantnih 
 za funkciju.
 Stavka uključuje sve radove i sav eventualno
 potreban dopunski materijal za dovođenje 
 uređaja do potpune pogonske sposobnosti
 kao i dr.
</t>
  </si>
  <si>
    <t xml:space="preserve">Brtvljene svih prodora kroz požarne sektore
s izolacijskim materijalom klase negorivosti 
A1 min 90 min prema DIN 4102 (negoriva  i atestom)
</t>
  </si>
  <si>
    <t>Ф15x1 mm,debljine 17 mm</t>
  </si>
  <si>
    <t>Ф18x1 mm,debljine 17,5 mm</t>
  </si>
  <si>
    <t xml:space="preserve">Ф 16 mm                                         </t>
  </si>
  <si>
    <t xml:space="preserve">Ф 20 mm                                         </t>
  </si>
  <si>
    <t xml:space="preserve">Ф 26 mm                                         </t>
  </si>
  <si>
    <t xml:space="preserve">Ф 32 mm                                         </t>
  </si>
  <si>
    <t xml:space="preserve">Ф 40 mm                                         </t>
  </si>
  <si>
    <t xml:space="preserve">Ф 50 mm                                         </t>
  </si>
  <si>
    <t xml:space="preserve">Ф 65 mm                                         </t>
  </si>
  <si>
    <t>Plastična cijev za odvod kondenzata</t>
  </si>
  <si>
    <t xml:space="preserve">Ф15x1 mm                             </t>
  </si>
  <si>
    <t xml:space="preserve">Ф18x1 mm                             </t>
  </si>
  <si>
    <t>Zaporni ventil NP6</t>
  </si>
  <si>
    <t>Diferencijalni regulatoror tlaka  NP6</t>
  </si>
  <si>
    <t xml:space="preserve">Balans ventil NP 6
</t>
  </si>
  <si>
    <t xml:space="preserve">Elektronički regulator ts displeyom za regulaciju ventilokonvektora za 2-cjevni sustav na strani  vode
</t>
  </si>
  <si>
    <t xml:space="preserve">Radijatorska  prigušnica     
NO 15
                                                          </t>
  </si>
  <si>
    <t xml:space="preserve">Radijatorski ventil s dvostrukom regulacijom
NO 15 
</t>
  </si>
  <si>
    <t xml:space="preserve">Ventilokonvektor kazetne izvedbe za ugradnju u spušteni strop,samo hlađenje za dvocjevni sa izmjenjivačem,ventilatorskom sekcijom male šumnosti sa  tri brzine,filterom sa izmjenjlivim ulošcima, troputnim regulacijskim ventilom s elektro termičkim pogonom i bypassom,okapnicom i odzračnim pipcem slijedećih karkteristika:
rashladni učin       Qh= 4,55,3,33/2,23  kW
rashladni medij      hladna voda 7/10º C 
</t>
  </si>
  <si>
    <t>HLAĐENJE-SPLIT SUSTAV                 UKUPNO:</t>
  </si>
  <si>
    <t xml:space="preserve">Ф 6,4x0,8 mm(1/4”)                  </t>
  </si>
  <si>
    <t xml:space="preserve">Ф 9,5x0,8 mm(3/8”)                  </t>
  </si>
  <si>
    <t xml:space="preserve">Ф12,7x0,9 mm(1/2")                      </t>
  </si>
  <si>
    <t xml:space="preserve">Ф 15,9x1,0 mm(5/8”)                </t>
  </si>
  <si>
    <t xml:space="preserve">Bakrene cijevi kvalitete za rashladni medij R410a,specijalno očišćene i osušene, uključivo potreban broj bakrenih koljena 90°,te sa toplinskom izolacijom(negorivom i atestom)
</t>
  </si>
  <si>
    <t xml:space="preserve">Daljinski žičani upravljač  s timerom za upravljanje unutarnjim jedinicama
</t>
  </si>
  <si>
    <t xml:space="preserve">Panel za ugradnju kazetnih uređaja               
</t>
  </si>
  <si>
    <t xml:space="preserve">Općenito:
Vanjska jedinica i sve unutarnje jedinice su potpuno kompletirane do potpune pogonsko-funkcionalne sposobnosti i tvornički ispitane,
uključivo unutarnje cijevno povezane i električki ožičene te napunjene rashladnim medijem  R 410A.
</t>
  </si>
  <si>
    <t xml:space="preserve"> -unutarnja jedinica
 Qh=5 kW
</t>
  </si>
  <si>
    <t xml:space="preserve">
-vanjska jedinica
 Qh=5 kW
</t>
  </si>
  <si>
    <t xml:space="preserve"> -unutarnja jedinica
 Qh=10 kW
</t>
  </si>
  <si>
    <t xml:space="preserve">
-vanjska jedinica
Qh=10 kW
</t>
  </si>
  <si>
    <t xml:space="preserve">Unutarnja jedinica 4-smjerne kazetne izvedbe 
predviđene za hlađenje i distribuciju zraka, dvobrzinskim elektromotorom,  izmjenjivačem te svim potrebnim elementima za zaštitu,kontrolu i regulaciju uređaja i  temperature, uključivo upravljački uređaj,rezervni komplet filtara i kompletnistandardni pribor(kutne šablone za 
cijevi,drenažna cijev, izolirani pričvrsni elementi,kartonska ploča,drenažna cijevna spojnica)                                                                       ili jednakovrijedna
</t>
  </si>
  <si>
    <t xml:space="preserve">Vanjska jedinica odgovarajuće izrađena  i zaštićena protiv vremenskih utjecaja,s ugrađenim hermetičkim kompresorom i zrakom hlađenim kondenzatorom te svim potrebnim elementima za zaštitu,kontrolu, regulaciju uređaja i funkcionalni rad.Rashladni medij R410A.
</t>
  </si>
  <si>
    <t xml:space="preserve">Autonomni klima uređaj u SPLIT sustavu,zrak-zrak,za cjelogodišnji pogon hlađenja, funkcionalno jedinstven,sastojeći se od  jedne vanjske jedinice i jedne unutarnje jedinice  i odabrani prema katalogu proizvođača
</t>
  </si>
  <si>
    <t>KLIMATIZACIJA I VENTILACIJA          UKUPNO:</t>
  </si>
  <si>
    <t>Mjerenje mikroklime od stručne ustanove</t>
  </si>
  <si>
    <t>66.</t>
  </si>
  <si>
    <t>65.</t>
  </si>
  <si>
    <t>64.</t>
  </si>
  <si>
    <t xml:space="preserve">Čišćenje svih metalnih dijelova i ispiranje desoksidantom,te ličenjem 2x temeljnom bojom  i 2x bijelim luksalom
</t>
  </si>
  <si>
    <t>63.</t>
  </si>
  <si>
    <t xml:space="preserve">Izolacija limenih kanala za dovod i odvod zraka iz tampon zone u garaži s materijalom vatrootpornosti min 30 min
</t>
  </si>
  <si>
    <t>62.</t>
  </si>
  <si>
    <t xml:space="preserve">Izolacija limenih kanala u vanjskom prostoru tervolom s ojačanom al.folijom debljine 35 mm klase negorivosti A1 prema DIN 4102(negoriva  i atestom) i dodatno obložena al.limom
</t>
  </si>
  <si>
    <t>61.</t>
  </si>
  <si>
    <t>Izolacija limenih kanala u objektu tervolom i
ojačanom al.folijom debljine  35 mm  klase negorivosti A1 prema DIN 4102(negoriva  i atestom)</t>
  </si>
  <si>
    <t xml:space="preserve">Čelični profili za vođenje kanala po krovu
 L40x40x4 
</t>
  </si>
  <si>
    <t xml:space="preserve">Postolje za ugradnju klima komore izrađeno
iz čeličnih profila U10,visine 400 mm
</t>
  </si>
  <si>
    <t>Ispitivanje sustava detekcije CO sa izdavanjem ispitnih protokola od ovlaštene ustanove.</t>
  </si>
  <si>
    <t>bljeskalica IP66</t>
  </si>
  <si>
    <t>sirena IP66, 110dB</t>
  </si>
  <si>
    <t>sonda za CO</t>
  </si>
  <si>
    <t>plinodojavna centrala za 6 sondi</t>
  </si>
  <si>
    <t>Plinodojavna centrale za CO s pripadajućom opremom i svim potrebnim atestima,koja se sastoji od :</t>
  </si>
  <si>
    <t>385x300 mm</t>
  </si>
  <si>
    <t>1385x600 mm</t>
  </si>
  <si>
    <t>Fisna žaluzija s zaštitnom mrežicom</t>
  </si>
  <si>
    <t xml:space="preserve">Ф200x400-M220-s             </t>
  </si>
  <si>
    <t xml:space="preserve">Ф250x400-M220-s               </t>
  </si>
  <si>
    <t xml:space="preserve">Ф300x400 -M220-s              </t>
  </si>
  <si>
    <t xml:space="preserve">Protupožarna zaklopka s toplinskim i daljinskim aktiviranjem i s elektromotornim pogonom s povratnom oprugom ,klase otpornosti na požar 90 min.
</t>
  </si>
  <si>
    <t xml:space="preserve">200x200x400-M220-s             </t>
  </si>
  <si>
    <t xml:space="preserve">250x200x400-M220-s             </t>
  </si>
  <si>
    <t xml:space="preserve">500x200x400 -M220-s                </t>
  </si>
  <si>
    <t>309x309x600 mm</t>
  </si>
  <si>
    <t xml:space="preserve">Kanalski filter s aktivnim ugljenom za ugradnju u limeni kanal sustava K1 s montiranim cjevčicama  i izvodima za spoj diferencijalnog presostata, u kompletu sa setom rezervnih filtera-Klimaoprema </t>
  </si>
  <si>
    <t>619x750x341 mm</t>
  </si>
  <si>
    <t>Filterska sekcija klase F7 za ugradnju u limeni kanal sustava K5 s montiranim cjevčicama  i izvodima za spoj diferencijalnog presostata, u kompletu sa setom rezervnih filtera dim.</t>
  </si>
  <si>
    <t xml:space="preserve">Ф150   mm                                     </t>
  </si>
  <si>
    <t xml:space="preserve">Dimovodna cijev iz inoxa
</t>
  </si>
  <si>
    <t xml:space="preserve">Ф110   mm                                     </t>
  </si>
  <si>
    <t xml:space="preserve">Ф200   mm                                     </t>
  </si>
  <si>
    <t xml:space="preserve">PV cijevi s fazonskim komadima za ventilaciju digestora,sanitarija,garderoba i dr.
</t>
  </si>
  <si>
    <t xml:space="preserve">Ф250   mm                                   </t>
  </si>
  <si>
    <t xml:space="preserve">Ф300   mm                                   </t>
  </si>
  <si>
    <t xml:space="preserve">Spiro cijevi sa fazonskim komadima i spojnim priborom
</t>
  </si>
  <si>
    <t xml:space="preserve">Limeni kanali za zrak izvedeni iz pocinčanog lima
debljine 0,5 mm do širine kanala 250 mm, 0,75 mm,do1000 mm i 1 mm - do 1500 mm i 1,25 mm – iznad 1500 mm. dulja staranica od 300 mm ojačana savijanjem (ili slično) uključivo prirubnice, koljena sa skretnim limovima i fazonskim komadima izrađeni prema - Prilogu br.  regulacijske zaklopke s mehanizmom za fiksiranje, kontrolni otvori bez  zavjesnog i pričvrsnog materijala.
</t>
  </si>
  <si>
    <t>Ф158 mm</t>
  </si>
  <si>
    <t>Ф248 mm</t>
  </si>
  <si>
    <t xml:space="preserve">Fleksibilne izolirane cijevi za dovod zraka,
</t>
  </si>
  <si>
    <r>
      <rPr>
        <sz val="10"/>
        <rFont val="Calibri"/>
        <family val="2"/>
        <charset val="238"/>
      </rPr>
      <t>Ф</t>
    </r>
    <r>
      <rPr>
        <sz val="10"/>
        <rFont val="Arial"/>
        <family val="2"/>
        <charset val="238"/>
      </rPr>
      <t xml:space="preserve"> 100</t>
    </r>
  </si>
  <si>
    <t xml:space="preserve">Zračni ventil za odsis zraka
</t>
  </si>
  <si>
    <r>
      <t>Višezglobna odsisna ruka  dim.</t>
    </r>
    <r>
      <rPr>
        <sz val="10"/>
        <rFont val="GreekC"/>
        <charset val="238"/>
      </rPr>
      <t>F</t>
    </r>
    <r>
      <rPr>
        <sz val="10"/>
        <rFont val="Arial"/>
        <family val="2"/>
        <charset val="238"/>
      </rPr>
      <t>100x2000 mm</t>
    </r>
  </si>
  <si>
    <t xml:space="preserve"> 800x700x500 mm</t>
  </si>
  <si>
    <t>1600x700x500 mm</t>
  </si>
  <si>
    <t>Laboratorijska napa dim.</t>
  </si>
  <si>
    <t>800x600x980 mm</t>
  </si>
  <si>
    <t>Prigušivač buke PZ 300/100 dim.</t>
  </si>
  <si>
    <r>
      <rPr>
        <sz val="10"/>
        <rFont val="GreekC"/>
        <charset val="238"/>
      </rPr>
      <t>F</t>
    </r>
    <r>
      <rPr>
        <sz val="10"/>
        <rFont val="Arial"/>
        <family val="2"/>
        <charset val="238"/>
      </rPr>
      <t>200x450 mm</t>
    </r>
  </si>
  <si>
    <r>
      <rPr>
        <sz val="10"/>
        <rFont val="GreekC"/>
        <charset val="238"/>
      </rPr>
      <t>F</t>
    </r>
    <r>
      <rPr>
        <sz val="10"/>
        <rFont val="Arial"/>
        <family val="2"/>
        <charset val="238"/>
      </rPr>
      <t>200x950 mm</t>
    </r>
  </si>
  <si>
    <r>
      <rPr>
        <sz val="10"/>
        <rFont val="GreekC"/>
        <charset val="238"/>
      </rPr>
      <t>F</t>
    </r>
    <r>
      <rPr>
        <sz val="10"/>
        <rFont val="Arial"/>
        <family val="2"/>
        <charset val="238"/>
      </rPr>
      <t>250x950 mm</t>
    </r>
  </si>
  <si>
    <r>
      <rPr>
        <sz val="10"/>
        <rFont val="GreekC"/>
        <charset val="238"/>
      </rPr>
      <t>F</t>
    </r>
    <r>
      <rPr>
        <sz val="10"/>
        <rFont val="Arial"/>
        <family val="2"/>
        <charset val="238"/>
      </rPr>
      <t>300x450 mm</t>
    </r>
  </si>
  <si>
    <t>Međuprostorni prigušivač buke</t>
  </si>
  <si>
    <r>
      <rPr>
        <sz val="10"/>
        <rFont val="Calibri"/>
        <family val="2"/>
        <charset val="238"/>
      </rPr>
      <t>Ф</t>
    </r>
    <r>
      <rPr>
        <sz val="10"/>
        <rFont val="Arial"/>
        <family val="2"/>
        <charset val="238"/>
      </rPr>
      <t xml:space="preserve"> 160</t>
    </r>
  </si>
  <si>
    <t xml:space="preserve">Krovna kapa za spajanje  na ventilacijski kanal s postoljem i spojnim elementom
</t>
  </si>
  <si>
    <t>400x240 mm</t>
  </si>
  <si>
    <t>600x240 mm</t>
  </si>
  <si>
    <t>1000x315 mm</t>
  </si>
  <si>
    <t xml:space="preserve">Predtlačna žaluzija
</t>
  </si>
  <si>
    <t xml:space="preserve">325x125 mm                          </t>
  </si>
  <si>
    <t xml:space="preserve">425x125 mm                          </t>
  </si>
  <si>
    <t xml:space="preserve">425x225 mm                          </t>
  </si>
  <si>
    <t xml:space="preserve">525x325 mm                          </t>
  </si>
  <si>
    <t xml:space="preserve">625x425 mm                          </t>
  </si>
  <si>
    <t xml:space="preserve">825x425 mm                          </t>
  </si>
  <si>
    <t xml:space="preserve">Prestrujna rešetka za ugradnju u vrata 
</t>
  </si>
  <si>
    <t xml:space="preserve">425x225 mm                         </t>
  </si>
  <si>
    <t xml:space="preserve">525x125 mm                         </t>
  </si>
  <si>
    <t xml:space="preserve">625x125 mm                         </t>
  </si>
  <si>
    <t xml:space="preserve">825x125 mm                         </t>
  </si>
  <si>
    <t xml:space="preserve">825x225 mm                         </t>
  </si>
  <si>
    <t xml:space="preserve">1025x125 mm                         </t>
  </si>
  <si>
    <t xml:space="preserve">325x125 mm                         </t>
  </si>
  <si>
    <t xml:space="preserve">425x125 mm                         </t>
  </si>
  <si>
    <t xml:space="preserve">325x225 mm                         </t>
  </si>
  <si>
    <t xml:space="preserve">525x225 mm                         </t>
  </si>
  <si>
    <t xml:space="preserve">525x325 mm                         </t>
  </si>
  <si>
    <t xml:space="preserve">Aluminijska odsisna rešetka 
</t>
  </si>
  <si>
    <t xml:space="preserve">Aluminijska odsisna rešetka
</t>
  </si>
  <si>
    <r>
      <rPr>
        <sz val="10"/>
        <rFont val="Calibri"/>
        <family val="2"/>
        <charset val="238"/>
      </rPr>
      <t>Ф</t>
    </r>
    <r>
      <rPr>
        <sz val="10"/>
        <rFont val="Arial"/>
        <family val="2"/>
        <charset val="238"/>
      </rPr>
      <t xml:space="preserve"> 355</t>
    </r>
  </si>
  <si>
    <t>filter H14 dim.457x457x78 mm +</t>
  </si>
  <si>
    <t>FAC -HZ 319x360 mm +</t>
  </si>
  <si>
    <r>
      <rPr>
        <sz val="10"/>
        <rFont val="Calibri"/>
        <family val="2"/>
        <charset val="238"/>
      </rPr>
      <t>Ф</t>
    </r>
    <r>
      <rPr>
        <sz val="10"/>
        <rFont val="Arial"/>
        <family val="2"/>
        <charset val="238"/>
      </rPr>
      <t xml:space="preserve"> 580</t>
    </r>
  </si>
  <si>
    <t>filter H14 dim.535x535x78 mm +</t>
  </si>
  <si>
    <t xml:space="preserve">Priključna kutijja s filterom H14,regulacijskom zaklopkom i istrujnim distributerom </t>
  </si>
  <si>
    <t>Elektronski regulator broja okretaja za  radijalni cijevni ventil</t>
  </si>
  <si>
    <t xml:space="preserve">dobava                380 m3/h
tot.tlak                200 Pa   
</t>
  </si>
  <si>
    <t xml:space="preserve">dobava                750 m3/h
tot.tlak                150 Pa   
</t>
  </si>
  <si>
    <t xml:space="preserve">dobava                 350 m3/h
tot.tlak                 120 Pa   
</t>
  </si>
  <si>
    <t xml:space="preserve">dobava                 500-750 m3/h
tot.tlak                 150-230 Pa   
</t>
  </si>
  <si>
    <t xml:space="preserve">Radijalni cijevni ventilator za ugradnju
u limeni spiro kanal,termički i zvučno izoliran,
uključivo s jedrenim platnima.Sve atestiran
</t>
  </si>
  <si>
    <t xml:space="preserve">dobava                 950 m3/h
tot.tlak                 350 Pa   
</t>
  </si>
  <si>
    <t xml:space="preserve">dobava                 5900 m3/h
tot.tlak                 270 Pa   
</t>
  </si>
  <si>
    <t xml:space="preserve">Radijalni ventilator za ugradnju u limeni  kanal, termički i zvučno izoliran,
uključivo s jedrenim platnima.Sve atestirano.
</t>
  </si>
  <si>
    <t xml:space="preserve">                                                                   dobava                         1600 m3/h
tot.tlak                         220 Pa   
                                  </t>
  </si>
  <si>
    <t xml:space="preserve">                                                                      dobava                         500-800 m3/h
tot.tlak                         160-250 Pa   
                                  </t>
  </si>
  <si>
    <t xml:space="preserve">Plastični  radijalni ventilator za ventilaciju digestora i napa,te prostorija u uvjetima izloženosti agresivnim isparavanjima s motorom izvan protoka zraka u kompletu s postoljem,elastičnim spojem s prirubnicama i nepovratnom zaklopkom .Sve atestirano.
</t>
  </si>
  <si>
    <t xml:space="preserve">dobava                  40 m3/h
tot. tlak                 30 Pa
</t>
  </si>
  <si>
    <t xml:space="preserve">dobava                 100-140 m3/h
tot. tlak                15 Pa
</t>
  </si>
  <si>
    <t xml:space="preserve">Aksijalni ventilator 
</t>
  </si>
  <si>
    <t>- obuka korisnika i upoznavanje sa softverom CNUS-a.</t>
  </si>
  <si>
    <t>- puštanje u rad softvera i testiranje rada računala;</t>
  </si>
  <si>
    <t>- usklađivanje kontrolnih parametara s projektantom (krajnjim korisnikom);</t>
  </si>
  <si>
    <t>- izradu korisničkih grafičkih prikaza CUNS-a   za pojedine sustave i podsustave;</t>
  </si>
  <si>
    <t>- programiranje i konfiguriranje programskog paketa CNUS-a na server računalu;</t>
  </si>
  <si>
    <t>- izradu potrebne dokumentacije za CNUS;</t>
  </si>
  <si>
    <t xml:space="preserve">Stavka uključuje sljedeće aktivnosti i radove ovlaštenih djelatnika za automatsku regulacijul: </t>
  </si>
  <si>
    <t>Specijalističke inženjering usluge na nivou centralnog nadzornog upravljačkog sustava (CNUS-a).</t>
  </si>
  <si>
    <t>- obuka krajnjeg korisnika i njegovo upoznavanje s elementima aut. regulacije.</t>
  </si>
  <si>
    <t>- puštanje u rad i testiranje DDC uređaja;</t>
  </si>
  <si>
    <t>- statičku i dinamičku simulaciju rada sustava;</t>
  </si>
  <si>
    <t>- unos programa za mikroprocesorske regulatore;</t>
  </si>
  <si>
    <t>- izradu programa za mikroprocesorske regulatore;</t>
  </si>
  <si>
    <t>- izradu potrebne dokumentacije i uputstava za DDC regulatore;</t>
  </si>
  <si>
    <t xml:space="preserve">Stavka obuhvaća sljedeće: </t>
  </si>
  <si>
    <t>Specijalistički automatičarski radovi podešavanja, programiranja i puštanja u rad mikroprocesorskih (DDC) regulatora ugrađenih u elektrokomande ormare.</t>
  </si>
  <si>
    <t>Inženjering  specijalističke usluge na nivou mikroprocesorskih (DDC) elemenata:</t>
  </si>
  <si>
    <t>SPECIFIKACIJA INŽENJERING USLUGA</t>
  </si>
  <si>
    <t>Doprema na mjesto ugradnje i postavljanje elektroormara. Spajanje svih kabela u ormaru. Označavanje kabela. Spajanje glavnog napajanja i uzemljenje. Trasiranje i kabliranje, te ispitivanje instalacije nije u opisu ove stavke.</t>
  </si>
  <si>
    <t>Električno spajanje elemenata u polju automatske regulacije i elektromotornih potrošača. Svi elektromotorni potrošači moraju biti startani u ručnom radu i svo ožičenje elektrokomandnog ormara mora biti napravljeno na objektu prije izlaska servisera na puštanje u rad. Trasiranje i kabliranje nije u opisu ove stavke.</t>
  </si>
  <si>
    <t>Ugradba elemenata u polju (ne uključuje ugradbu ventila i čahura za cijevne osjetnike) - elementi automatske regulacije (osjetnici,elektromotorni pogon ventila,zaštitni termostati,...) , prema projektnoj dokumentaciji uz preporuku isporučioca opreme automatske regulacije.</t>
  </si>
  <si>
    <t>SPECIFIKACIJA ZAJEDNIČKIH STAVKI</t>
  </si>
  <si>
    <t>Dobava i isporuka centralne upravljačke stanice sustava Centralnog Nadzora i Upravljanja.</t>
  </si>
  <si>
    <t>SPECIFIKACIJA ZAJEDNIČKIH STAVKI CNUS-a</t>
  </si>
  <si>
    <r>
      <t xml:space="preserve">Elektrokomadni i upravljački (EMP+DDC) ormar za regulaciju </t>
    </r>
    <r>
      <rPr>
        <b/>
        <sz val="10"/>
        <rFont val="Arial"/>
        <family val="2"/>
        <charset val="238"/>
      </rPr>
      <t>sustava K11</t>
    </r>
    <r>
      <rPr>
        <sz val="10"/>
        <rFont val="Arial"/>
        <family val="2"/>
        <charset val="238"/>
      </rPr>
      <t xml:space="preserve">. U ormaru su integrirani potrebni sklopovi EMP za sve potrošače klima komore i priprema komplente međuveze sa DDC automatikom Honeywell-CentraLine. Ormar se isporučuje kompletno ožičen i ispitan,sa svom potrebnom tehničkom dokumentacijom. Elektrokomadni ormar je samostoječe izvedbe za unutarnju ugradnju u zaštiti IP55. 
Signalizacija stanja elektromotornih potrošača prikazana je pomoću dvobojnih led-dioda integriranih u strojarskoj aplikaciji u boji koja se ugrađuje na unutarnjim vratima ormara (grafička aplikacija).
El.ormar osigurava napajanje i zaštitu za dva motora ventilatora, jednu recirkulacijsku pumpu grijača, osam PPZ-e.
napomena: Frekventni regulator se ugrađuju na klima komoru. </t>
    </r>
  </si>
  <si>
    <r>
      <t xml:space="preserve">Elektrokomadni i upravljački (EMP+DDC) ormar za regulaciju </t>
    </r>
    <r>
      <rPr>
        <b/>
        <sz val="10"/>
        <rFont val="Arial"/>
        <family val="2"/>
        <charset val="238"/>
      </rPr>
      <t>sustava K12</t>
    </r>
    <r>
      <rPr>
        <sz val="10"/>
        <rFont val="Arial"/>
        <family val="2"/>
        <charset val="238"/>
      </rPr>
      <t>. U ormaru su integrirani potrebni sklopovi EMP za sve potrošače klima komore i priprema komplente međuveze sa DDC . Ormar se isporučuje kompletno ožičen i ispitan,sa svom potrebnom tehničkom dokumentacijom. Elektrokomadni ormar je samostoječe izvedbe za vanjsku ugradnju u zaštiti IP66. 
Uvodnice su s donje strane, a isporučuje se s duplim vratima, krovom za zaštitu od vanjskih utjecaja, elektro grijačima, prisilnom ventilacijom.
Signalizacija stanja elektromotornih potrošača prikazana je pomoću dvobojnih led-dioda integriranih u strojarskoj aplikaciji u boji koja se ugrađuje na unutarnjim vratima ormara (grafička aplikacija).
napomena: Frekventni regulatori se ugrađuju unutar klima komora. El.ormar treba montirati na postolje minimalne visine 30cm.</t>
    </r>
  </si>
  <si>
    <r>
      <t xml:space="preserve">Elektrokomadni i upravljački (EMP+DDC) ormar za regulaciju </t>
    </r>
    <r>
      <rPr>
        <b/>
        <sz val="10"/>
        <rFont val="Arial"/>
        <family val="2"/>
        <charset val="238"/>
      </rPr>
      <t>sustava K1, K2, K3,K4,K5,K6 ,K7,K8,  K9 ,K10,K11.</t>
    </r>
    <r>
      <rPr>
        <sz val="10"/>
        <rFont val="Arial"/>
        <family val="2"/>
        <charset val="238"/>
      </rPr>
      <t xml:space="preserve"> U ormaru su integrirani potrebni sklopovi EMP za sve potrošače klima komora i priprema komplente međuveze sa DDC automatikom . Ormar se isporučuje kompletno ožičen i ispitan,sa svom potrebnom tehničkom dokumentacijom. Elektrokomadni ormar je samostoječe izvedbe za unutarnju ugradnju u zaštiti IP55. 
Signalizacija stanja elektromotornih potrošača prikazana je pomoću dvobojnih led-dioda integriranih u strojarskoj aplikaciji u boji koja se ugrađuje na unutarnjim vratima ormara (grafička aplikacija).
El.ormar osigurava napajanje i zaštitu za dva motora ventilatora, jednu recirkulacijsku pumpu grijača,
napomena: Frekventni regulatori se ugrađuju na klima komori. </t>
    </r>
  </si>
  <si>
    <t xml:space="preserve"> - transformator 220/24V ; 6A</t>
  </si>
  <si>
    <t xml:space="preserve"> - kućište sa rednim stezaljkama modula XFL 824</t>
  </si>
  <si>
    <t xml:space="preserve"> - Kućište sa rednim stezaljkama modula 823A</t>
  </si>
  <si>
    <t xml:space="preserve"> - Kućište sa rednim stezaljkama modula 821-822A</t>
  </si>
  <si>
    <t xml:space="preserve"> - modul digitalnih izlaznih signala ( 6 x DO )</t>
  </si>
  <si>
    <t xml:space="preserve"> - modul digitalnih ulaznih signala ( 12 x DI )</t>
  </si>
  <si>
    <t xml:space="preserve"> - modul analognih izlaznih signala ( 8 x AO)</t>
  </si>
  <si>
    <t xml:space="preserve"> - modul analognih ulaznih signala ( 8 x AI )</t>
  </si>
  <si>
    <t xml:space="preserve"> - spojni kabel terminala</t>
  </si>
  <si>
    <t>Touch panel 12.1", Loytec s mogućnosti daljinskog pristupa (RNI)</t>
  </si>
  <si>
    <t xml:space="preserve"> - slobodno programabilni DDC regulator CPU modul (LonWorks) za montažu na DIN šinu</t>
  </si>
  <si>
    <t>Slog DDC elemenata automatske regulacije sustava K1,K2,K3,K4,K5,K6,K7,K8,K9,K10,K11:</t>
  </si>
  <si>
    <t xml:space="preserve"> - Elektromotorni pogon ventila 24V, 0-10V, 300N</t>
  </si>
  <si>
    <t xml:space="preserve"> - Holender spojnica DN25</t>
  </si>
  <si>
    <t xml:space="preserve"> - Holender spojnica DN32</t>
  </si>
  <si>
    <t xml:space="preserve"> - Troputni regulacijski ventil (navojni spoj)  PN16, DN25, kvs10</t>
  </si>
  <si>
    <t xml:space="preserve"> - Troputni regulacijski ventil (navojni spoj)  PN16, DN32, kvs16</t>
  </si>
  <si>
    <t xml:space="preserve"> - elektromotorni pogon žaluzina (24V ; 10Nm ; on/off) </t>
  </si>
  <si>
    <t xml:space="preserve"> - diferencijalni osjetnik tlaka (0 - 1000 Pa)</t>
  </si>
  <si>
    <t xml:space="preserve"> - diferencijalni presostat (200-1000 Pa)</t>
  </si>
  <si>
    <t xml:space="preserve"> - diferencijalni presostat (40-400 Pa)</t>
  </si>
  <si>
    <t xml:space="preserve"> - Prutusmrzavajući termostat</t>
  </si>
  <si>
    <t xml:space="preserve"> - kanalni osjetnik temperature (NTC 20kΩ) - 300 mm</t>
  </si>
  <si>
    <t xml:space="preserve"> - vanjski osjetnik temperature (NTC 20kΩ) </t>
  </si>
  <si>
    <t>Slog elemenata u polju klima komore K12 sustav :</t>
  </si>
  <si>
    <t xml:space="preserve"> - Troputni regulacijski ventil (navojni spoj)  PN16, DN25, kvs6,3</t>
  </si>
  <si>
    <t xml:space="preserve"> - zidni osjetnik temperature i relativne vlage</t>
  </si>
  <si>
    <t xml:space="preserve"> - kanalni osjetnik temperature i relativne vlage; 235 mm</t>
  </si>
  <si>
    <t>Slog elemenata u polju klima komore K8,K10, K11-sustav:</t>
  </si>
  <si>
    <t>DPTM 1000 - diferencijalni osjetnik tlaka (0 - 1000 Pa)</t>
  </si>
  <si>
    <t>Slog elemenata u polju klima komora K6 sustav:</t>
  </si>
  <si>
    <t>Slog elemenata u polju klima komore K5-sustav :</t>
  </si>
  <si>
    <t xml:space="preserve"> - Elektromotorni pogon ventila 24V, 0-10V, 180N</t>
  </si>
  <si>
    <t xml:space="preserve"> - zidni osjetnik/podešivač temperature s bypass funkcijom</t>
  </si>
  <si>
    <t>Slog elemenata u polju klima komore K3,K4,K7-sustav :</t>
  </si>
  <si>
    <t xml:space="preserve"> - kanalni osjetnik temperature (NTC 20kΩ) - 300   mm</t>
  </si>
  <si>
    <t>Slog elemenata u polju klima komore K2- sustav  :</t>
  </si>
  <si>
    <t xml:space="preserve"> - Troputni regulacijski ventil (navojni spoj)  PN16, DN25, kvs4</t>
  </si>
  <si>
    <t>Slog elemenata u polju klima komore K1,K9-sustav :</t>
  </si>
  <si>
    <t xml:space="preserve">strana posluživanja : prema projektu
</t>
  </si>
  <si>
    <t>Masa klima komore (+/- 10%) : 1773 kg.</t>
  </si>
  <si>
    <t>Dimenzije klima komore : 
7300x1185x963 /5000x1185x963  mm</t>
  </si>
  <si>
    <t>Ostali elementi u isporuci komore :
-krov komore
-samopodizne nogice
-fleksibilni priključci za spoj na kanale
-vanjska zaštita svih el.motornih pogona žaluzina
-frekventni regulatori motora ventilatora (IP54) (2 kom.)</t>
  </si>
  <si>
    <t>ispušna sekcija zraka s žaluzinom pripremljenima za spoj na el.motorni pogon u kompletu s protukišnom zaštitnom haubom s zaštitnom mrežom</t>
  </si>
  <si>
    <t>sekcija kulisnog prigušivača buke; L=1000 mm</t>
  </si>
  <si>
    <t>odsisna ventilatorska sekcija sa centrifugalnim ventilatorom s unatrag zakrivljenim lopaticama i frekventno vođenim motorom smještenim na antivibracijskom postolju s oprugama i unutarnjim fleksibilnim priključcima, servisnom sklopkom i rezervnim remenjem:
Protok zraka: 5000 m3/h
Eksterni pad tlaka: 1250 Pa
Snaga motora ventilatora: 3 kW
Napajanja:400V/3f/50Hz</t>
  </si>
  <si>
    <t>pločasti rekuperator sa bypass vodom na strani svježeg zraka opremljenog s žaluzinom pripremljenom za spoj na elektromotorni pogon. Rekuperator ima integrirani filter na strani svježeg zraka klase filtracije G4, te je opremljen okapnicom i priključkom za odvod kondenzata. Uz rekuperator isporučiti i set rezervnih filtera.
Karakteristike rekuperatora su:
Učinkovitost kod navedenih parametara: 72,96 %
Stanje svježeg zraka zimi: -15°C / 90 %
Stanje otpadnog zraka iz prostora: 22 °C / 50 %
Izlazno stanje zraka nakon rekuperacije zimi: 11,99°C/12 % RH
Stanje svježeg zraka ljeti: 32°C / 50 %
Stanje otpadnog zraka iz prostora: 26°C / 50 %
Izlazno stanje zraka nakon rekuperacije zimi: 28,55°C/61 % RH</t>
  </si>
  <si>
    <t>sekcija kulisnog prigušivača buke; L=700 mm</t>
  </si>
  <si>
    <t>filterska sekcija klase G4 s montiranim cjevčicama  i izvodima za spoj diferencijalnog presostata, u kompletu sa setom rezervnih filtera</t>
  </si>
  <si>
    <t>ODSIS</t>
  </si>
  <si>
    <t>filterska sekcija klase F7 s montiranim cjevčicama  i izvodima za spoj diferencijalnog presostata, u kompletu sa setom rezervnih filtera</t>
  </si>
  <si>
    <t>tlačna ventilatorska sekcija sa centrifugalnim ventilatorom s unatrag zakrivljenim lopaticama i frekventno vođenim motorom smještenim na antivibracijskom postolju s oprugama i unutarnjim fleksibilnim priključcima, servisnom sklopkom i rezervnim remenjem:
Protok zraka: 5000 m3/h
Eksterni pad tlaka: 250 Pa
Snaga motora ventilatora: 3 kW
Napajanja:400V/3f/50Hz</t>
  </si>
  <si>
    <t>zaštitna eksterna vanjska sekcija s vratima, unutarnjim osvjetljenjem, krovom te svim potrebnim elementima za smještaj i zaštitu od vanjskih utjecaja el.parnog ovlaživača</t>
  </si>
  <si>
    <t>- rashladni učin:  15000 W</t>
  </si>
  <si>
    <t>- temperature zraka na ulazu/izlazu iz komore:  32 °C / 16°C</t>
  </si>
  <si>
    <r>
      <t xml:space="preserve">- temperatura rashladne vode:  7/12 </t>
    </r>
    <r>
      <rPr>
        <vertAlign val="superscript"/>
        <sz val="10"/>
        <rFont val="Arial"/>
        <family val="2"/>
        <charset val="238"/>
      </rPr>
      <t>0</t>
    </r>
    <r>
      <rPr>
        <sz val="10"/>
        <rFont val="Arial"/>
        <family val="2"/>
        <charset val="238"/>
      </rPr>
      <t>C</t>
    </r>
  </si>
  <si>
    <t>sekcija vodenog hladnjaka u kompletu s eliminatorom kapljica i okapnicom kondenzata od nehrđajučeg čelika:</t>
  </si>
  <si>
    <t xml:space="preserve">prazna sekcija (L=1000mm) s revizijskim otvorom, unutarnjim osvjetljenjem i vratima za smještaj hidrauličke grupe (ventili, pumpa, zaporna armatura) </t>
  </si>
  <si>
    <t>- toplinski učin 17000 W</t>
  </si>
  <si>
    <t>- temperature zraka na ulazu/izlazu iz komore: -15 °C / 28°C</t>
  </si>
  <si>
    <r>
      <t xml:space="preserve">- temperatura ogrjevne vode:  45/40 </t>
    </r>
    <r>
      <rPr>
        <vertAlign val="superscript"/>
        <sz val="10"/>
        <rFont val="Arial"/>
        <family val="2"/>
        <charset val="238"/>
      </rPr>
      <t>0</t>
    </r>
    <r>
      <rPr>
        <sz val="10"/>
        <rFont val="Arial"/>
        <family val="2"/>
        <charset val="238"/>
      </rPr>
      <t>C</t>
    </r>
  </si>
  <si>
    <t>sekcija vodenog grijača s prostorom za smještaj kapilarnog protusmrzavajućeg termostata:</t>
  </si>
  <si>
    <t>filterska sekcija klase G4 s montiranim cjevčicama  i izvodima za spoj diferencijalnog presostata</t>
  </si>
  <si>
    <t>usisna sekcija zraka s žaluzinom pripremljenima za spoj na el.motorni pogon u kompletu s protukišnom zaštitnom haubom s zaštitnom mrežom</t>
  </si>
  <si>
    <t>TLAK</t>
  </si>
  <si>
    <t>Klima komora se sastoji od sljedećih sekcija:</t>
  </si>
  <si>
    <t>Količina zraka u odsisnoj komori : 5000 m³/h</t>
  </si>
  <si>
    <t>Količina zraka u tlačnoj komori :   5000 m³/h</t>
  </si>
  <si>
    <t>-unutarnji i vanjski paneli presvučeni bijelom bojom RAL 9010</t>
  </si>
  <si>
    <t>-epoxy premaz kučišta ventilatora</t>
  </si>
  <si>
    <t>-vodilice filtera od nehrđajučeg čelika</t>
  </si>
  <si>
    <t>-poliuretanski premaz izmjenjivača (grijač i hladnjak)</t>
  </si>
  <si>
    <t xml:space="preserve">-epoxy premaz svih sekcija žaluzina </t>
  </si>
  <si>
    <t xml:space="preserve">-toplinski most:  klasa TB2 </t>
  </si>
  <si>
    <t>-toplinska vodljivost: klasa T2</t>
  </si>
  <si>
    <t>-efikasnost brtvljenja kućišta: klasa L1</t>
  </si>
  <si>
    <t>-čvrstoća kučišta: klasa D1</t>
  </si>
  <si>
    <t>K12 sustav (krov-predavaonica)</t>
  </si>
  <si>
    <t xml:space="preserve">Opsluživanje klima komore prema projektu </t>
  </si>
  <si>
    <t>Masa klima komore (+/- 10%) : 178 kg.</t>
  </si>
  <si>
    <t>Dimenzije klima komore : 
2.430x750x400 mm</t>
  </si>
  <si>
    <t>Frenkvencijski pretvarač broja okretaja motora ventilatora  (1 kom.)</t>
  </si>
  <si>
    <t xml:space="preserve">Fleksibilni priključci - 2 kom </t>
  </si>
  <si>
    <t>Dodatna oprema koja je u opsegu isporuke:</t>
  </si>
  <si>
    <t>- napajanje : 400V/3f/50Hz</t>
  </si>
  <si>
    <t>- ulazna el.snaga : 3 kW</t>
  </si>
  <si>
    <t>- količina pare : 4 kg/h</t>
  </si>
  <si>
    <t xml:space="preserve">sekcija elektroparnog ovlaživača s ugrađenim kanalnim distributorom, tavom od nehrđajučeg čelika za odvod kondenzata, gumenim ožičenim parnim crijevom i crijevom za odvod kondenzata slijedečih karakteristika :
</t>
  </si>
  <si>
    <t>- snaga motora ventilatora  1,1 kW / 400V; 3ph 50Hz</t>
  </si>
  <si>
    <t xml:space="preserve">- eksterni pad tlaka 250 Pa </t>
  </si>
  <si>
    <r>
      <t>- protok zraka  700 m</t>
    </r>
    <r>
      <rPr>
        <vertAlign val="superscript"/>
        <sz val="10"/>
        <rFont val="Arial"/>
        <family val="2"/>
        <charset val="238"/>
      </rPr>
      <t>3</t>
    </r>
    <r>
      <rPr>
        <sz val="10"/>
        <rFont val="Arial"/>
        <family val="2"/>
        <charset val="238"/>
      </rPr>
      <t>/h</t>
    </r>
  </si>
  <si>
    <t xml:space="preserve">Tlačna ventilatorska sekcija sa ventilatorom pogonjenim direktno na osovini motora smještenim na antivibracijskom postolju s oprugama i unutarnjim fleksibilnim priključcima, te mjernim krugom za mjerenje protoka zraka s transmiterom </t>
  </si>
  <si>
    <t>- rashladni učin:  5300 W</t>
  </si>
  <si>
    <r>
      <t xml:space="preserve">- temperatura rashladne vode:  7/10 </t>
    </r>
    <r>
      <rPr>
        <vertAlign val="superscript"/>
        <sz val="10"/>
        <rFont val="Arial"/>
        <family val="2"/>
        <charset val="238"/>
      </rPr>
      <t>0</t>
    </r>
    <r>
      <rPr>
        <sz val="10"/>
        <rFont val="Arial"/>
        <family val="2"/>
        <charset val="238"/>
      </rPr>
      <t>C</t>
    </r>
  </si>
  <si>
    <t xml:space="preserve">Sekcija hladnjaka s ugrađenim eliminatorom kapljica i kondenzacijskom kadom: </t>
  </si>
  <si>
    <t>- toplinski učin 9100 W</t>
  </si>
  <si>
    <t>- temperature zraka na ulazu/izlazu iz komore:  -15 °C / 22°C</t>
  </si>
  <si>
    <t>Grijača sekcija s prostorom za ugradnju protusmrzavajučeg termostata:</t>
  </si>
  <si>
    <t>Filterska sekcija s montiranim cjevčicama i izvodima za spoj diferencijalnog presostata - klasa filtracije G4</t>
  </si>
  <si>
    <t>Usisna sekcija s žaluzinom po cijelom presjeku te pripremljena na spoj za elektromotorni pogon žaluzina</t>
  </si>
  <si>
    <t>Tehničke karakteristike pojedinih sekcija:</t>
  </si>
  <si>
    <t>K11 sustav(5.kat-gama zračenje)</t>
  </si>
  <si>
    <t>- ulazna el.snaga : 2 kW</t>
  </si>
  <si>
    <t>- količina pare : 3 kg/h</t>
  </si>
  <si>
    <t xml:space="preserve">sekcija elektroparnog ovlaživača s ugrađenim kanalnim distributorom, tavom od nehrđajučeg čelika za odvod kondenzata, gumenim ožičenim parnim crijevom i crijevom za odvod kondenzata,slijedečih karakteristika :
</t>
  </si>
  <si>
    <t>- snaga motora ventilatora  0,55 kW / 400V; 3ph 50Hz</t>
  </si>
  <si>
    <r>
      <t>- protok zraka  500 m</t>
    </r>
    <r>
      <rPr>
        <vertAlign val="superscript"/>
        <sz val="10"/>
        <rFont val="Arial"/>
        <family val="2"/>
        <charset val="238"/>
      </rPr>
      <t>3</t>
    </r>
    <r>
      <rPr>
        <sz val="10"/>
        <rFont val="Arial"/>
        <family val="2"/>
        <charset val="238"/>
      </rPr>
      <t>/h</t>
    </r>
  </si>
  <si>
    <t>- rashladni učin:  3800 W</t>
  </si>
  <si>
    <t>- toplinski učin 6500 W</t>
  </si>
  <si>
    <t>K10 sustav(5.kat-uzorci)</t>
  </si>
  <si>
    <t>K9 sustav(5.kat-sastanci)</t>
  </si>
  <si>
    <t>K8 sustav(Alfa-beta)</t>
  </si>
  <si>
    <t>Masa klima komore (+/- 10%) : 166  kg.</t>
  </si>
  <si>
    <t xml:space="preserve">- eksterni pad tlaka 150 Pa </t>
  </si>
  <si>
    <r>
      <t>- protok zraka  750 m</t>
    </r>
    <r>
      <rPr>
        <vertAlign val="superscript"/>
        <sz val="10"/>
        <rFont val="Arial"/>
        <family val="2"/>
        <charset val="238"/>
      </rPr>
      <t>3</t>
    </r>
    <r>
      <rPr>
        <sz val="10"/>
        <rFont val="Arial"/>
        <family val="2"/>
        <charset val="238"/>
      </rPr>
      <t>/h</t>
    </r>
  </si>
  <si>
    <t>- rashladni učin:  5700 W</t>
  </si>
  <si>
    <t>- toplinski učin 9800 W</t>
  </si>
  <si>
    <t>K7 sustav(2.kat-mrak soba,sastanci))</t>
  </si>
  <si>
    <t>- snaga motora ventilatora  1,5 kW / 400V; 3ph 50Hz</t>
  </si>
  <si>
    <t xml:space="preserve">- eksterni pad tlaka 500 Pa </t>
  </si>
  <si>
    <r>
      <t>- protok zraka  1100 m</t>
    </r>
    <r>
      <rPr>
        <vertAlign val="superscript"/>
        <sz val="10"/>
        <rFont val="Arial"/>
        <family val="2"/>
        <charset val="238"/>
      </rPr>
      <t>3</t>
    </r>
    <r>
      <rPr>
        <sz val="10"/>
        <rFont val="Arial"/>
        <family val="2"/>
        <charset val="238"/>
      </rPr>
      <t>/h</t>
    </r>
  </si>
  <si>
    <t>- ulazna el.snaga : 5 kW</t>
  </si>
  <si>
    <t>- količina pare : 7 kg/h</t>
  </si>
  <si>
    <t xml:space="preserve">sekcija elektroparnog ovlaživača s ugrađenim kanalnim distributorom, tavom od nehrđajučeg čelika za odvod kondenzata, gumenim ožičenim parnim crijevom i crijevom za odvod kondenzata, slijedečih karakteristika :
</t>
  </si>
  <si>
    <t>- rashladni učin: 8300 W</t>
  </si>
  <si>
    <t>- toplinski učin 14300 W</t>
  </si>
  <si>
    <t>K6 sustav(3.kat-Vagaonice 1,2,3)</t>
  </si>
  <si>
    <t>- snaga motora ventilatora  3 kW / 400V; 3ph 50Hz</t>
  </si>
  <si>
    <r>
      <t>- protok zraka  2200 m</t>
    </r>
    <r>
      <rPr>
        <vertAlign val="superscript"/>
        <sz val="10"/>
        <rFont val="Arial"/>
        <family val="2"/>
        <charset val="238"/>
      </rPr>
      <t>3</t>
    </r>
    <r>
      <rPr>
        <sz val="10"/>
        <rFont val="Arial"/>
        <family val="2"/>
        <charset val="238"/>
      </rPr>
      <t>/h</t>
    </r>
  </si>
  <si>
    <t>- ulazna el.snaga : 9 kW</t>
  </si>
  <si>
    <t>- količina pare : 12 kg/h</t>
  </si>
  <si>
    <t>- rashladni učin:  16600 kW</t>
  </si>
  <si>
    <t>- toplinski učin 28600 kW</t>
  </si>
  <si>
    <t>K5 sustav(3.kat-Laboratoriji S1,S2,S2a , predsoblje S7)</t>
  </si>
  <si>
    <t>K4 sustav(2.kat-mrak soba,sastanci))</t>
  </si>
  <si>
    <t>Masa klima komore (+/- 10%) : 172 kg.</t>
  </si>
  <si>
    <t>Dimenzije klima komore : 
2430x750x400 mm</t>
  </si>
  <si>
    <r>
      <t>- protok zraka  1000 m</t>
    </r>
    <r>
      <rPr>
        <vertAlign val="superscript"/>
        <sz val="10"/>
        <rFont val="Arial"/>
        <family val="2"/>
        <charset val="238"/>
      </rPr>
      <t>3</t>
    </r>
    <r>
      <rPr>
        <sz val="10"/>
        <rFont val="Arial"/>
        <family val="2"/>
        <charset val="238"/>
      </rPr>
      <t>/h</t>
    </r>
  </si>
  <si>
    <t>- rashladni učin:  7600 W</t>
  </si>
  <si>
    <t>- toplinski učin 13000 W</t>
  </si>
  <si>
    <t>K3-sustav(Baždareni CT,upravljanje i Bucxy RDG)</t>
  </si>
  <si>
    <r>
      <t>- protok zraka  1400 m</t>
    </r>
    <r>
      <rPr>
        <vertAlign val="superscript"/>
        <sz val="10"/>
        <rFont val="Arial"/>
        <family val="2"/>
        <charset val="238"/>
      </rPr>
      <t>3</t>
    </r>
    <r>
      <rPr>
        <sz val="10"/>
        <rFont val="Arial"/>
        <family val="2"/>
        <charset val="238"/>
      </rPr>
      <t>/h</t>
    </r>
  </si>
  <si>
    <t>- rashladni učin:  10600 W</t>
  </si>
  <si>
    <t>- toplinski učin 18200 W</t>
  </si>
  <si>
    <t>K2-sustav(laboratorij za pokojne životinje)</t>
  </si>
  <si>
    <t>K1 sustav(suteren-laboratorij za otrove)</t>
  </si>
  <si>
    <t>STROJARNICA                                     UKUPNO:</t>
  </si>
  <si>
    <t xml:space="preserve">Brtvljene svih prodora kroz požarni sektor s izolacijskim materijalom klase negorivosti  A1 min 90 min prema DIN 4102(negoriva  i atestom)
</t>
  </si>
  <si>
    <t xml:space="preserve">Obilježavanje cjevovoda i komandnog ormara plastičnim natpisom.
</t>
  </si>
  <si>
    <t xml:space="preserve">Dvostruko ličenje neizoliranih cijevi i kola armature u laku topla voda - polaz - crveno, topla voda - povrat plavo.
</t>
  </si>
  <si>
    <t xml:space="preserve">Dvostruko ličenje izoliranih cijevi, pričvrsnica, konzola ovjesnica, razdjeljivača,sabirnika temeljnom bojom
</t>
  </si>
  <si>
    <t>Gumeno crijevo NO 20 s holenderima,duljine 15m</t>
  </si>
  <si>
    <t xml:space="preserve">Aparat za početno gašenje požara  S-9
</t>
  </si>
  <si>
    <t xml:space="preserve">Toplinska izolacija cijevi, razdjelnika,sabirnika sa staklenom vunom i al.limom debljine 40 mm za cijevi do NO50,debljine 60 mm od NO50-NO200 
</t>
  </si>
  <si>
    <t xml:space="preserve">Termomanometar sa skalom od 0-16 bar i 0-130 °C
</t>
  </si>
  <si>
    <t xml:space="preserve">Termometar u mjedenom tuljku sa skalom 0-130 °C-kutni
</t>
  </si>
  <si>
    <t xml:space="preserve">Manometar sa skalom od 0-16 bar
</t>
  </si>
  <si>
    <t xml:space="preserve">NO  65  NP6  </t>
  </si>
  <si>
    <t xml:space="preserve">NO  100 NP6  </t>
  </si>
  <si>
    <t xml:space="preserve">NO  125 NP6  </t>
  </si>
  <si>
    <t xml:space="preserve">NO  150 NP6  </t>
  </si>
  <si>
    <t>Gumeni kompenzator vibracija</t>
  </si>
  <si>
    <t xml:space="preserve">NO 32  NP6  </t>
  </si>
  <si>
    <t xml:space="preserve">Mjedeni odbojni ventil na navoj
</t>
  </si>
  <si>
    <t xml:space="preserve">Mjedeni hvatač nečistoće na navoj
</t>
  </si>
  <si>
    <t xml:space="preserve">NO  100  NP6  </t>
  </si>
  <si>
    <t xml:space="preserve">NO  125  NP6  </t>
  </si>
  <si>
    <t xml:space="preserve">NO  150  NP6  </t>
  </si>
  <si>
    <t xml:space="preserve">Lijevano željezni odbojni ventil za toplu  vodu s prirubnicama,protuprirubnicama,brtvilom,vijcima i maticama
</t>
  </si>
  <si>
    <t xml:space="preserve">Zaporno-regulacijski ventil s prirubnicama, protuprirubnicama,brtvilom,vijcima i maticama
</t>
  </si>
  <si>
    <r>
      <t>Lijevano željezni hvatač nečistoće</t>
    </r>
    <r>
      <rPr>
        <b/>
        <sz val="10"/>
        <rFont val="Arial"/>
        <family val="2"/>
        <charset val="238"/>
      </rPr>
      <t xml:space="preserve"> </t>
    </r>
    <r>
      <rPr>
        <sz val="10"/>
        <rFont val="Arial"/>
        <family val="2"/>
        <charset val="238"/>
      </rPr>
      <t xml:space="preserve">s  prirubnicama, protuprirubnicama,brtvilom,vijcima i maticama
</t>
    </r>
  </si>
  <si>
    <t xml:space="preserve">NO  32  NP6  </t>
  </si>
  <si>
    <t xml:space="preserve">NO  40  NP6  </t>
  </si>
  <si>
    <t xml:space="preserve">NO  50  NP6  </t>
  </si>
  <si>
    <t xml:space="preserve">Kuglasta slavina za toplu vodu 
na navoj
</t>
  </si>
  <si>
    <t xml:space="preserve">Kuglasta slavina za toplu vodu s prirubnicama, protuprirubnicama, vijcima i brtvilom
</t>
  </si>
  <si>
    <t xml:space="preserve">NO 32 (Ф48,3x2,3)                                         </t>
  </si>
  <si>
    <t xml:space="preserve">NO 65(Ф76,1x2,6)                                      </t>
  </si>
  <si>
    <t xml:space="preserve">NO 100(Ф114,3x3,2)                                      </t>
  </si>
  <si>
    <t xml:space="preserve">NO 125(Ф139,7x3,6)                                      </t>
  </si>
  <si>
    <t xml:space="preserve">NO 150(Ф168,3x4)                                      </t>
  </si>
  <si>
    <t>Specijalističke usluge daljinskog praćenja rada sustava putem Internet konekcije s ciljem  optimizacije rada, podešavanja parametara, otkrivanja skrivenih grešaka i pomoć službi održavanja za rukovanje sustavom u trajanju jedne godine od finalnog puštanja u rad i primopredaje.</t>
  </si>
  <si>
    <t>Specijalističke usluge programiranja na nivou grafičke vizualizacije unutar  WEB sučelja u DDC kontroleru. Vizualizacija i upravljenje sustavom predviđeno je i putem Internet pretraživača s bilo kojeg računala na mreži, a pristup sustavu je moguć samo uz odgovarakuća korisnička pristupna prava.
-spajanje DDC podstanice na korisničku ethernet mrežu
-testiranje komunikacija
-izrada i programiranje grafičkih prikaza
-programiranje alarmnih i history prikaza
-programiranje e-mail alarmiranja
-izrada uputstava za rad
-obuka osoblja krajnjeg korisnika</t>
  </si>
  <si>
    <t>Specijalistički usluge programiranja i puštanja u rad nivou DDC regulacije
-izrada dokumentacije za izvedbu
-programiranje DDC regulatora
-puštanje u rad
-statička i dinamička simulacija cjelogodišnjeg rada sustava
-izrada funkcionalnih testiranja svih komponenti sustava (OQ test)
-integracija VRF sustava preko BACnet/IP protokola
-izrada potrebnih ispitnih listova
-izrada uputstava za rad
-obuka osoblja krajnjeg korisnika</t>
  </si>
  <si>
    <t>Specijalističke usluge na nivou opreme u polju
-nadzor nad ugradnjom opreme u polju
-ugađanje opreme u polju
-puštanje u rad
-izrada uputstava za rad
-obuka osoblja krajnjeg korisnika</t>
  </si>
  <si>
    <t>sa svim potrebnim elementima DDC regulacije.Isporučuje se kompletno ožičen i ispitan, sa svom potrebnom tehničkom dokumentacijom. Elektrokomandni ormar je zidne izvedbe u zaštiti IP 54, za unutarnju ugradnju. Signalizacija stanja elektromotornih potrošača prikazana je pomoću touch panela koji se ugrađuje na gornjoj ploči ormara (grafička aplikacija). Dimenzije ormara su 1600*2000*400.</t>
  </si>
  <si>
    <t>Elektrokomandni-upravljački ormar RO-EP</t>
  </si>
  <si>
    <t>Switch 5-portni za ugradnju na DIN šinu</t>
  </si>
  <si>
    <t xml:space="preserve">Napojna jedinica 230VAC/24VDC
</t>
  </si>
  <si>
    <t xml:space="preserve">-Operaterski Touch panel 15"
</t>
  </si>
  <si>
    <t xml:space="preserve">U/I modul za proširenje osnovnog regulatora s 16 DO i modbus komunikacijom
tip: MU110-24.16DR </t>
  </si>
  <si>
    <t>U/I modul za proširenje osnovnog regulatora s 16 DI i modbus komunikacijom</t>
  </si>
  <si>
    <t xml:space="preserve">U/I modul za proširenje osnovnog regulatora s 20 ulaza/izlaza  (12UI, 4DO, 4AO)
EASYIO-FC-20 </t>
  </si>
  <si>
    <t>Upravljačko/integracijski  DDC kontroler
s mogućnošću komunikacije po Bacnet IP, Bacnet MSTP, Modbus Serial  (RS485),   Modbus TCP/IP  protokolu  s ugrađenim Web    serverom za za grafički prikaz rada postrojenja. Mogućnost grafičke prezentacije rada sustava i upravljanje preko bilo kojeg WEB pretraživača koristeći HTML5 tehnologiju. Sustav  je moguće daljinski programirati i servisirati s udaljene lokacije putem  IP konekcije 
32 ulaza/izlaza  ( 16UI, 8AO, 8DO)</t>
  </si>
  <si>
    <t>Hidrostatski mjerač razine,dužina kabela 30 m, 4-20 mA, napajanje 24VDC</t>
  </si>
  <si>
    <t>Elektromagnetski vodomjer DN150, PN16, s modbus karticom za vezu na C</t>
  </si>
  <si>
    <t>Pogon ventila 24VAC, DN 125-150</t>
  </si>
  <si>
    <t xml:space="preserve">Prekretni ventil PN16 kvs315 </t>
  </si>
  <si>
    <t>-Elektromotorni pogon zaklopke, napajanje 24VAC, s dva pomoćna kontakta</t>
  </si>
  <si>
    <t>-Elektro motorna leptir zaklopka
DN150, PN16, kvs1400</t>
  </si>
  <si>
    <t xml:space="preserve">-Elektromotorni pogon ventila, napajanje 24VAC, kontrolni signal 0-10V
</t>
  </si>
  <si>
    <t>-Troputni regulacijski ventil prirubnički
DN80, PN16, kvs90</t>
  </si>
  <si>
    <t xml:space="preserve"> -Fitinzi za ventil DN50,
</t>
  </si>
  <si>
    <t>-Elektromotorni pogon ventila, napajanje 24VAC, kontrolni signal 0-10V</t>
  </si>
  <si>
    <t xml:space="preserve"> -Fitinzi za ventil DN40
</t>
  </si>
  <si>
    <t>-Troputni regulacijski ventil
DN40, PN16, kvs25</t>
  </si>
  <si>
    <t xml:space="preserve"> -Fitinzi za ventil DN32
</t>
  </si>
  <si>
    <t>-Troputni regulacijski ventil
DN32, PN16, kvs16</t>
  </si>
  <si>
    <t>Osjetnik tlaka za tekućine 0-6 bara,izlaz 0-10</t>
  </si>
  <si>
    <t xml:space="preserve">-Čahura za uronski osjetnik temperature, 100mm
</t>
  </si>
  <si>
    <t xml:space="preserve">-Uronski osjetnik temperature NTC 20 kΩ, 100mm
</t>
  </si>
  <si>
    <t xml:space="preserve">-Čahura za uronski osjetnik temperature, 300mm
</t>
  </si>
  <si>
    <t xml:space="preserve">-Uronski osjetnik temperature , 300mm
</t>
  </si>
  <si>
    <t>-Vanjski osjetnik temperature NTC 20 kΩ,</t>
  </si>
  <si>
    <t>Slog automatske regulacije - elementi u polju strojarnice:</t>
  </si>
  <si>
    <r>
      <rPr>
        <sz val="10"/>
        <rFont val="Arial"/>
        <family val="2"/>
        <charset val="238"/>
      </rPr>
      <t>Razdjelnik (sabirnik) hladne  vode izrađen iz čelične bešavne cijevi Φ 300 x 2000 mm sa 11(12) priključaka</t>
    </r>
    <r>
      <rPr>
        <b/>
        <sz val="10"/>
        <rFont val="Arial"/>
        <family val="2"/>
        <charset val="238"/>
      </rPr>
      <t xml:space="preserve">
</t>
    </r>
  </si>
  <si>
    <r>
      <rPr>
        <sz val="10"/>
        <rFont val="Arial"/>
        <family val="2"/>
        <charset val="238"/>
      </rPr>
      <t>Razdjelnik (sabirnik) tople vode izrađen iz čelične bešavne cijevi Φ 250 x 2000 mm sa 11(12 ) priključaka</t>
    </r>
    <r>
      <rPr>
        <b/>
        <sz val="10"/>
        <rFont val="Arial"/>
        <family val="2"/>
        <charset val="238"/>
      </rPr>
      <t xml:space="preserve">
</t>
    </r>
  </si>
  <si>
    <t xml:space="preserve">Recirkulacijska pumpa za pripremu potrošne tople vode slijedećih karakteristika:
dobava                     2000 lit/h
man. tlak                  31 kPa    
</t>
  </si>
  <si>
    <t xml:space="preserve">Cirkulacijska pumpa za pripremu potrošne tople vode slijedećih karakteristika:
dobava                     4800 lit/h
man. tlak                  32 kPa    
</t>
  </si>
  <si>
    <t xml:space="preserve">Cirkulacijska pumpa hladnjaka klima komora slijedećih karakteristika:
dobava                     26400 lit/h
man. tlak                  80 kPa    
</t>
  </si>
  <si>
    <t xml:space="preserve">Cirkulacijska pumpa ventilokonvektora grupe 5.kat slijedećih karakteristika:
dobava                     8700 lit/h
man. tlak                 100 kPa    
</t>
  </si>
  <si>
    <t xml:space="preserve">Cirkulacijska pumpa ventilokonvektora grupe 4.kat slijedećih karakteristika:
dobava                      8100 lit/h
man. tlak                  95 kPa    
</t>
  </si>
  <si>
    <t xml:space="preserve">Cirkulacijska pumpa ventilokonvektora grupe 3.kat slijedećih karakteristika:
dobava                     5200 lit/h
man. tlak                  85 kPa   
</t>
  </si>
  <si>
    <t xml:space="preserve">Cirkulacijska pumpa ventilokonvektora grupe 2.kat slijedećih karakteristika:
dobava                     13700 lit/h
man. tlak                  95 kPa  
</t>
  </si>
  <si>
    <t xml:space="preserve">Cirkulacijska pumpa ventilokonvektora grupe 1.kat slijedećih karakteristika:
dobava                     13900 lit/h
man. tlak                  95 kPa    
</t>
  </si>
  <si>
    <t xml:space="preserve">Cirkulacijska pumpa ventilokonvektora grupe prizemlje slijedećih karakteristik
dobava                     10200 lit/h
man. tlak                  110 kPa   
</t>
  </si>
  <si>
    <t xml:space="preserve">Cirkulacijska pumpa ventilokonvektora grupe suteren slijedećih karakteristika:
dobava                     4300 lit/h
man. tlak                  75 kPa    
</t>
  </si>
  <si>
    <t xml:space="preserve">Cirkulacijska pumpa grijača klima komora slijedećih karakteristika:
dobava                     24800 lit/h
man. tlak                  80 kPa 
</t>
  </si>
  <si>
    <t xml:space="preserve">Cirkulacijska pumpa radijatorskog grijanja grupe 5.kat slijedećih karakteristika:
dobava                     6400 lit/h
man. tlak                  85 kPa    
</t>
  </si>
  <si>
    <t xml:space="preserve">Cirkulacijska pumpa radijatorskog grijanja grupe 4.kat slijedećih karakteristika:
dobava                     6400 lit/h
man. tlak                  85 kPa    
</t>
  </si>
  <si>
    <t xml:space="preserve">Cirkulacijska pumpa radijatorskog grijanja grupe 3.kat slijedećih karakteristika:
dobava                     6400 lit/h
man. tlak                  70 kPa    
</t>
  </si>
  <si>
    <t xml:space="preserve">Cirkulacijska pumpa radijatorskog grijanja grupe 2.kat slijedećih karakteristika:
dobava                     9500 lit/h
man. tlak                  105 kPa    
</t>
  </si>
  <si>
    <t xml:space="preserve">Cirkulacijska pumpa radijatorskog grijanja grupe 1.kat slijedećih karakteristika:
dobava                     11700 lit/h
man. tlak                  110 kPa    
</t>
  </si>
  <si>
    <t xml:space="preserve">Cirkulacijska pumpa radijatorskog grijanja grupe 1.kat slijedećih karakteristika:
dobava                     6400 lit/h
man. tlak                  70 kPa   
</t>
  </si>
  <si>
    <t xml:space="preserve">Cirkulacijska pumpa radijatorskog grijanja grupe suteren slijedećih karakteristika:
dobava                     5800 lit/h
man. tlak                  85 kPa    
</t>
  </si>
  <si>
    <t xml:space="preserve">Cirkulacijska pumpa(sekundarni dio) slijedećih 
karakteristika:
dobava                    80000 lit/h
man. tlak                220 kPa     
</t>
  </si>
  <si>
    <t xml:space="preserve">Glavna cirkulacijska pumpa(primarni dio) slijedećih 
karakteristika:
dobava                   55400 lit/h
man. tlak                230 kPa    
</t>
  </si>
  <si>
    <t>Završna krovna ploha jamči savršenu nepropusnost konstrukcije, a izrađena je odpocinčanog čel. lima 1obojenog u bijelu boju.</t>
  </si>
  <si>
    <t xml:space="preserve">Konstrukcijske karakteristike kabine:Vanjsko jednodjelno nosivo postolje profilnog oblika
20/10 s pojačanjima koja podupiru kotao 30/10 - H = 100 mm, sadrži otvore za umetanje nosača koji omogućavaju podizanje modula dizalicom;• Aluminijski ekstrudirani profili bijelo obojeni
napravljeni od legure aluminija, dim. 40x40;• Dvostruke ploče tipa „sendvič” koje jamče
izvrsnu izolaciju generatora nalaze se u svim zidovima osim donje i gornje plohe:1. Unutra: pocinčani lim debljine 10/10;2. Između:Izolacija od kamene vune debljine 20 mm, gustoće 100 kg/m3, reakcije na požar razreda 0;4 3. Izvana: pocinčani lim debljine 10/10 -bijelo obojen;
• Pristupna razina od perforiranih aluminijskih ploča debljine 20/10, ojačana podkonstrukcijom
radi snažnijeg podupiranja dodatnog pribora.• Na pristupnim vratima se nalaze standardni
otvori s 2 ručke te ključem i bravom koji omogućuju pristup svim točkama u kojima je potrebno redovno održavanje;• Ventilacijske rešetke postavljene za rad s prirodnim ili ukapljenim naftnim plinom(LPG) s oknima od 2 cm, za dovod zrakaza izgaranje, izrađene su od crno obojenogprofilnog željeza, sa zaštitom mrežicom protiv ulaska ptica i insekata.
</t>
  </si>
  <si>
    <t>Zaštitna kabina za vanjsku ugradnju za smještaj ekspanzijskog uređaja,spremnika PTV i ionskog omekšivača  vode                     dim.2800x1500x2500 mm</t>
  </si>
  <si>
    <r>
      <t xml:space="preserve">Hidraulička skretnica za volumni protok do 69 m3/h
</t>
    </r>
    <r>
      <rPr>
        <sz val="10"/>
        <rFont val="Arial"/>
        <family val="2"/>
        <charset val="238"/>
      </rPr>
      <t>Priključak NO100/150</t>
    </r>
    <r>
      <rPr>
        <sz val="10"/>
        <rFont val="Arial"/>
        <family val="2"/>
      </rPr>
      <t xml:space="preserve">
Sastavni dijelovi:
-Hidraulička skretnica s ugrađenom uranjajućom čahurom
-Toplinska izolacija
-Uranjajući temperaturni osjetnik za hidrauličku skretnicu
-Brzi odzračnik
-Kuglasta slavina s crijevnim tuljkom za pražnjenje tj. odmuljivanje
-2 prijelazna dijela Ø 54 mm (vijčana spojka sa steznim prstenom)
</t>
    </r>
  </si>
  <si>
    <t xml:space="preserve">Ekspanzijski uređaj sastojeći se od spremnika vode,visokotlačne pumpe za održavanje tlaka u sistemu,prestrujnog ventila,tlačne sklopke, nivoregulatora, elektroormara,te mjerne i zaporne armature , volumen posude 300 lit i učin 550-4200 kW,           </t>
  </si>
  <si>
    <t xml:space="preserve">Ionski omekšivač vode za protok od 2 do 3 m3/h. Uključivo posuda za sol, zaporna armatura sa cjevovodom i mjeračem protoka.
</t>
  </si>
  <si>
    <t xml:space="preserve">Uređaj za neutralizaciju kondenzata za toplinski učin kotla 400 kW,
</t>
  </si>
  <si>
    <t xml:space="preserve">Zatvorena ekspanzijska membranska posuda 80/0,5/2,5 sa sigurnosnim ventilom NO 20, odzračnikom,servisnim ventilom s ključem i manometrom
</t>
  </si>
  <si>
    <t>Spremnik ogrjevne(rashladne )vode namijenjen je za sva postrojenja s vodom kao ogrjevnim ili rashladnim  medijem.
Izmjenjivač i spremnik su izrađeni od kvlalitetnog S235JR. Spremnik s vanjske strane ima osnovnu korozionu zaštitu.
Spremnik vode izveden je sa svim potrebnim
priključcima za polaz i povrat grijanja/hlađenja.Za prihvat osjetnika postoje čahure.                          Spremnik je sadržaja 1000 litara                                                               D/H: 950/2132 mm (bez izolacije)                  Izolacija spremnika vode sastoji se od PU tvrde pjene debljine 100 mm i jednog omotača</t>
  </si>
  <si>
    <t xml:space="preserve">Spremnik za potrošnu toplu vodu sadržaja 500 lit tip uključivo s priključnim setom, sigurnosnom grupom prema  DIN 1988 NO20 10 bar,pokazivačem temperature i setom odvodnih lijevaka   
</t>
  </si>
  <si>
    <t>Pločasti izmjenjivač topline NP 16 .Primarni medij voda 18,6/24,3 °C , sekundarni hladna  voda 7/10°C.Rashladni učin 278,8 kW.
Kućište i ogrijevna površina  izrađena  je iz nehrđajućeg čelika kvalitete W.Nr1.4301 ili  W.Nr1.4571. Kompletan s priključcima za primarni i sekundarni medij s dgovarajućim nazivnim otvorima,te piključcima  za odzraku,ispust manometar i termometar.</t>
  </si>
  <si>
    <t>Pločasti izmjenjivač topline NP 16 .Primarni medij hladna voda 1,9/-1,8 °C , sekundarni medij topla voda 45/40°C.Toplinski učin 383,2 kW.
Kućište i ogrijevna površina  izrađena  je iz nehrđajućeg čelika kvalitete W.Nr1.4301 ili  W.Nr1.4571. Kompletan s priključcima za primarni i sekundarni medij s dgovarajućim nazivnim otvorima,te piključcima  za odzraku,ispust manometar i termometar.</t>
  </si>
  <si>
    <t xml:space="preserve">Plinski kondenzacijski kotao za vanjsku ugradnju s zaštitnom kabinom s dozračno odzračnim rešetkama u kompletu s kontrolnom pločom  i priključkom za napajanje uređaja, dimnjakom s jednoslojno stjenkom od nehrđajućeg čelika s ravnom podloškom i vodonepropusnom obujmicom dim fi 302 mm cca 0,5 mod krova kabine i ostalom pripadajućom sigurnosnom opremom tip                      toplinski učin          400 kW
pogonsko gorivo     prirodni plin 
min/max tlak plina  18-80 mbar
promjer dimovoda  F302 mm
sigurnosni ventil     3,5 bar 1”x1/4”
težina kotla             1850 kg
</t>
  </si>
  <si>
    <t>Probni rad instalacije ( topla proba ), dizalice topline od strane ovlaštenih servisera na području RH,  te  puštanje u redovan pogon do potpune funkcionalnosti postrojenja, uključivo mjerenje projektiranih parametara.</t>
  </si>
  <si>
    <t xml:space="preserve"> - min. stupanj iskoristivosti (COP) kod projektnih i Eurovent uvjeta  </t>
  </si>
  <si>
    <t xml:space="preserve"> - min. stupanj iskoristivosti (EER i ESEER) kod projektnih i Eurovent uvjeta  </t>
  </si>
  <si>
    <t xml:space="preserve"> - maksimalno dopuštene dimenzije dizalice topline</t>
  </si>
  <si>
    <t xml:space="preserve"> - maksimalna dopuštena zvučna snaga i zvučni tlak  </t>
  </si>
  <si>
    <t xml:space="preserve"> - min. ogrijevni i rashladni kapaciteti te uključena oprema</t>
  </si>
  <si>
    <t>Parametri i elementi koji su nužan uvjet kod dokazivanja jednakovrijednosti:</t>
  </si>
  <si>
    <t>Uređaj treba tvornički biti isporučen prema gore navedenom te spreman za rad nakon hidrauličkog i električnog spajanja. Dodatne isporuke opreme i software-a nisu dopuštene, odnosno ako budu potrebne idu na teret isporučitelja.</t>
  </si>
  <si>
    <t>* MODBus komunikacijska kartica</t>
  </si>
  <si>
    <t>* AG - Gumene antivibracijske podloške</t>
  </si>
  <si>
    <t>* RE2S - relejni priključak za upravljanje dvije vanjske crpke u primaru</t>
  </si>
  <si>
    <t>* R2PU - relejni priključak za upravljanje dvije vanjske crpke u sekundaru</t>
  </si>
  <si>
    <t>* CSP - kompenzacija polazne tmperature vode u ovisnosti o vanjskoj temperaturi</t>
  </si>
  <si>
    <t>* COTW - kontrola polazne temperature vode</t>
  </si>
  <si>
    <t>* CA -  Napredni regulator za kontrolu i upravljanje preko web preglednika</t>
  </si>
  <si>
    <t>* VM3 - kontrola kondenzacije troputnim modulirajućim ventilom (ventil uključen u isporuku)</t>
  </si>
  <si>
    <t>* LN - niskošumna izvedba sa svim antivibracijskim i zvučno apsorbirajućim elementima uređaja</t>
  </si>
  <si>
    <t>Oprema koja treba biti sadržana u isporuci dizalice topline:</t>
  </si>
  <si>
    <r>
      <t>Elektro ormar</t>
    </r>
    <r>
      <rPr>
        <sz val="10"/>
        <rFont val="Arial"/>
        <family val="2"/>
        <charset val="238"/>
      </rPr>
      <t xml:space="preserve"> treba biti u klasi IP 54 ugrađen na uređaju sa svim elementima i ožičenjem potrebnim za siguran i ispavan rad uređaja, mikroprocesorom za kontrolu i vođenje rada uređaja. Mikroprocesor mora osigurati potpuno automatski rad uređaja.</t>
    </r>
  </si>
  <si>
    <r>
      <t>Oprema u rashladnim krugovima</t>
    </r>
    <r>
      <rPr>
        <sz val="10"/>
        <rFont val="Arial"/>
        <family val="2"/>
        <charset val="238"/>
      </rPr>
      <t>, rashladni krug treba biti opremljen sa termostatskim ekspanzijskim ventilom, pokaznim staklom, filterom, te ostalom armaturom potrebnom za siguran i ispravan rad uređaja.</t>
    </r>
  </si>
  <si>
    <t>Uređaj treba imati slijedeće komponente :</t>
  </si>
  <si>
    <t>Maksimalno dopuštene dimenzije dizalice topline: DxŠxV [mm] 2017 x 872 x 1880</t>
  </si>
  <si>
    <t>Masa stroja : 1415 kg</t>
  </si>
  <si>
    <t>Zvučni tlak na udaljenosti 1 m od stroja ne smije biti veći od: 66 dB(A)</t>
  </si>
  <si>
    <t>Zvučna snaga ne smije biti veća od: 83 dB(A) [prema ISO3744]</t>
  </si>
  <si>
    <t>Radna tvar : R 410a</t>
  </si>
  <si>
    <t>COP = 4,04</t>
  </si>
  <si>
    <t>Maksimalno dopuštena el.snaga stroja : 94,2 [kW]</t>
  </si>
  <si>
    <t xml:space="preserve">Ogrijevni učinak : 380,5 [kW] </t>
  </si>
  <si>
    <t>ESEER = 5,21</t>
  </si>
  <si>
    <t xml:space="preserve">EER = 4,53 </t>
  </si>
  <si>
    <t xml:space="preserve">Rashladni učinak : 350 [kW] </t>
  </si>
  <si>
    <t>Tehničke karakteristike pri std Eurovent uvjetima:</t>
  </si>
  <si>
    <t xml:space="preserve">COP = 4,04 </t>
  </si>
  <si>
    <t>Ogrijevni učinak : 380,5 [kW] kod temperature vode u kondenzatoru  45/40 [°C] i temperature vode na isparivaču 2/5°C.</t>
  </si>
  <si>
    <t xml:space="preserve">EER = 5,11 </t>
  </si>
  <si>
    <t>Maksimalno dopuštena el.snaga stroja : 72,5 [kW]</t>
  </si>
  <si>
    <t>Rashladni učinak : 370,1 [kW] kod temperature vode u isparivaču  9/12 [°C] i temperature mješavine voda/glycol na kondenzatoru 30/25 [°C].</t>
  </si>
  <si>
    <t>Tehničke karakteristike pri projektiranim uvjetima:</t>
  </si>
  <si>
    <t xml:space="preserve">Dizalica topline voda-voda sa vodom hlađenim kondenzatorom reverzibilna na strani freona predviđena za unutarnju ugradnju. Konstrukcija uređaja izvedena je od pocinčanih čeličnih profila koji su dodatno zaštićeni metodom praškastog premaza. Tehnologija sa multi scroll kompesorima, te pločastim kondenzatorom i isparivačem velike površine izmjene topline omogućuju visoku učinkovitost dizalice topline. Dizalica topline sa BlueThink kontrolom upravljanja do 32 jedinice s jednostavnim povezivanjem jedinica LAN putem. Mogućnost povezivanja na online servisnu podršku preko Blueye Logic-a. </t>
  </si>
  <si>
    <t>RADIJATORSKO GRIJANJE                 UKUPNO:</t>
  </si>
  <si>
    <t xml:space="preserve">Brtvljene svih prodora kroz požarne sektore
 s izolacijskim materijalom klase negorivosti 
 A1 min 90 min prema DIN 4102(negoriva  i atestom)
</t>
  </si>
  <si>
    <t xml:space="preserve">Dvostruko ličenje neizoliranih cijevi, pričvrsnica i konzola bijelim luksalom otprinim na toplinu
</t>
  </si>
  <si>
    <t xml:space="preserve">Dvostruko ličenje izolranih i neizoliranih cijevi, pričvrsnica i konzola temeljnom bojom
</t>
  </si>
  <si>
    <t xml:space="preserve">Toplinska izolacija razvodnih cijevi od strojarnice i unutar  objekta  sa staklenom vunom i al.limom debljine 40 mm za cijevi do NO50,debljine 60 mm od NO50-NO100
</t>
  </si>
  <si>
    <t xml:space="preserve">Ф18  mm       </t>
  </si>
  <si>
    <t xml:space="preserve">Rozeta za prolaz cijevi u zidu              
</t>
  </si>
  <si>
    <t xml:space="preserve">Ф15x1 mm        </t>
  </si>
  <si>
    <t xml:space="preserve">Ф18x1 mm        </t>
  </si>
  <si>
    <t xml:space="preserve">Ф22x1,2 mm        </t>
  </si>
  <si>
    <t xml:space="preserve">Ф28x1,2 mm        </t>
  </si>
  <si>
    <t xml:space="preserve">Ф35x1,5 mm        </t>
  </si>
  <si>
    <t xml:space="preserve">Ф42x1,5 mm        </t>
  </si>
  <si>
    <t xml:space="preserve">Ф54x1,5 mm        </t>
  </si>
  <si>
    <t xml:space="preserve">Ф76x1,5 mm        </t>
  </si>
  <si>
    <t xml:space="preserve">Bakrene cijevi s koljenima i fazonskim komadima
</t>
  </si>
  <si>
    <t xml:space="preserve">NO 40 NP 6                                    </t>
  </si>
  <si>
    <t xml:space="preserve">NO 50 NP 6                                     </t>
  </si>
  <si>
    <t xml:space="preserve">NO 65 NP 6                                    </t>
  </si>
  <si>
    <t xml:space="preserve">Zaporni ventil                                                        </t>
  </si>
  <si>
    <t xml:space="preserve">Balans ventil                                                  </t>
  </si>
  <si>
    <t xml:space="preserve">Diferencijalni regulator tlaka                                                        </t>
  </si>
  <si>
    <t xml:space="preserve">Radijatorska  prigušnica       
NO 15                                                        </t>
  </si>
  <si>
    <t xml:space="preserve">Termostatski radijatorski ventil s zaštitnom termostatskom glavom  s dvostrukom  regulacijom
NO 15 
</t>
  </si>
  <si>
    <t xml:space="preserve">  600/400</t>
  </si>
  <si>
    <t xml:space="preserve">  600/600</t>
  </si>
  <si>
    <t xml:space="preserve">  600/800</t>
  </si>
  <si>
    <t>600/1000</t>
  </si>
  <si>
    <t>600/1200</t>
  </si>
  <si>
    <t>600/1400</t>
  </si>
  <si>
    <t>600/1600</t>
  </si>
  <si>
    <t>600/1800</t>
  </si>
  <si>
    <t>600/2000</t>
  </si>
  <si>
    <t xml:space="preserve">  900/800</t>
  </si>
  <si>
    <t>900/1000</t>
  </si>
  <si>
    <t>900/1200</t>
  </si>
  <si>
    <t>900/1400</t>
  </si>
  <si>
    <t>900/1600</t>
  </si>
  <si>
    <t>900/1800</t>
  </si>
  <si>
    <t>900/2000</t>
  </si>
  <si>
    <r>
      <t xml:space="preserve">Čelični pločasti radijatori s ugrađenim ventilatorom, okretnim čepom za odzračivanje,ventilskim čepom za ispuštanje vode, pomoćnim materijalom , čepovima,brtvilima i setom za montažu (kom 353.)                                   </t>
    </r>
    <r>
      <rPr>
        <sz val="9"/>
        <rFont val="Arial"/>
        <family val="2"/>
        <charset val="238"/>
      </rPr>
      <t xml:space="preserve">     </t>
    </r>
    <r>
      <rPr>
        <sz val="10"/>
        <rFont val="Arial"/>
        <family val="2"/>
        <charset val="238"/>
      </rPr>
      <t xml:space="preserve">                 
                                                                        TIP 22                            
</t>
    </r>
  </si>
  <si>
    <t>GRIJANJE.KLIMATIZACIJA I VENTILACIJA</t>
  </si>
  <si>
    <t>Sve eventualne nejasnoće rješiti u dogovoru s projektantom.</t>
  </si>
  <si>
    <t xml:space="preserve">Ovi opći uvjeti i grafički prilozi sastavni su dio opisa svake pojedine stavke troškovnika. </t>
  </si>
  <si>
    <t>Po završetku montaže i razmještaja opreme i u toku radova isporučitelj je dužan čistiti prostor i susjedne prostore.</t>
  </si>
  <si>
    <t>Zbrinjavanje otpada obaveza je izvoditelja radova.</t>
  </si>
  <si>
    <t>Jednakovrijedni proizvodi moraju zadovoljiti opisati minimalne karakteristike i mora postojati međusobna kompatibilnost.</t>
  </si>
  <si>
    <t>Troškovi zaštite uračunati su u jediničnu cijenu. Ukoliko ipak dođe do oštećenja prethodno izvedenih radova, isporučitelj je dužan oštećenja otkloniti o svom trošku dovesti u stanje prije oštećenja.</t>
  </si>
  <si>
    <t>Pri radu treba obavezno primjenjivati sve potrebne mjere zaštite na radu, naročito zaštite od požara. Ukoliko se isporučitelj ne pridržava ovih pravila može mu se zabraniti daljnji rad dok ga ne organizira u skladu s pravilima.</t>
  </si>
  <si>
    <t>Ukoliko isporučitelj isporuči robu na neodgovarajući način i od neodgovarajućih materijala, dužan je na svoj trošak izvesti iste iz materijala tražene kvalitete i na opisan  način, uz prethodno otklanjanje nekvalitetnih dijelova.</t>
  </si>
  <si>
    <t>Isporučitelj je dužan prilikom isporuke, montaže i razmještaja opreme u okviru ugovorene cijene, preuzeti nekretninu, te obavijestiti investitora o početku radova. Od tog trenutka pa do primopredaje opreme, isporučitelj je odgovoran za stvari i osobe koje se nalaze u građevini.</t>
  </si>
  <si>
    <t>Isporučitelj je dužan pridržavati se svih važećih zakona i propisa u ugovorenu cijenu.</t>
  </si>
  <si>
    <t>katalog sa opisom i fotografijom svih ponuđenih proizvoda, iz kojeg su vidljive sve tražene karakteristike proizvoda predmeta nabave,</t>
  </si>
  <si>
    <t>Kao dokaz usklađenosti sa specificiranim materijalom u troškovniku, ponuditelj je dužan obvezno dostaviti sljedeće dokumente:</t>
  </si>
  <si>
    <t>U cijenu svih stavaka uključena je dobava, izrada, montaža i postava do pune uporabljivosti,elementa uključivo sav rad, potrebni materijal, okov i spojna sredstva.</t>
  </si>
  <si>
    <t>Dimenzije za sve elemente opreme potrebno je provjeriti na licu mjesta.</t>
  </si>
  <si>
    <t xml:space="preserve">OPĆI UVJETI:                                                     </t>
  </si>
  <si>
    <t>09.2016.</t>
  </si>
  <si>
    <t>IVAN HORVATIĆ dipl.ing.stroj.</t>
  </si>
  <si>
    <t xml:space="preserve"> Faza:Troškovnik strojarskih instalacija</t>
  </si>
  <si>
    <t xml:space="preserve">        Datum:</t>
  </si>
  <si>
    <t xml:space="preserve">Projektant: </t>
  </si>
  <si>
    <t>Investitor:INSTITUT ZA MEDICINSKA ISTRAŽIVANJA I MEDICINU RADA- KSAVERSKA CESTA 2 ,ZAGREB</t>
  </si>
  <si>
    <t>Gajeva 47</t>
  </si>
  <si>
    <t>SN-72/16</t>
  </si>
  <si>
    <t>72/16</t>
  </si>
  <si>
    <t>Zagreb</t>
  </si>
  <si>
    <t xml:space="preserve">         List:</t>
  </si>
  <si>
    <t>ZOP</t>
  </si>
  <si>
    <t xml:space="preserve">              TD</t>
  </si>
  <si>
    <t>Građevina: REKONSTRUKCIJA- DOGRADNJA GRAĐEVINE INSTITUTA ZA MEDICINSKA ISTRAŽIVANJA I MEDICINU RADA KSAVERSKA CESTA 2,ZAGREB NA K.Č.BR.3556/1, K.O.GRAČANI</t>
  </si>
  <si>
    <t>ARHINGTRADE d.o.o</t>
  </si>
  <si>
    <t xml:space="preserve">Demontaža plinske instalacije </t>
  </si>
  <si>
    <t xml:space="preserve">Odzračivanje,uvarivanje i ponovo  puštanje plina
</t>
  </si>
  <si>
    <t>Mjereni plin</t>
  </si>
  <si>
    <t>Nemjereni plin</t>
  </si>
  <si>
    <t xml:space="preserve">Demontaža turbinskog plinomjera G250 NO100,te pohrana u GPZ 
</t>
  </si>
  <si>
    <t>Demontaža cijevi mjerenog plina NO 100 do plinskih plamenika približne duljine 24 metara,te postojećih plinskih rampi dimenzije NO 100, uključivo ovjes.</t>
  </si>
  <si>
    <t xml:space="preserve">                                                     Odzračivanje,uvarivanje i ponovo puštanje plina
</t>
  </si>
  <si>
    <t>komp</t>
  </si>
  <si>
    <t xml:space="preserve">Ispitivanje unutarnje plinske instalacije prema
tehničkom opisu distributera s ishođenjem odgovarujećeg uvjerenja
</t>
  </si>
  <si>
    <t xml:space="preserve">Bojenje cijevi temeljnom bojom  i konačnom bojom prema propisu
</t>
  </si>
  <si>
    <t xml:space="preserve">Montaža plinskih rampi
</t>
  </si>
  <si>
    <t>NO80/NO50</t>
  </si>
  <si>
    <t>NO200/NO80</t>
  </si>
  <si>
    <t xml:space="preserve">Redukcija  </t>
  </si>
  <si>
    <t>Manometar 0-100 mbar</t>
  </si>
  <si>
    <t xml:space="preserve">Priključak za osjetnik temperature  </t>
  </si>
  <si>
    <t xml:space="preserve">NO 50 </t>
  </si>
  <si>
    <t xml:space="preserve">Plinski filter </t>
  </si>
  <si>
    <t>NO 50</t>
  </si>
  <si>
    <t>Kuglasta plinska prirubnička slavina</t>
  </si>
  <si>
    <t>NO 80</t>
  </si>
  <si>
    <t xml:space="preserve">Montaža plinomjera G160 </t>
  </si>
  <si>
    <t xml:space="preserve">Turbinski plinomjer s korektorom  G160  NO80 min.kapaciteta 13  m3/h i maks.kapaciteta 250 m3/h  baždaren s modulom za radijsko  daljinsko očitavanje plinomjera
</t>
  </si>
  <si>
    <t>Obustava plina,pražnjenje i ispuhivanje plinske instalacije inertnim plinom</t>
  </si>
  <si>
    <t xml:space="preserve">Redukcija NO200/NO80 </t>
  </si>
  <si>
    <t>Zapor i čep1/2" za odzračivanje</t>
  </si>
  <si>
    <t xml:space="preserve"> -Prijava radova na plinskoj instalaciji ovlaštenom distributeru, Gradskoj plinari Zagreb
</t>
  </si>
  <si>
    <r>
      <rPr>
        <b/>
        <sz val="10"/>
        <rFont val="Arial"/>
        <family val="2"/>
        <charset val="238"/>
      </rPr>
      <t xml:space="preserve">Uvodna opaska:                                                                 -Kućni priključak,dio nemjerenog plina i dio mjerenog    plina su postojeći  i nisu predmet ovog projekta
</t>
    </r>
    <r>
      <rPr>
        <sz val="10"/>
        <rFont val="Arial"/>
        <family val="2"/>
        <charset val="238"/>
      </rPr>
      <t xml:space="preserve">                </t>
    </r>
  </si>
  <si>
    <t>KOM</t>
  </si>
  <si>
    <t>Premazivanje kompletne krovne konstrukcije sa sredstvima za zaštitu od štetočina i za zaštitu od požara. Obračunato po m2 tlocrtne površine</t>
  </si>
  <si>
    <t>Nabava materijala, izrada čeličnih konstrukcija u radionici,    osnovna    antikorozivna i protupožarna zaštita 90 m', transport na gradilište i montaža uz uključivanje potrebnih alata, skela i dizalica. U stavku ulazi izvedbeni projekt konstrukcije te radionički nacrti nakon izrade tehničke dkumentacije istu dostaviti projektantu , statičaru na uvid te ishoditi suglasnost od revidenta.Čelične konstrukcije izrađuju se u radionici na osnovu radioničke dokumentacije i tehnološkog projekta izvođača. Izvođač je dužan izraditi čeličnu konstrukciju u skladu sa standardima i propisima.</t>
  </si>
  <si>
    <t>Izrada i postavljanje pokrova od plastificiranog aluminijskog lima debljine 0,07 cm za pokrov rekonstrukcije obračunato po m2 komplet montirane konstrukcije. Obračunato po tlocrtnoj  - horizontalnoj površini</t>
  </si>
  <si>
    <t>RADOVI NA SUSTAVU PERIMETARSKE ZAŠTITE I PROTUPROVALE</t>
  </si>
  <si>
    <t>Fasada ( pune ploče )</t>
  </si>
  <si>
    <t>Prije početka izvedbe izvoditelj je dužan dostaviti statički račun,izvedbeni projekt i radioničke nacrte konstrukcije i podkonstrukcije fasade projektantu na pregled i izbor uzorka materijala i tek po izboru i odobrenju projektanta može početi s radovime. Ukoliko se ugrade materijali koje projektant nije odobrio ili u neodgovarajučoj kvaliteti radovi će se morati ponoviti u traženoj kvaliteti i izboru uz prethodno uklanjanje neispravnih radova. Izrada detalja neće se posebno platiti već predstavlja trošak i obvezu izvoditelja.</t>
  </si>
  <si>
    <t>Obračun po m2 komplet izvedene ventilirane fasade s toplinskom izolacijom sposobne za upotrebu.</t>
  </si>
  <si>
    <t>Tehnička svojstva betona moraju ispunjavati opće i posebne zahtijeve bitne za krajnju namjenu betona i moraju biti specificirana po odredbama HRN EN 206-1, normama ili jednako vrijednom na koje ta norma upućuje i odredbama priloga tehničkog propisa.</t>
  </si>
  <si>
    <t>Kod opasnosti od korozije armature u konstrukcijama izloženim agresivnom okolišu, treba paziti da se ne ugrade betoni s neodgovarajućim cementima, što je specificirano normom HRN EN 197-1 ili jednako vrijednom.</t>
  </si>
  <si>
    <t>Kriterije vodonepropusnosti betona određene su projektom betonske konstrukcije, ovisno o uvjetima njena korištenja, a vodonepropusnost se ispituje prema HRN EN 12390-8 ili jednako vrijednom.</t>
  </si>
  <si>
    <t>Za čelik za armiranje primjenjuju se norme nHRN EN 10080-1 do 6 ili jednako vrijednom.</t>
  </si>
  <si>
    <t>Za čelik za prednapinjanje primjenjuju se norme nHRN EN 10138-1 do 4 ili jednako vrijednom.</t>
  </si>
  <si>
    <t>Obračun se vrši prema postojećim normama GN-601 ili jednako vrijednom.</t>
  </si>
  <si>
    <t>U slučaju eventualnih nejasnoća treba se u prvom redu poslužiti odgovarajućim i važećim normativima (građevinske norme). Sve zidarske radove treba izvesti i obračunati po G.N. 301 ili jednako vrijednom.</t>
  </si>
  <si>
    <t>Opeka za zidanje mora biti kvalitetna, dobro pečena te mora odgovarati kvaliteti propisanoj HRN-i ili jednako vrijednom. Zidanje fasadnom opekom izvesti točno prema uputama proizvoditelja opeke, kao i pravilno uskladištenje. Mort za zidanje mora odgovarati propisima HRN-i ili jednako vrijednom. Ukoliko su neke od odredbi ovih općih uvjeta u koliziji sa HRN-ma, vrijede odredbe HRN-i ili jednako vrijednom.</t>
  </si>
  <si>
    <t>Hidroizolaciju ravnih ploha obvezno treba izvesti tako da se spriječi prodor vode izvan sistema odvodnje u svezi odredbi HRN U.N9.053 ili jednako vrijednom, odnosno da pri topljenju leda i snijega voda ne prodire u građevinu, u svezi odredbi HRN U.N9.054 ili jednako vrijednom.</t>
  </si>
  <si>
    <t>Oblaganje vanjskih dijelova zgrada limom mora se izvesti u svezi odredbi HRN U.N9.055. ili jednako vrijednom.</t>
  </si>
  <si>
    <t>Svi materijali koji se ugrađuju moraju obvezno biti ispitani i certifikati priloženi. Ukoliko ne postoje domaće norme, treba priložiti rezultate ispitivanja koji zadovoljavaju odredbe normi DIN ili EN  ili jednako vrijednom.</t>
  </si>
  <si>
    <t>Keramičarski radovi izvode se u svezi odredbi HRN U.F2.011. ili jednako vrijednom.</t>
  </si>
  <si>
    <t>Radove u svezi ovješenih stropova treba izvesti u svezi odredbi HRN EN 13964 i odredbi HRN EN 520 (gips-kartonske ploče). ili jednako vrijednom.</t>
  </si>
  <si>
    <t>Sav fasadni aluminij treba ispitati glede odredbe HRN U.J6.201/89 ili jednako vrijednom, akustika u zgradarstvu, za klasu I, sa Rw min = 35 dBa.</t>
  </si>
  <si>
    <t>Sav fasadni aluminij treba ispitati glede odredbe HRN D.E8.193 ili jednako vrijednom, otpornost fasadnih prozora i vrata na propusnost zraka/vode, za "D/D" klasu.</t>
  </si>
  <si>
    <t>Konstrukcija mora biti tako dimenzionirana da profili nemaju progib veći od 1/300 slobodne dužine elementa. Kod izo stakla progib ne smije prijeći dopušteni (za pretpostavljeno opterećenje po DIN 1055 ili jednako vrijednom).</t>
  </si>
  <si>
    <t>Svu fasadnu bravariju treba ispitati glede odredbe JUS-a U.J6.201/89 ili jednako vrijednom, akustika u zgradarstvu,  klasa I sa Rw=35-39 dBa.</t>
  </si>
  <si>
    <t>Svu fasadnu bravariju treba ispitati glede odredbe JUS D.E8.193 ili jednako vrijednom, otpornost fasadnih prozora i vrata na propusnost zraka/vode, za "D/D" klasu.</t>
  </si>
  <si>
    <t>Izo staklo mora biti izrađeno i certificirano tako da zadovoljava standarde DIN 1286  ili jednako vrijednomdio 1 i DIN 1286 dio 2 ili jednako vrijednom. Alu profili za izo stakla moraju biti izvedeni tehnologijom savijanja, tako da zadovoljavaju zahtjeve zatvorenog sistema. Primarno brtvljenje stakla je butyl-om, min. potrošnje 5-7 gr/m', bez prekida. Sekundarno brtvljenje izvesti polysulfidom ili dvokomponentnim silikonom, prekrivanje distančnog profila minimalno 2 mm (6 mm za silikon). Tzv. meki nanosi moraju biti u rubnoj zoni odstranjeni u potrebnoj širini minimalno 9 mm +2 mm/-1 mm.</t>
  </si>
  <si>
    <t>Izvoditelj radova također je dužan prije početka izrade i ugradbe bravarije uručiti projektantu odgovarajuću radioničku dokumentaciju i detalje glede certifikata i odredbi navedenim HRN-om ili jednako vrijednom. Na zahtjev projektanta izvoditelj je dužan dostaviti na uvid i po jedan primjerak kompletnih završno obrađenih vrata. Tek po odobrenju priložene dokumentacije i uzorka od strane projektanta može se otpočeti s radovima.</t>
  </si>
  <si>
    <t>Armiranobetonski radovi izvode se prema Pravilniku o tehničkim normativima za beton i armirani beton HRN EN 206-1 ili jednako vrijednom, u skladu s projektima arhitekture i konstrukcije. Izvođač betonskih radova obvezatan je izraditi projekt betona koji sadrži:</t>
  </si>
  <si>
    <t>Dekor po projektu.</t>
  </si>
  <si>
    <r>
      <t xml:space="preserve">Izrada, doprema i montaža jednokrilnih punih aluminijskih vratiju (prostor u kojem dolazi do povečanog radioaktivnog zračenja) u građevinskom otvoru veličine 94x220 cm - oznaka u projektu pozicija - </t>
    </r>
    <r>
      <rPr>
        <b/>
        <sz val="10"/>
        <rFont val="Calibri"/>
        <family val="2"/>
        <charset val="238"/>
      </rPr>
      <t>43.</t>
    </r>
    <r>
      <rPr>
        <sz val="10"/>
        <rFont val="Calibri"/>
        <family val="2"/>
        <charset val="238"/>
      </rPr>
      <t xml:space="preserve"> Iznad vrata nalazi se svjetlosni pokazatelj koji promjenom boje pokazuje kada je ozračivanje u tijeku. Vrata se iznutra otvaraju bez obzira na svjetlosni signal.  Jednokrilna zaokretna puna vrata, krilo se otvara za 180 stupnjeva. Svijetli otvor vrata dimenzija 80x213 cm. Stavku izraditi od aluminijskih profila. Zaokretno krilo izvesti kao drvena puna glatka vrata debljine 40 mm sa završnom obradom od laminata  vlagootpornom i antibakterijskom, prema zahtjevima prostora, u boji po projektu, a ispuna je sačasta iverica sa ugrađenim slojem olova debljine 2 mm, zaštitu je potrebno ugraditi i u dovratnike . Krilo ima cilindričnu bravu i četiri četverokraka panta (zbog težine krila). Završna obrada profila aluminij eloksirani boji po projektu. Okov - brava, rozete i kvaka renomiranih proizvođača, spojnice s kugličnim ležajem, kom. 4 po krilu podešavajuće po visini, sve prema shemi bravarije. </t>
    </r>
  </si>
  <si>
    <r>
      <t xml:space="preserve">Dobava materijala, izrada i ugradnja ostakljene stijene koja se sastoji od </t>
    </r>
    <r>
      <rPr>
        <b/>
        <sz val="10"/>
        <rFont val="Calibri"/>
        <family val="2"/>
        <charset val="238"/>
      </rPr>
      <t>Cleanroom antibakterijskih</t>
    </r>
    <r>
      <rPr>
        <sz val="10"/>
        <rFont val="Calibri"/>
        <family val="2"/>
        <charset val="238"/>
      </rPr>
      <t xml:space="preserve"> jednokrilnih zaokretnih vrata s bočnim fiksnim dijelom  dim. 180/210.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</si>
  <si>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dvokrilnih zaokretnih vrata  dim. 167/250.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</si>
  <si>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višedjelne izlomljene ostakljene stijene koja se sastoji od </t>
    </r>
    <r>
      <rPr>
        <b/>
        <sz val="10"/>
        <rFont val="Calibri"/>
        <family val="2"/>
        <charset val="238"/>
      </rPr>
      <t>Cleanroom antibakterijskih</t>
    </r>
    <r>
      <rPr>
        <sz val="10"/>
        <rFont val="Calibri"/>
        <family val="2"/>
        <charset val="238"/>
      </rPr>
      <t xml:space="preserve"> dvokrilnih zaokretnih vrata sa nadsvijetlom i četiri bočna fiksera  dim. 130/300+215/162+280/162 cm.. Vrata za čiste prostore izrađena prema EU GMP i ISO 14644 standardimaili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</si>
  <si>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višedjelne ostakljene stijene koja se sastoji od </t>
    </r>
    <r>
      <rPr>
        <b/>
        <sz val="10"/>
        <rFont val="Calibri"/>
        <family val="2"/>
        <charset val="238"/>
      </rPr>
      <t>Cleanroom antibakterijskih</t>
    </r>
    <r>
      <rPr>
        <sz val="10"/>
        <rFont val="Calibri"/>
        <family val="2"/>
        <charset val="238"/>
      </rPr>
      <t xml:space="preserve"> dvokrilnih zaokretnih vrata sa nadsvijetlom i četiri bočna fiksera  dim. 130/282+445/162 cm. Vrata za čiste prostore izrađena prema EU GMP i ISO 14644 standardimaili jednakovrijednim. Kvake i panti izrađeni od inoxa, ugrađena brava sa ključem. Sva vrata na podnoj strani imaju automatsku pomičnu gumenu brtvu koja spriječava prestrujavanje zraka ispod vrata (radi održavanja podtlaka u prostoru).  </t>
    </r>
  </si>
  <si>
    <t>2.1.</t>
  </si>
  <si>
    <t>Izvođenje bušaćih radova za instalaciju bušotinskih izmjenjivača topline namjenskom garniturom i rotacijskim bušenjem. Bušenje se odvija promjerom dlijeta 152mm do dubine od 150m. Na lokaciji je planirana izrada ukupno 42 tipske bušotine jednakih dubina.</t>
  </si>
  <si>
    <t>tona</t>
  </si>
  <si>
    <t>Tlačna proba svih krugova prije i nakon ugradnje bušotinskog izmjenjivača, Izvještaj o obavljenim radovima</t>
  </si>
  <si>
    <t xml:space="preserve">1.5. </t>
  </si>
  <si>
    <t>Ukupno:</t>
  </si>
  <si>
    <t>2.2.</t>
  </si>
  <si>
    <t>litre</t>
  </si>
  <si>
    <t>2.8.</t>
  </si>
  <si>
    <t>Montaža sabirnih i kolektorskih cijevi u iskope, električno zavarivanje svih elektro spojnica, tlačna proba svih krugova, punjenje mreže glikolnom mješavinom. Izvještaj o obavljenim radovima. Sabirne cijevi dovesti do strojarnice bez proboja u objekt</t>
  </si>
  <si>
    <t>2.9.</t>
  </si>
  <si>
    <t>Uređenje okoliša u prvobitno stanje</t>
  </si>
  <si>
    <t>Sabirni sustav geotermalna</t>
  </si>
  <si>
    <t xml:space="preserve"> Bušenje i instalacija geotermalnih izmjenjivača</t>
  </si>
  <si>
    <t xml:space="preserve">2.7. </t>
  </si>
  <si>
    <t>2.10.</t>
  </si>
  <si>
    <t>2.11.</t>
  </si>
  <si>
    <t>2.12.</t>
  </si>
  <si>
    <t>2.13.</t>
  </si>
  <si>
    <t>2.14.</t>
  </si>
  <si>
    <t>2.15.</t>
  </si>
  <si>
    <t>2.16.</t>
  </si>
  <si>
    <t>2.17.</t>
  </si>
  <si>
    <t>J</t>
  </si>
  <si>
    <t>R  E  K  A  P  I  T  U  L  A  C  I  J  A</t>
  </si>
  <si>
    <t>GEOTERMALNIH INSTALACIJA</t>
  </si>
  <si>
    <t>Bušaći radovi, opremanje i testiranje</t>
  </si>
  <si>
    <t>Sabirni sustav geotermalne mreže</t>
  </si>
  <si>
    <t>UKUPNO</t>
  </si>
  <si>
    <t>·    Ocjena vatrootpornosti Bs2do, prema ČSN EN 13501-1+A1:2010 ili jednakovrijedna</t>
  </si>
  <si>
    <t>GEOTERMALNE INSTALACIJE</t>
  </si>
  <si>
    <t>Ukoliko projektom nisu definirani posebni dodatni uvjeti, za izradu betona, upotrijebiti će se cement koji udovoljava normama HRN EN 197-1, HRN EN 197-4, HRN EN 14216, HRN B.C1.015 ili jednako vrijednim, agregat koji udovoljava normama HRN EN 12620, HRN EN 13055 ili jednako vrijednim, te voda koja udovoljava normi HRN EN 1008 ili jednako vrijednom. Transport betona od mjesta pripreme do mjesta ugradnje mora teći na način koji isključuje mogućnost segregacije betona i promjenu sastava i svojstava betona. Drvena oplata prije ugradnje betona mora biti navlažena ili premazana sredstvom za obradu betonskih oplata. Oplate u svemu moraju odgovarati važećim propisima i standardima. Oplata se obračunava u sklopu betonskih radova i uračunata je u cijenu pojedine stavke.</t>
  </si>
  <si>
    <t xml:space="preserve">Oblaganje zidova postojećeg objekta sjeverne zgrade toplinskim fasadnim sustavom. Na ožbukanu i poravnatu fasadu se  punoplošno nanosi polimer-cementno ljepilo, te se ljepe i naknadno tiplama se učvršćuju ploče od polutvrde hidrofobirane kamene vune debljine 20 cm sa pomakom od pola ploča u svakom redu. Na ploče se stavlja polimerna glet masa u sloji 2-3 mm u koju se utiskuje  tekstilno-staklena mrežica 150 gr/m2, alkalno otporna s preklopima od 10 cm. Postava aluminijskih kutnih profila na uglove građevine i oko otvora, s time da je oko otvora potrebno postaviti dijagonalno položene tekstilno-staklene mrežice. Gletanje drugim slojem plimer-cemenne glet mase u debljini 2-3 mm na očvrsli prvi sloj.  Nanošenje impregnirajućeg sloja i izvedba završne obrade silikatnom završnom žbukom. Na pročelju se izvodi  više boja i tonova koji se međusobno spajaju u ravnini fasadne plohe. Boja i ton po projektu. Obračun po m2 izvedene  površine. </t>
  </si>
  <si>
    <t>Na ožbukanu i poravnatu fasadu u visini 60cm. punoplošno se nanosi polimer-cementno ljepilo, te se ljepe i naknadno tiplama učvršćuju ploče od ekstrudirane polistirenske pjene XPS debljine 15 cm sa pomakom od pola ploča u svakom redu.  Na ploče se stavlja polimerna glet masa u sloji 2-3 mm u koju se utiskuje  tekstilno-staklena mrežica 150 gr/m2, alkalno otporna s preklopima od 10 cm. Gletanje drugim slojem plimer-cemenne glet mase u debljini 2-3 mm na očvrsli prvi sloj. Sve kuteve obraditi aluminijskim kutnim profilom i mrežicom.  Završna obrada je  dekorativna završna žbuka. Boja i ton po projektu. Obračun po m2 izvedene  površine.</t>
  </si>
  <si>
    <t xml:space="preserve">  - opterećenje konzole prema DIN18183 ili jednako vrijedne-veliko za zid 15 cm i više za zid srednje</t>
  </si>
  <si>
    <r>
      <t xml:space="preserve">Dobava i montaža spuštenog stropa za zaštitu od </t>
    </r>
    <r>
      <rPr>
        <b/>
        <i/>
        <sz val="10"/>
        <rFont val="Calibri"/>
        <family val="2"/>
        <charset val="238"/>
      </rPr>
      <t>ionizirajućeg zračenja</t>
    </r>
    <r>
      <rPr>
        <sz val="10"/>
        <rFont val="Calibri"/>
        <family val="2"/>
        <charset val="238"/>
      </rPr>
      <t xml:space="preserve">  s dvostrukom gipskartonskom oblogom debljine 12,5 mm i impregnirane gips-kartonske ploče H2, na dvostruku potkonstrukciju. Pri izradi koristiti i tehničko uputstvo prema projektu.</t>
    </r>
  </si>
  <si>
    <t xml:space="preserve">Na međukatnu AB. konstrukciju postavlja se potkonstrukcija na direktni ovjes (razred nosivosti prema DIN 18168 dio 2 – 0,4 kN ili jednako vrijedna) rastera 75/80. </t>
  </si>
  <si>
    <t>Stavka uključuje: Izrada opreme dizala prema tehničkom opisu sukladno normi HRN EN 81-20:2014 ili jednakovrijedno; Montažu postrojenja dizala; izmjenične rasvjete voznog okna dizala; Pripremu za tehnički pregled, tehnički pregled dizala, projekt izvedenog stanja dizala, puštanje u pogon i primopredaju; Odvoz i zbrinjavanje otpada (ambalaža dizala i otpad nastao prilikom montaže dizala). U toku izvedbe konstrukcije obavezna je koordinacija sa isporučiocem/montažerom dizala vezano uz samu pripremu i provjeru okna dizala.</t>
  </si>
  <si>
    <t>EI90 prema HRN EN 81-58 ili jednakovrijedno</t>
  </si>
  <si>
    <t xml:space="preserve">Iskop i uklanjanje zemljanog materijala C kategorije nakon prethodnog uklanjanja asfaltnih i betonskih dijelova kolničke konstrukcije u zoni  kolnika do dubine 0,7 m računajući od kote nivelete postojećeg kolnika (st. 2.3. OTU, HRN U.E1.010ili jednakovrijedne). Rad obuhvaća široke iskope predviđene projektom </t>
  </si>
  <si>
    <t>Dobava i postava prometnih znakova 60*60 cm ili promjera 60 cm, te drugih prometnih tabli u reflektirajućoj tehnici. Ovaj rad obuhvaća nabavu i postavljanje prometnih znakova u svemu prema projeku prometne opreme i Pravilniku o prometnim znakovima, opremi i signalizaciji na cestama (NN 59/00), Prometni znakovi trebaju udovoljiti u svemu zahtjevima HRN Z.S2.301, 302, 304, a kvaliteta boje za prometne znakove prema HRN Z.S2.330 ili jednakovrijedne. Prometni znakovi rade se od aluminijskog lima, uokvireno, na koji se stavlja reflektirajuća folija “High Intesity”, a pričvršćuje se na stup pomoću obujmice i dva zavrtnja. Kod postavljanja prometni znak treba zaokrenuti 3-5 stupnjeva u odnosu na os prometnice da se izbjegne intenzivna refleksija i smanji kontrast  simbola i pozadine koja je osvijetljena. Stupovi prometnih znakova postavljaju se u betonske temelje kvalitete C30/37. Za sav upotrijebljeni materijal za izradu znakova izvođač je dužan pribaviti dokaze o kvaliteti i ,predati ih nadzornom inženjeru. Kontrola kvalitete zaštite od korozije čeličnih elemenata provodi se prema OTU.</t>
  </si>
  <si>
    <t xml:space="preserve">električno dizalo na užad </t>
  </si>
  <si>
    <t xml:space="preserve">nehrđajući čelični lim </t>
  </si>
  <si>
    <t>čelična konstrukcija</t>
  </si>
  <si>
    <t>stranice : nehrđajući čelični lim tip</t>
  </si>
  <si>
    <t xml:space="preserve">strop : nehrđajući čelični lim tip </t>
  </si>
  <si>
    <t xml:space="preserve">nehrđajući čelični lim tip </t>
  </si>
  <si>
    <t xml:space="preserve">sinkroni električni bezreduktorski ( Permanent Magnet Synchronous Motor –“sinkroni motor s permanentnim magnetima” ) snage P=10,7 kW
</t>
  </si>
  <si>
    <t>stranice : nehrđajući čelični lim</t>
  </si>
  <si>
    <t xml:space="preserve">strop : nehrđajući čelični lim </t>
  </si>
  <si>
    <r>
      <t xml:space="preserve">Izrada,  isporuka i ugradnja  dizala prema tehničkom opisu u skladu s </t>
    </r>
    <r>
      <rPr>
        <b/>
        <sz val="12"/>
        <rFont val="Arial"/>
        <family val="2"/>
        <charset val="238"/>
      </rPr>
      <t xml:space="preserve">HRN EN 81-20:2014 ili jednakovrijednom </t>
    </r>
  </si>
  <si>
    <r>
      <t xml:space="preserve">Građevinski radovi strojnog iskopa i zakopa zemlje rovova za smještaj kolektorskih pomoćnih cijevi od bušotiina do glavnog kolektorskog voda.
- dimenzija centralnog rova za smještaj kolektorskih pomoćnih cijevi dubina*širina = 1,2*0,5m. Iskop rova izvršiti ravnigm odsjecanjem stranica i dna rova
-pomoćne cijevi položiti u neperforirane PE cijevi </t>
    </r>
    <r>
      <rPr>
        <sz val="10"/>
        <rFont val="Calibri"/>
        <family val="2"/>
      </rPr>
      <t>Kabuplast</t>
    </r>
    <r>
      <rPr>
        <sz val="10"/>
        <rFont val="Calibri"/>
        <family val="2"/>
        <charset val="238"/>
      </rPr>
      <t xml:space="preserve"> cijevi te zakopati bez polaganja pješčane posteljice. PE </t>
    </r>
    <r>
      <rPr>
        <sz val="10"/>
        <rFont val="Calibri"/>
        <family val="2"/>
      </rPr>
      <t>Kabuplast</t>
    </r>
    <r>
      <rPr>
        <sz val="10"/>
        <rFont val="Calibri"/>
        <family val="2"/>
        <charset val="238"/>
      </rPr>
      <t xml:space="preserve"> cijevi služe kao mehanička i toplinska zaštita (sprječavanje termalne interferencije polazne i dolazne cijevi)</t>
    </r>
  </si>
  <si>
    <r>
      <t xml:space="preserve">Građevinski radovi strojnog iskopa i zakopa zemlje rovova za smještaj kolektorskih cijevi od pomoćnih rovova do sabirnice.
- dimenzija centralnog rova za smještaj kolektorskih cijevi dubina*širina = 1,2*1,5m. Iskop rova izvršiti ravnigm odsjecanjem stranica i dna rova
-pomoćne cijevi položiti u neperforirane PE cijevi </t>
    </r>
    <r>
      <rPr>
        <sz val="10"/>
        <rFont val="Calibri"/>
        <family val="2"/>
      </rPr>
      <t>Kabuplast</t>
    </r>
    <r>
      <rPr>
        <sz val="10"/>
        <rFont val="Calibri"/>
        <family val="2"/>
        <charset val="238"/>
      </rPr>
      <t xml:space="preserve"> cijevi te zakopati bez polaganja pješčane posteljice. PE </t>
    </r>
    <r>
      <rPr>
        <sz val="10"/>
        <rFont val="Calibri"/>
        <family val="2"/>
      </rPr>
      <t>Kabuplast</t>
    </r>
    <r>
      <rPr>
        <sz val="10"/>
        <rFont val="Calibri"/>
        <family val="2"/>
        <charset val="238"/>
      </rPr>
      <t xml:space="preserve"> cijevi služe kao mehanička i toplinska zaštita (sprječavanje termalne interferencije polazne i dolazne cijevi)</t>
    </r>
  </si>
  <si>
    <r>
      <t xml:space="preserve">Građevinski radovi strojnog iskopa i zakopa zemlje rovova za smještaj glavnih sabirnih cijevi cijevi od sabirnica do strojarnice
- dimenzija centralnog rova za smještaj sabirnih cijevi dubina*širina = 1,2*1,5m. Iskop rova izvršiti ravnigm odsjecanjem stranica i dna rova
-sabirne cijevi položiti u neperforirane PE cijevi </t>
    </r>
    <r>
      <rPr>
        <sz val="10"/>
        <rFont val="Calibri"/>
        <family val="2"/>
      </rPr>
      <t>Kabuplast</t>
    </r>
    <r>
      <rPr>
        <sz val="10"/>
        <rFont val="Calibri"/>
        <family val="2"/>
        <charset val="238"/>
      </rPr>
      <t xml:space="preserve"> cijevi te zakopati bez polaganja pješčane posteljice. PE </t>
    </r>
    <r>
      <rPr>
        <sz val="10"/>
        <rFont val="Calibri"/>
        <family val="2"/>
      </rPr>
      <t>Kabuplast</t>
    </r>
    <r>
      <rPr>
        <sz val="10"/>
        <rFont val="Calibri"/>
        <family val="2"/>
        <charset val="238"/>
      </rPr>
      <t xml:space="preserve"> cijevi služe kao mehanička i toplinska zaštita (sprječavanje termalne interferencije polazne i dolazne cijevi)</t>
    </r>
  </si>
  <si>
    <t>Sve radove u svezi izvedbe limarije koje se izvode po odabranom specifičnom proizvođaču, treba obvezno izvesti po detaljima i tehnološkim rješenjima istog. To se odnosi kako na korištenje materijala tako i na uporabu odgovarajućeg alata. Glede specifičnosti gore navedenih radova, izvoditelj je dužan prije davanja ponude obvezno se upoznati s načinom i detaljima izvođenja limarije koji su opisani ovim troškovnikom, te s tehnologijom i specifičnostima izvođenja radova odabranog proizvođača.</t>
  </si>
  <si>
    <t>Pri radu se treba obvezno pridržavati odredbi HRN-i ili jednako vrijednom, ali se postavlja dodatni zahtjev (izvan HR normi): postojanost izolacionog materijal na niskim temperaturama do -10°C, uz zadržavanje nazivne čvrstoće na kidanje u oba smjera u približno jednakoj veličini.</t>
  </si>
  <si>
    <t>Ovješeni stropovi izvode se po opisu iz troškovnika, nacrtima i projektu.</t>
  </si>
  <si>
    <t>Brava je cilindar ili prema opisu u troškovniku (ovisno o vrsti prostorije).</t>
  </si>
  <si>
    <t>Demontaža postojeće instalacije vodovoda i kanalizacije. Potreban uvid na licu mjesta. Utovar, transport i istovar na gradilišni deponij. Obračun po m2.</t>
  </si>
  <si>
    <t xml:space="preserve">Demontaža, skidanje limenih prozorskih klupčica r.š. 50 cm. </t>
  </si>
  <si>
    <r>
      <t>Demontaža vanjskih klima jedinica sa postojeće fasade od strane ovlaštenih osoba te deponiranje</t>
    </r>
    <r>
      <rPr>
        <sz val="10"/>
        <rFont val="Calibri"/>
        <family val="2"/>
        <charset val="238"/>
      </rPr>
      <t xml:space="preserve"> radi eventualne ponovne montaže. Obračun po komadu demontirane i deponirane jedinice.</t>
    </r>
  </si>
  <si>
    <t>Rušenje vanjske betonske ploče oko objekta , debljne 15-20 cm. Obračun po m2 razgrađene betonske ploče.</t>
  </si>
  <si>
    <t>Skidanje podgleda žbuke sa stropova i greda. Skida se u cijelom objektu. Žbuka stropova je većim dijelom na trstici koja je učvršćena na rebra sitnorebričastog stropa. U stavku je uračunata i eventualno potrebna skela i zaštita (zbog vidine stropova od cca 3,90 m) te sve ostalo potrebno za dovršenje rada. Utovar, transport i istovar na gradski deponij. Obračun po m2 skinute žbuke.</t>
  </si>
  <si>
    <t>Rušenje svi prilazni cesta koje su u zoni zahvata, a koje se trajno uklanjaju. Stavka uključuje rušenje gornjeg i donjeg stroja sa tamponom u ukupnoj debljini cca. 60cm. te ukljanjanje rubnjaka i rezanje asfalta. Obračun po m2 skinute površine prilazni cesta, po m1 rubnjaka i m1 rezanja asfalta.</t>
  </si>
  <si>
    <t xml:space="preserve">Propilen-glikol za punjenje bušotinskih izmjenjivača, koncentrat glikola 100%, za mješanje s vodom i postizanje temperature ledišta do -8°C. Omjer mješanja je 20% propilen-glikol, 80% voda. </t>
  </si>
  <si>
    <r>
      <t xml:space="preserve">Izrada,  isporuka i ugradnja  dizala prema tehničkom opisu u skladu s </t>
    </r>
    <r>
      <rPr>
        <b/>
        <sz val="12"/>
        <rFont val="Arial"/>
        <family val="2"/>
      </rPr>
      <t>HRN EN 81-20:2014 ili jednakovrijednom</t>
    </r>
  </si>
  <si>
    <t>Zaštita cijevi pod žbukom s primerom i plastizol trakom</t>
  </si>
  <si>
    <t>(predmet isporuke plinskog aparata)</t>
  </si>
  <si>
    <r>
      <t xml:space="preserve">Odzračna posuda izrađena iz čelične
bešavne cijevi prema </t>
    </r>
    <r>
      <rPr>
        <sz val="10"/>
        <rFont val="Arial"/>
        <family val="2"/>
      </rPr>
      <t>HRN C.B5.221</t>
    </r>
    <r>
      <rPr>
        <sz val="10"/>
        <rFont val="Arial"/>
        <family val="2"/>
        <charset val="238"/>
      </rPr>
      <t xml:space="preserve">
NO 100(Ф 114,3x3,6)x 150 mm    
</t>
    </r>
  </si>
  <si>
    <r>
      <t xml:space="preserve">Standardno se u sklopu dizalica topline isporučuju kontrolnici protoka kako na primarnoj tako i na sekundarnoj strani. Dizalica topline se isporučuje u jednom komadu tvornički ispitana te napunjena potrebnom količinom radne tvari </t>
    </r>
    <r>
      <rPr>
        <sz val="10"/>
        <rFont val="Arial"/>
        <family val="2"/>
      </rPr>
      <t>R410A</t>
    </r>
    <r>
      <rPr>
        <sz val="10"/>
        <rFont val="Arial"/>
        <family val="2"/>
        <charset val="238"/>
      </rPr>
      <t xml:space="preserve"> i ulja. Dizalica topline treba biti u skladu sa </t>
    </r>
    <r>
      <rPr>
        <sz val="10"/>
        <rFont val="Arial"/>
        <family val="2"/>
      </rPr>
      <t>EN14511</t>
    </r>
    <r>
      <rPr>
        <sz val="10"/>
        <rFont val="Arial"/>
        <family val="2"/>
        <charset val="238"/>
      </rPr>
      <t xml:space="preserve"> ili jednakovrijednom i potvrđen Eurovent certifikatom ili jednakovrijednim.</t>
    </r>
  </si>
  <si>
    <t xml:space="preserve">-Troputni regulacijski ventil
DN50, PN16, kvs40 
</t>
  </si>
  <si>
    <r>
      <t xml:space="preserve">Čelične bešavne cijevi prema  </t>
    </r>
    <r>
      <rPr>
        <sz val="10"/>
        <rFont val="Arial"/>
        <family val="2"/>
      </rPr>
      <t>HRN.C.B5.221 ili jednakovrijedno</t>
    </r>
    <r>
      <rPr>
        <sz val="10"/>
        <rFont val="Arial"/>
        <family val="2"/>
        <charset val="238"/>
      </rPr>
      <t xml:space="preserve"> iz materijala Č.1212
</t>
    </r>
  </si>
  <si>
    <r>
      <t xml:space="preserve">Čelične šavne cijevi prema </t>
    </r>
    <r>
      <rPr>
        <sz val="10"/>
        <rFont val="Arial"/>
        <family val="2"/>
      </rPr>
      <t xml:space="preserve">HRNC.B5.225 ili jednakovrijedno
</t>
    </r>
  </si>
  <si>
    <r>
      <t xml:space="preserve">Odzračna posuda izrađena iz čelične
bešavne cijevi prema </t>
    </r>
    <r>
      <rPr>
        <sz val="10"/>
        <rFont val="Arial"/>
        <family val="2"/>
      </rPr>
      <t xml:space="preserve">HRN C.B5.221 ili jednakovrijedno </t>
    </r>
    <r>
      <rPr>
        <sz val="10"/>
        <rFont val="Arial"/>
        <family val="2"/>
        <charset val="238"/>
      </rPr>
      <t xml:space="preserve">NO 100(Ф 114,3x3,6)x 150 mm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</si>
  <si>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t>
    </r>
    <r>
      <rPr>
        <sz val="10"/>
        <rFont val="Arial"/>
        <family val="2"/>
        <charset val="238"/>
      </rPr>
      <t xml:space="preserve"> ili jednakovrijednim, te certificirane od strane EUROVENT-a ili jednakovrijednim. Komora zadovoljava</t>
    </r>
    <r>
      <rPr>
        <sz val="10"/>
        <rFont val="Arial"/>
        <family val="2"/>
      </rPr>
      <t xml:space="preserve"> Ecodesign 1253-2014/2018 (ErP 2018</t>
    </r>
    <r>
      <rPr>
        <sz val="10"/>
        <rFont val="Arial"/>
        <family val="2"/>
        <charset val="238"/>
      </rPr>
      <t>) ili jednakovrijedno.
Količina zraka u tlačnoj komori : 500 m</t>
    </r>
    <r>
      <rPr>
        <vertAlign val="superscript"/>
        <sz val="10"/>
        <rFont val="Arial"/>
        <family val="2"/>
        <charset val="238"/>
      </rPr>
      <t>3</t>
    </r>
    <r>
      <rPr>
        <sz val="10"/>
        <rFont val="Arial"/>
        <family val="2"/>
        <charset val="238"/>
      </rPr>
      <t xml:space="preserve">/h.
</t>
    </r>
  </si>
  <si>
    <t xml:space="preserve">Ф160   mm                                     </t>
  </si>
  <si>
    <r>
      <t xml:space="preserve">Odzračna posuda izrađena iz čelične
bešavne cijevi prema </t>
    </r>
    <r>
      <rPr>
        <sz val="10"/>
        <rFont val="Arial"/>
        <family val="2"/>
      </rPr>
      <t>HRN C.B5.221 ili jednakovrijedno</t>
    </r>
    <r>
      <rPr>
        <sz val="10"/>
        <rFont val="Arial"/>
        <family val="2"/>
        <charset val="238"/>
      </rPr>
      <t xml:space="preserve">
NO 100(Ф 114,3x3,6)x 150 mm    
</t>
    </r>
  </si>
  <si>
    <r>
      <t xml:space="preserve">Crne bešavne cijevi prema </t>
    </r>
    <r>
      <rPr>
        <sz val="10"/>
        <rFont val="Arial"/>
        <family val="2"/>
      </rPr>
      <t>HRN C.B5.221 ili jednakovrijedno</t>
    </r>
    <r>
      <rPr>
        <sz val="10"/>
        <rFont val="Arial"/>
        <family val="2"/>
        <charset val="238"/>
      </rPr>
      <t xml:space="preserve">
</t>
    </r>
  </si>
  <si>
    <r>
      <t>Odzračna posuda izrađena iz čelične
bešavne cijevi prema</t>
    </r>
    <r>
      <rPr>
        <sz val="10"/>
        <rFont val="Arial"/>
        <family val="2"/>
      </rPr>
      <t xml:space="preserve"> HRN C.B5.221 ili jednakovrijedno</t>
    </r>
    <r>
      <rPr>
        <sz val="10"/>
        <rFont val="Arial"/>
        <family val="2"/>
        <charset val="238"/>
      </rPr>
      <t xml:space="preserve">
NO 100(Ф 114,3x3,6)x 150 mm    
</t>
    </r>
  </si>
  <si>
    <r>
      <t xml:space="preserve">Čelična bešavna cijev izrađena prema </t>
    </r>
    <r>
      <rPr>
        <sz val="10"/>
        <rFont val="Arial"/>
        <family val="2"/>
      </rPr>
      <t xml:space="preserve">HRN C.B5.221 </t>
    </r>
    <r>
      <rPr>
        <sz val="10"/>
        <rFont val="Arial"/>
        <family val="2"/>
        <charset val="238"/>
      </rPr>
      <t xml:space="preserve">ili jednakovrijednom, zaštićena antikorozivnim 
premazom i poliken trakom.
NO 80                        
</t>
    </r>
  </si>
  <si>
    <r>
      <t>Instalacija bušotinskih izmjenjivača topline koji se sastoji od jednostruke U-petlje (1U) polietilenskih cijevi sa zaštitom protiv habanja (</t>
    </r>
    <r>
      <rPr>
        <sz val="10"/>
        <rFont val="Calibri"/>
        <family val="2"/>
      </rPr>
      <t>PE100 RC</t>
    </r>
    <r>
      <rPr>
        <sz val="10"/>
        <rFont val="Calibri"/>
        <family val="2"/>
        <charset val="238"/>
      </rPr>
      <t xml:space="preserve">). Cijevi moraju biti vanjskog promjera 45mm s debljinom stjenke 4,0mm i nazivnim tlakom 16 bar. Unutrašnja ovojnica cijevi mora biti ožljebljena radi postizanja povećanog koeficijenta prijelaza toplinske energije, turbulentnog strujanja i Reynoldsovog broja pri manjim protocima (tzv. turbulator cijevi). Cijevi se isporučuju u komadu namotane po 150m, s tvornički navarenim U-spojnicama i tvornički pričvršćenim utegom. Cijevi moraju biti tvornički ispitane na nazivni tlak. Turbulator bušotinski izmjenjivač mora biti spreman za direktnu ugradnju u bušotine. Cijevi moraju biti izrađene po standardu INSTA CERT SBC 12201 EN 12201:2003 ili jednakovrijedan. </t>
    </r>
  </si>
  <si>
    <r>
      <t>Test toplinskog odaziva s 3 toplinska uvjeta (</t>
    </r>
    <r>
      <rPr>
        <sz val="10"/>
        <rFont val="Calibri"/>
        <family val="2"/>
      </rPr>
      <t>SS-TRST Steady State-Thermal Response Step Test</t>
    </r>
    <r>
      <rPr>
        <sz val="10"/>
        <rFont val="Calibri"/>
        <family val="2"/>
        <charset val="238"/>
      </rPr>
      <t xml:space="preserve">), Izvještaj o termogeološkim parametrima tla (toplinska vodljivost tla, bušotinski otpori, efektivna početna temperatura tla, kapacitet pri ustaljenom stanju toplinskog prijelaza za 0/-3°C uvjet). Analiza mjerenih vrijednosti i projektnih vrijendosti - komparativni model u </t>
    </r>
    <r>
      <rPr>
        <sz val="10"/>
        <rFont val="Calibri"/>
        <family val="2"/>
      </rPr>
      <t>programskom paketu GLD (Ground Loop Designer)</t>
    </r>
    <r>
      <rPr>
        <sz val="10"/>
        <rFont val="Calibri"/>
        <family val="2"/>
        <charset val="238"/>
      </rPr>
      <t>. Prvi uvjet min 72h, ostala tri uvjeta min 24h svaki.</t>
    </r>
  </si>
  <si>
    <r>
      <t xml:space="preserve">Elektro spojnica koljeno </t>
    </r>
    <r>
      <rPr>
        <sz val="10"/>
        <rFont val="Calibri"/>
        <family val="2"/>
      </rPr>
      <t>PE100 D45-40/90° SDR11</t>
    </r>
    <r>
      <rPr>
        <sz val="10"/>
        <rFont val="Calibri"/>
        <family val="2"/>
        <charset val="238"/>
      </rPr>
      <t xml:space="preserve"> za spajanje 1U petlji bušotine na pomoćnu sabirnu cijev D40, s mufama za elektrovarenje na svim nastavcima,</t>
    </r>
    <r>
      <rPr>
        <sz val="10"/>
        <rFont val="Calibri"/>
        <family val="2"/>
      </rPr>
      <t xml:space="preserve"> prema DIN8075 ili jednakovrijedno</t>
    </r>
  </si>
  <si>
    <r>
      <t xml:space="preserve">Kolektorska cijev </t>
    </r>
    <r>
      <rPr>
        <sz val="10"/>
        <rFont val="Calibri"/>
        <family val="2"/>
        <charset val="238"/>
      </rPr>
      <t xml:space="preserve">PE100 SDR11 D40, namotaj po 200m radi bolje iskoristivosti, za spajanje bušotina sa sabirnikom, </t>
    </r>
    <r>
      <rPr>
        <sz val="10"/>
        <rFont val="Calibri"/>
        <family val="2"/>
      </rPr>
      <t>prema normi HRN EN 12201-2 ili jednakovrijedno</t>
    </r>
  </si>
  <si>
    <r>
      <t xml:space="preserve">Elektro spojnica </t>
    </r>
    <r>
      <rPr>
        <sz val="10"/>
        <rFont val="Calibri"/>
        <family val="2"/>
        <charset val="238"/>
      </rPr>
      <t>PE100 D40 SDR11 za spajanje kolektorskih cijevi D40 i sabirnice ulaza D40</t>
    </r>
    <r>
      <rPr>
        <sz val="10"/>
        <rFont val="Calibri"/>
        <family val="2"/>
      </rPr>
      <t xml:space="preserve"> </t>
    </r>
  </si>
  <si>
    <r>
      <t xml:space="preserve">Dobava sabirnice za spajanje 19 hidrauličkih krugova bušotinskih izmjenjivača:
-materijal: </t>
    </r>
    <r>
      <rPr>
        <b/>
        <sz val="10"/>
        <rFont val="Calibri"/>
        <family val="2"/>
        <charset val="238"/>
      </rPr>
      <t xml:space="preserve">PEHD </t>
    </r>
    <r>
      <rPr>
        <sz val="10"/>
        <rFont val="Calibri"/>
        <family val="2"/>
        <charset val="238"/>
      </rPr>
      <t xml:space="preserve">s vodonepropusnim poklopcem DN1600 ili jednakovrijedno(H1200)
- protok kumulativno do 28 m ³ / h
- primarni spoj konektora i glavno tijelo sabirnice je  PE100 D90 SDR17
- sekundarni krugovi D40 PE100
- svaki krug s mjeračem protoka 1" 1/4 kapaciteta 5-42 L/min i balansirajućim ventilom 
-priključak za punjenje i odzračivanje bušotina na sabirniku/razdjelniku
-otvor na površini 60cm za održavanje i hidrauličko podešavanje 
</t>
    </r>
  </si>
  <si>
    <r>
      <t xml:space="preserve">Dobava sabirnice za spajanje 4 hidraulička kruga bušotinskih izmjenjivača:
-materijal: </t>
    </r>
    <r>
      <rPr>
        <b/>
        <sz val="10"/>
        <rFont val="Calibri"/>
        <family val="2"/>
        <charset val="238"/>
      </rPr>
      <t xml:space="preserve">PEHD </t>
    </r>
    <r>
      <rPr>
        <sz val="10"/>
        <rFont val="Calibri"/>
        <family val="2"/>
        <charset val="238"/>
      </rPr>
      <t xml:space="preserve">s vodonepropusnim poklopcem DN1200 (H1100), </t>
    </r>
    <r>
      <rPr>
        <sz val="10"/>
        <rFont val="Calibri"/>
        <family val="2"/>
      </rPr>
      <t>proizvod kao MuoviTech geothermal chamber</t>
    </r>
    <r>
      <rPr>
        <sz val="10"/>
        <rFont val="Calibri"/>
        <family val="2"/>
        <charset val="238"/>
      </rPr>
      <t xml:space="preserve">
- protok kumulativno do 6 m ³ / h
- primarni spoj konektora i glavno tijelo sabirnice je  PE100 D63 SDR17
- sekundarni krugovi D40 PE100
- svaki krug s mjeračem protoka 1" 1/4 kapaciteta 5-42 L/min i balansirajućim ventilom 
-priključak za punjenje i odzračivanje bušotina na sabirniku/razdjelniku
-otvor na površini 60cm za održavanje i hidrauličko podešavanje </t>
    </r>
  </si>
  <si>
    <r>
      <t xml:space="preserve">Elektro spojnica </t>
    </r>
    <r>
      <rPr>
        <sz val="10"/>
        <rFont val="Calibri"/>
        <family val="2"/>
        <charset val="238"/>
      </rPr>
      <t xml:space="preserve">PE100 D90 SDR11 za spajanje sabirnih cijevi D90 i sabirnice ulaza D90, </t>
    </r>
    <r>
      <rPr>
        <sz val="10"/>
        <rFont val="Calibri"/>
        <family val="2"/>
      </rPr>
      <t xml:space="preserve">proizvod kao PIPELIFE ili slično </t>
    </r>
  </si>
  <si>
    <r>
      <t xml:space="preserve">Elektro spojnica </t>
    </r>
    <r>
      <rPr>
        <sz val="10"/>
        <rFont val="Calibri"/>
        <family val="2"/>
      </rPr>
      <t>P</t>
    </r>
    <r>
      <rPr>
        <sz val="10"/>
        <rFont val="Calibri"/>
        <family val="2"/>
        <charset val="238"/>
      </rPr>
      <t xml:space="preserve">E100 D63 SDR11 za spajanje sabirnih cijevi </t>
    </r>
    <r>
      <rPr>
        <sz val="10"/>
        <rFont val="Calibri"/>
        <family val="2"/>
      </rPr>
      <t>D63</t>
    </r>
    <r>
      <rPr>
        <sz val="10"/>
        <rFont val="Calibri"/>
        <family val="2"/>
        <charset val="238"/>
      </rPr>
      <t xml:space="preserve"> i sabirnice ulaza D63</t>
    </r>
    <r>
      <rPr>
        <sz val="10"/>
        <rFont val="Calibri"/>
        <family val="2"/>
      </rPr>
      <t xml:space="preserve"> </t>
    </r>
  </si>
  <si>
    <r>
      <t xml:space="preserve">Sabirna cijev </t>
    </r>
    <r>
      <rPr>
        <sz val="10"/>
        <rFont val="Calibri"/>
        <family val="2"/>
      </rPr>
      <t>PE100 SDR17 D90 SDR11</t>
    </r>
    <r>
      <rPr>
        <sz val="10"/>
        <rFont val="Calibri"/>
        <family val="2"/>
        <charset val="238"/>
      </rPr>
      <t xml:space="preserve">, namotaj po 100m, od sabirnika do ulaza u objekt, dupla cijev po polazu i dolazu, </t>
    </r>
    <r>
      <rPr>
        <sz val="10"/>
        <rFont val="Calibri"/>
        <family val="2"/>
      </rPr>
      <t>prema normi HRN EN 12201-2 ili jednakovrijedno,</t>
    </r>
    <r>
      <rPr>
        <sz val="10"/>
        <rFont val="Calibri"/>
        <family val="2"/>
        <charset val="238"/>
      </rPr>
      <t xml:space="preserve"> uračunati i spojne komade za razdvajanje i spajanje duple D90 cijevi (elektro Tkomadi i koljena)</t>
    </r>
  </si>
  <si>
    <r>
      <t xml:space="preserve">Sabirna cijev </t>
    </r>
    <r>
      <rPr>
        <sz val="10"/>
        <rFont val="Calibri"/>
        <family val="2"/>
      </rPr>
      <t>PE100 SDR17 D63 SDR11</t>
    </r>
    <r>
      <rPr>
        <sz val="10"/>
        <rFont val="Calibri"/>
        <family val="2"/>
        <charset val="238"/>
      </rPr>
      <t xml:space="preserve">,  od sabirnika do ulaza u objekt, </t>
    </r>
    <r>
      <rPr>
        <sz val="10"/>
        <rFont val="Calibri"/>
        <family val="2"/>
      </rPr>
      <t>prema normi HRN EN 12201-3 ili jednakovrijedno</t>
    </r>
  </si>
  <si>
    <r>
      <t xml:space="preserve">Kabuplast cijev </t>
    </r>
    <r>
      <rPr>
        <sz val="10"/>
        <rFont val="Calibri"/>
        <family val="2"/>
      </rPr>
      <t>PEHD</t>
    </r>
    <r>
      <rPr>
        <sz val="10"/>
        <rFont val="Calibri"/>
        <family val="2"/>
        <charset val="238"/>
      </rPr>
      <t xml:space="preserve"> D63/52mm za mehaničku zaštitu polietilenskih </t>
    </r>
    <r>
      <rPr>
        <sz val="10"/>
        <rFont val="Calibri"/>
        <family val="2"/>
      </rPr>
      <t>D40</t>
    </r>
    <r>
      <rPr>
        <sz val="10"/>
        <rFont val="Calibri"/>
        <family val="2"/>
        <charset val="238"/>
      </rPr>
      <t xml:space="preserve"> cijevi u rovovima i sprječavanje termalnih interferencija prema </t>
    </r>
    <r>
      <rPr>
        <sz val="10"/>
        <rFont val="Calibri"/>
        <family val="2"/>
      </rPr>
      <t>normi EN50086-1 ili jednakovrijedno</t>
    </r>
  </si>
  <si>
    <r>
      <t xml:space="preserve">Kabuplast cijev </t>
    </r>
    <r>
      <rPr>
        <sz val="10"/>
        <rFont val="Calibri"/>
        <family val="2"/>
      </rPr>
      <t>PEHD</t>
    </r>
    <r>
      <rPr>
        <sz val="10"/>
        <rFont val="Calibri"/>
        <family val="2"/>
        <charset val="238"/>
      </rPr>
      <t xml:space="preserve"> D125/107mm za mehaničku zaštitu sabirnih polietilenskih</t>
    </r>
    <r>
      <rPr>
        <sz val="10"/>
        <rFont val="Calibri"/>
        <family val="2"/>
      </rPr>
      <t xml:space="preserve"> D90 i D63</t>
    </r>
    <r>
      <rPr>
        <sz val="10"/>
        <rFont val="Calibri"/>
        <family val="2"/>
        <charset val="238"/>
      </rPr>
      <t xml:space="preserve"> cijevi u rovovima i sprječavanje termalnih interferencija prema </t>
    </r>
    <r>
      <rPr>
        <sz val="10"/>
        <rFont val="Calibri"/>
        <family val="2"/>
      </rPr>
      <t>normi EN50086-1 ili jednakovrijedno</t>
    </r>
  </si>
  <si>
    <t>Radove treba izvesti u svezi odredbi HRN DIN 18183-1 (pregradni zidovi)ili jednakovrijedno i HRN EN 520 (gips-kartonske ploče) ili jednakovrijedno.</t>
  </si>
  <si>
    <t>Svi materijali uporabljeni u gradnji moraju u potpunosti odgovarati HRN-ma ili jednakovrijedno.</t>
  </si>
  <si>
    <r>
      <t>Izvedba nosivog sloja od mehanički zbijenog zrnatog kamenog agregata, izvesti prema projektu, a u skladu s normom U.E9.022/70 ili jednakovrijedno</t>
    </r>
    <r>
      <rPr>
        <sz val="10"/>
        <rFont val="Calibri"/>
        <family val="2"/>
        <charset val="238"/>
      </rPr>
      <t>, te "Opći tehnički uvjeti za radove na cestama".</t>
    </r>
  </si>
  <si>
    <t>Svi betonski radovi izvode se u glatkoj oplati, ukoliko stavkom nije drugačije navedeno. Dijelovi objekta, beton koji se ne oblaže ili žbuka, mora biti izveden kao "vidni beton", u glatkoj oplati, a eventualne neravnine izvoditelj je dužan sanirati brušenjem ili krpanjem. Betoni  (C25/30 i više, specijalni i svi transportni betoni) moraju biti proizvedeni u pogonu. Betoniranje se može vršiti pri vanjskim temperaturama višim od +5 stupnjeva celzijusa i manjim od +30 stupnjeva celzijusa. Ugrađeni beton se njeguje prema pravilim astruke. Posebnu pažnju posvetiti pravovremenom i dostatnom njegovanju betona, polijevanju vodom osobito betonskih ploča. Uzorci se pripremaju i čuvaju po normi U.M1.005 ili jednakovrijedno.</t>
  </si>
  <si>
    <t>Dobava materijala te izvedba obzida vanjskih zidova tehničkog podruma dogradnje i postoječih objekata TI pločama debljine 10 cm tehničkih karakteristika: Obujamska masa od 100 - 115 kg/m 3, računska vrijednost toplinske vodljivosti λ R = 0,045 W/mK, specifični toplinski kapacitet 1000 J/(kgK), ravnotežna vlažnost ≤ 6% mase, paropropusnost µ = 3, požarna zaštita negoriv - građevinski materijal razreda A1 - EN 13501-1 ili jednakovrijedna, tlačna čvrstoća (srednja vrijednost) ≥ 350 KPa, vlačna čvrstoća ≥ 80 KPa, upojnost vode (EN 1609 ili jednakovrijedna) ≤ 2 kg/m 2. Zidanje se izvodi tankoslojnim mortom. Izvodi se u rubnim pojasima od jednog metra prema grijanim prostorima. Završna obrada gletanjem tankoslojnim mortom uz bandažiranje spojeva mrežicom od staklenih vlakana.</t>
  </si>
  <si>
    <r>
      <t xml:space="preserve">Dobava i ugradnja sustava ventilirane fasade sa završnom oblogom od fasadnih vlaknocementnih ploča (d=8mm) bojanima u masi kao i površinski, minimalne gustoće 1,75 g/cm3, max. Apsorpcije vode od 14% te modula elastičnosti min. E=15000 N/mm2 </t>
    </r>
    <r>
      <rPr>
        <sz val="10"/>
        <rFont val="Calibri"/>
        <family val="2"/>
        <charset val="238"/>
      </rPr>
      <t>. Upotrijebiti ploče najveće veličine (3050/1250 mm; 2510/1250 mm) koje će izvođač radova rezati na potrebnu veličinu u obliku trokuta sve prema projektu izvedbe fasade.</t>
    </r>
  </si>
  <si>
    <r>
      <t>Izrada i montaža opšava ruba atike ravnog krova izvedenog od ravnog čeličnog lima tvornički višeslojno zaštićenog (</t>
    </r>
    <r>
      <rPr>
        <sz val="10"/>
        <rFont val="Calibri"/>
        <family val="2"/>
        <charset val="238"/>
      </rPr>
      <t>, d = 2 mm, r.š. cca 90 cm s potrebnim materijalom za pričvršćenje (klameri, kvačice). Obračun po m1.</t>
    </r>
  </si>
  <si>
    <r>
      <t>Dobava materijala, izrada i montaža kvadratičnog, visećeg  žlijeba razvijene širine do 70 cm</t>
    </r>
    <r>
      <rPr>
        <sz val="10"/>
        <rFont val="Calibri"/>
        <family val="2"/>
        <charset val="238"/>
      </rPr>
      <t xml:space="preserve"> Izvesti od Al plastificiranog lima debljine 0.75 mm. Žlijeb objesiti na kuke za pad iz Al lima dim. 30x4 mm. Cijenom je obuhvaćen kompletan rad, materijal zajedno sa svim fazonskim komadima za priključak na vertikalnu odvodnu cijev. Izvesti prema detaljnom nacrtu </t>
    </r>
    <r>
      <rPr>
        <sz val="10"/>
        <rFont val="Calibri"/>
        <family val="2"/>
        <charset val="238"/>
      </rPr>
      <t>. Obračun po m1 kompletno izvedenog žlijeba.</t>
    </r>
  </si>
  <si>
    <t>Dobava materijala i opločenje zidova   u svim sanitarijama i kuhnji, glaziranim keramičkim pločicama prve klase. Pločice se polažu lijepljenjem. Veličina pločica i širina fuge po projektu.</t>
  </si>
  <si>
    <t>Platno za zamračivanje - Black out, primjereno za javne prostore s dugim vijekom trajanja.</t>
  </si>
  <si>
    <t>Dobava i ugradba  tuš kade, veličine, klase, tipa po projektu. Komplet sa pripadajućom zidnom mješalicom  za toplu i hladnu vodu sa tuš nastavkom na cijevnom nosaču (montiran na zid) te sifon za odljev i preljev. Obračun kompletno po komadu montirane i opremljene kade sa svim pomoćnim monterskim materijalom te sa građevinskom pripomoći.</t>
  </si>
  <si>
    <r>
      <t xml:space="preserve"> - dobavu , dopremu i ugradnju  vanjske metalne ograde   visine 120 cm. Ograda se sastoji od  rukohvata Ø50 mm  i vodoravnih prečki, te stupova koji se izrađuju od cijevi Ø50 mm. Završna obrada epoxy premazom</t>
    </r>
    <r>
      <rPr>
        <sz val="10"/>
        <rFont val="Arial"/>
        <family val="2"/>
        <charset val="238"/>
      </rPr>
      <t>. Sve prema uputama proizvođača.</t>
    </r>
  </si>
  <si>
    <t xml:space="preserve"> - dobavu, dopremu i ugradnju  vanjske metalne ograde   visine 120 cm. Ograda se sastoji od  rukohvata Ø50 mm  i vodoravnih prečki, te stupova koji se izrađuju od cijevi Ø50 mm. Završna obrada epoxy premazom. Sve prema uputama proizvođača.</t>
  </si>
  <si>
    <r>
      <t xml:space="preserve">Sve isto kao predhodna stavka </t>
    </r>
    <r>
      <rPr>
        <b/>
        <sz val="10"/>
        <color indexed="8"/>
        <rFont val="Calibri"/>
        <family val="2"/>
        <charset val="238"/>
      </rPr>
      <t xml:space="preserve"> </t>
    </r>
    <r>
      <rPr>
        <sz val="10"/>
        <color indexed="8"/>
        <rFont val="Calibri"/>
        <family val="2"/>
        <charset val="238"/>
      </rPr>
      <t xml:space="preserve">samo se odnosi na pregradu između pisoara dimenzija 40x70,5cm. 
</t>
    </r>
    <r>
      <rPr>
        <sz val="10"/>
        <color indexed="8"/>
        <rFont val="Calibri"/>
        <family val="2"/>
        <charset val="238"/>
      </rPr>
      <t>Pozicija 4.</t>
    </r>
  </si>
  <si>
    <r>
      <t xml:space="preserve">Izrada, doprema i ugradnja pregradnih stijena  sanitarnih kabina sa jednokrilnim zaokretnim vratima i jednom pregradnom stijenom dimenzija vrata 60x210 cm, duljina prednje fronte sa vratima 125 cm, a pregrade između vrata duljine 115,5 cm, </t>
    </r>
    <r>
      <rPr>
        <sz val="10"/>
        <rFont val="Calibri"/>
        <family val="2"/>
        <charset val="238"/>
      </rPr>
      <t xml:space="preserve">pozicija - </t>
    </r>
    <r>
      <rPr>
        <b/>
        <sz val="10"/>
        <rFont val="Calibri"/>
        <family val="2"/>
        <charset val="238"/>
      </rPr>
      <t>5.</t>
    </r>
  </si>
  <si>
    <r>
      <t xml:space="preserve">Izrada, doprema i ugradnja pregradnih stijena  sanitarnih kabina sa dvoja jednokrilna zaokretnia vrata i jednom pregradnom stijenom, dimenzija vrata 60x210 cm, duljina prednje fronte sa vratima 190 cm, a pregrade između vrata duljine 143 cm, </t>
    </r>
    <r>
      <rPr>
        <sz val="10"/>
        <rFont val="Calibri"/>
        <family val="2"/>
        <charset val="238"/>
      </rPr>
      <t>pozicija -</t>
    </r>
    <r>
      <rPr>
        <b/>
        <sz val="10"/>
        <rFont val="Calibri"/>
        <family val="2"/>
        <charset val="238"/>
      </rPr>
      <t>7.</t>
    </r>
  </si>
  <si>
    <r>
      <t xml:space="preserve">Izrada, doprema i ugradnja pregradnih stijena  sanitarnih kabina sa jednokrilnim zaokretnim vratima i jednom pregradnom stijenom dimenzija vrata 60x210 cm, duljina prednje fronte sa vratima 95 cm, a pregrade između vrata duljine 143 cm, </t>
    </r>
    <r>
      <rPr>
        <sz val="10"/>
        <rFont val="Calibri"/>
        <family val="2"/>
        <charset val="238"/>
      </rPr>
      <t xml:space="preserve">pozicija - </t>
    </r>
    <r>
      <rPr>
        <b/>
        <sz val="10"/>
        <rFont val="Calibri"/>
        <family val="2"/>
        <charset val="238"/>
      </rPr>
      <t>9.</t>
    </r>
  </si>
  <si>
    <r>
      <t xml:space="preserve">Izrada, doprema i montaža jednokrilnih punih aluminijskih vratiju u građevinskom otvoru veličine 104x220 cm - oznaka u projektu pozicija - </t>
    </r>
    <r>
      <rPr>
        <b/>
        <sz val="10"/>
        <rFont val="Calibri"/>
        <family val="2"/>
        <charset val="238"/>
      </rPr>
      <t>6.</t>
    </r>
    <r>
      <rPr>
        <sz val="10"/>
        <rFont val="Calibri"/>
        <family val="2"/>
        <charset val="238"/>
      </rPr>
      <t xml:space="preserve"> Jednokrilna klizna puna vrata. Svijetli otvor vrata dimenzija 90x213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vodilicu od čeličnog U profila i okov za klizanje. Završna obrada profila aluminij eloksirani boji po projektu. Okov - brava, rozete i kvaka renomiranih proizvođača, sve prema shemi bravarije. </t>
    </r>
  </si>
  <si>
    <r>
      <t xml:space="preserve">Izrada, doprema i montaža jednokrilnih punih aluminijskih vratiju u građevinskom otvoru veličine 70x220 cm - oznaka u projektu pozicija - </t>
    </r>
    <r>
      <rPr>
        <b/>
        <sz val="10"/>
        <rFont val="Calibri"/>
        <family val="2"/>
        <charset val="238"/>
      </rPr>
      <t>6a</t>
    </r>
    <r>
      <rPr>
        <sz val="10"/>
        <rFont val="Calibri"/>
        <family val="2"/>
        <charset val="238"/>
      </rPr>
      <t xml:space="preserve">. Jednokrilna klizna puna vrata. Svijetli otvor vrata dimenzija 90x213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vodilicu od čeličnog U profila i okov za klizanje. Završna obrada profila aluminij eloksirani boji po projektu. Okov - brava, rozete i kvaka renomiranih proizvođača, sve prema shemi bravarije. </t>
    </r>
  </si>
  <si>
    <r>
      <t xml:space="preserve">Izrada, doprema i montaža jednokrilnih punih aluminijskih vratiju u građevinskom otvoru veličine 95x220 cm - oznaka u projektu pozicija - </t>
    </r>
    <r>
      <rPr>
        <b/>
        <sz val="10"/>
        <rFont val="Calibri"/>
        <family val="2"/>
        <charset val="238"/>
      </rPr>
      <t>21.</t>
    </r>
    <r>
      <rPr>
        <sz val="10"/>
        <rFont val="Calibri"/>
        <family val="2"/>
        <charset val="238"/>
      </rPr>
      <t xml:space="preserve"> Jednokrilna zaokretna puna vrata. Svijetli otvor vrata dimenzija 80x213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po projektu.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</si>
  <si>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75x220 cm - oznaka u projektu pozicija - </t>
    </r>
    <r>
      <rPr>
        <b/>
        <sz val="10"/>
        <rFont val="Calibri"/>
        <family val="2"/>
        <charset val="238"/>
      </rPr>
      <t>22.</t>
    </r>
    <r>
      <rPr>
        <sz val="10"/>
        <rFont val="Calibri"/>
        <family val="2"/>
        <charset val="238"/>
      </rPr>
      <t xml:space="preserve"> Jednokrilna zaokretna puna vrata. Svijetli otvor vrata dimenzija 60x213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po projektu.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</si>
  <si>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105x200 cm - oznaka u projektu pozicija - </t>
    </r>
    <r>
      <rPr>
        <b/>
        <sz val="10"/>
        <rFont val="Calibri"/>
        <family val="2"/>
        <charset val="238"/>
      </rPr>
      <t>23.</t>
    </r>
    <r>
      <rPr>
        <sz val="10"/>
        <rFont val="Calibri"/>
        <family val="2"/>
        <charset val="238"/>
      </rPr>
      <t xml:space="preserve"> Jednokrilna zaokretna puna vrata. Svijetli otvor vrata dimenzija 91x193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po projektu.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</si>
  <si>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95x200 cm - oznaka u projektu pozicija - </t>
    </r>
    <r>
      <rPr>
        <b/>
        <sz val="10"/>
        <rFont val="Calibri"/>
        <family val="2"/>
        <charset val="238"/>
      </rPr>
      <t>24.</t>
    </r>
    <r>
      <rPr>
        <sz val="10"/>
        <rFont val="Calibri"/>
        <family val="2"/>
        <charset val="238"/>
      </rPr>
      <t xml:space="preserve"> Jednokrilna zaokretna puna vrata. Svijetli otvor vrata dimenzija 81x193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po projektu.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</si>
  <si>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81x200 cm - oznaka u projektu pozicija - </t>
    </r>
    <r>
      <rPr>
        <b/>
        <sz val="10"/>
        <rFont val="Calibri"/>
        <family val="2"/>
        <charset val="238"/>
      </rPr>
      <t>26.</t>
    </r>
    <r>
      <rPr>
        <sz val="10"/>
        <rFont val="Calibri"/>
        <family val="2"/>
        <charset val="238"/>
      </rPr>
      <t xml:space="preserve"> Jednokrilna zaokretna puna vrata. Svijetli otvor vrata dimenzija 71x193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po projektu. Okov - brava, rozete i kvaka renomiranih proizvođača, spojnice s kugličnim ležajem, kom. 4 po krilu podešavajuće po visini, sve prema shemi bravarije. </t>
    </r>
  </si>
  <si>
    <r>
      <t>Izrada, doprema i montaža jednokrilnih punih aluminijskih vratiju u građevinskom otvoru veličine 125x200</t>
    </r>
    <r>
      <rPr>
        <sz val="10"/>
        <color indexed="10"/>
        <rFont val="Calibri"/>
        <family val="2"/>
        <charset val="238"/>
      </rPr>
      <t xml:space="preserve"> </t>
    </r>
    <r>
      <rPr>
        <sz val="10"/>
        <rFont val="Calibri"/>
        <family val="2"/>
        <charset val="238"/>
      </rPr>
      <t xml:space="preserve">cm - oznaka u projektu pozicija - </t>
    </r>
    <r>
      <rPr>
        <b/>
        <sz val="10"/>
        <rFont val="Calibri"/>
        <family val="2"/>
        <charset val="238"/>
      </rPr>
      <t>38.</t>
    </r>
    <r>
      <rPr>
        <sz val="10"/>
        <rFont val="Calibri"/>
        <family val="2"/>
        <charset val="238"/>
      </rPr>
      <t xml:space="preserve"> Jednokrilna zaokretna puna vrata. Svijetli otvor vrata dimenzija 111x193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po projektu.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</si>
  <si>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105x200 cm - oznaka u projektu pozicija - </t>
    </r>
    <r>
      <rPr>
        <b/>
        <sz val="10"/>
        <rFont val="Calibri"/>
        <family val="2"/>
        <charset val="238"/>
      </rPr>
      <t>39.</t>
    </r>
    <r>
      <rPr>
        <sz val="10"/>
        <rFont val="Calibri"/>
        <family val="2"/>
        <charset val="238"/>
      </rPr>
      <t xml:space="preserve"> Jednokrilna zaokretna puna vrata, krilo se otvara za 180 stupnjeva. Svijetli otvor vrata dimenzija 91x193 cm. Stavku izraditi od aluminijskih profila. Zaokretno krilo izvesti kao drvena puna glatka vrata debljine 40 mm sa završnom obradom od laminata  vlagootpornom i antibakterijskom, prema zahtjevima prostora, u boji tona RAL-7047,</t>
    </r>
    <r>
      <rPr>
        <sz val="10"/>
        <color indexed="10"/>
        <rFont val="Calibri"/>
        <family val="2"/>
      </rPr>
      <t xml:space="preserve"> </t>
    </r>
    <r>
      <rPr>
        <sz val="10"/>
        <rFont val="Calibri"/>
        <family val="2"/>
        <charset val="238"/>
      </rPr>
      <t xml:space="preserve">a ispuna je sačasta iverica. Krilo ima cilindričnu bravu i četiri četverokraka panta (zbog težine krila). Završna obrada profila aluminij eloksirani boji po projektu.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</si>
  <si>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84x220 cm - oznaka u projektu pozicija - </t>
    </r>
    <r>
      <rPr>
        <b/>
        <sz val="10"/>
        <rFont val="Calibri"/>
        <family val="2"/>
        <charset val="238"/>
      </rPr>
      <t>41.</t>
    </r>
    <r>
      <rPr>
        <sz val="10"/>
        <rFont val="Calibri"/>
        <family val="2"/>
        <charset val="238"/>
      </rPr>
      <t xml:space="preserve"> Jednokrilna zaokretna puna vrata. Svijetli otvor vrata dimenzija 70x213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po projektu. Okov - brava, rozete i kvaka renomiranih proizvođača, spojnice s kugličnim ležajem, kom. 4 po krilu podešavajuće po visini, sve prema shemi bravarije. Radi se o vratima sanitarija pa treba uključiti označavanje određenim oznakama.</t>
    </r>
  </si>
  <si>
    <r>
      <t>Izrada, doprema i montaža jednokrilnih punih aluminijskih vratiju u građevinskom otvoru veličine 114x220 cm - oznaka u projektu pozicija -</t>
    </r>
    <r>
      <rPr>
        <b/>
        <sz val="10"/>
        <rFont val="Calibri"/>
        <family val="2"/>
        <charset val="238"/>
      </rPr>
      <t xml:space="preserve"> 3.</t>
    </r>
    <r>
      <rPr>
        <sz val="10"/>
        <rFont val="Calibri"/>
        <family val="2"/>
        <charset val="238"/>
      </rPr>
      <t xml:space="preserve"> Jednokrilna zaokretna puna vrata. Svijetli otvor vrata dimenzija 100x213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u boji tona RAL-7047.</t>
    </r>
    <r>
      <rPr>
        <sz val="10"/>
        <color indexed="10"/>
        <rFont val="Calibri"/>
        <family val="2"/>
      </rPr>
      <t xml:space="preserve"> </t>
    </r>
    <r>
      <rPr>
        <sz val="10"/>
        <rFont val="Calibri"/>
        <family val="2"/>
        <charset val="238"/>
      </rPr>
      <t xml:space="preserve">Okov - brava, rozete i kvaka renomiranih proizvođača, spojnice s kugličnim ležajem, kom. 4 po krilu podešavajuće po visini, sve prema shemi bravarije. </t>
    </r>
  </si>
  <si>
    <r>
      <t xml:space="preserve">Izrada, doprema i montaža jednokrilnih punih aluminijskih vratiju u građevinskom otvoru veličine 104x220 cm - oznaka u projektu pozicija - </t>
    </r>
    <r>
      <rPr>
        <b/>
        <sz val="10"/>
        <rFont val="Calibri"/>
        <family val="2"/>
        <charset val="238"/>
      </rPr>
      <t>4.</t>
    </r>
    <r>
      <rPr>
        <sz val="10"/>
        <rFont val="Calibri"/>
        <family val="2"/>
        <charset val="238"/>
      </rPr>
      <t xml:space="preserve"> Jednokrilna zaokretna puna vrata. Svijetli otvor vrata dimenzija 90x213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u boji tona RAL-7047.</t>
    </r>
    <r>
      <rPr>
        <sz val="10"/>
        <color indexed="10"/>
        <rFont val="Calibri"/>
        <family val="2"/>
      </rPr>
      <t xml:space="preserve"> </t>
    </r>
    <r>
      <rPr>
        <sz val="10"/>
        <rFont val="Calibri"/>
        <family val="2"/>
        <charset val="238"/>
      </rPr>
      <t xml:space="preserve">Okov - brava, rozete i kvaka renomiranih proizvođača, spojnice s kugličnim ležajem, kom. 4 po krilu podešavajuće po visini, sve prema shemi bravarije. </t>
    </r>
  </si>
  <si>
    <r>
      <t xml:space="preserve">Izrada, doprema i montaža jednokrilnih punih aluminijskih vratiju u građevinskom otvoru veličine 124x220 cm - oznaka u projektu pozicija - </t>
    </r>
    <r>
      <rPr>
        <b/>
        <sz val="10"/>
        <rFont val="Calibri"/>
        <family val="2"/>
        <charset val="238"/>
      </rPr>
      <t>5.</t>
    </r>
    <r>
      <rPr>
        <sz val="10"/>
        <rFont val="Calibri"/>
        <family val="2"/>
        <charset val="238"/>
      </rPr>
      <t xml:space="preserve"> Jednokrilna klizna puna vrata. Svijetli otvor vrata dimenzija 110x213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vodilicu od čeličnog U profila i okov za klizanje. Završna obrada profila aluminij eloksirani u boji tona RAL-7047. Okov - brava, rozete i kvaka renomiranih proizvođača, sve prema shemi bravarije. </t>
    </r>
  </si>
  <si>
    <r>
      <t xml:space="preserve">Izrada, doprema i montaža jednokrilnih punih aluminijskih vratiju u građevinskom otvoru veličine 104x220 cm - oznaka u projektu pozicija - </t>
    </r>
    <r>
      <rPr>
        <b/>
        <sz val="10"/>
        <rFont val="Calibri"/>
        <family val="2"/>
        <charset val="238"/>
      </rPr>
      <t>7.</t>
    </r>
    <r>
      <rPr>
        <sz val="10"/>
        <rFont val="Calibri"/>
        <family val="2"/>
        <charset val="238"/>
      </rPr>
      <t xml:space="preserve"> Jednokrilna zaokretna puna vrata, krilo se otvara za 180 stupnjeva. Svijetli otvor vrata dimenzija 90x213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u boji tona RAL-7047. Okov - brava, rozete i kvaka renomiranih proizvođača, spojnice s kugličnim ležajem, kom. 4 po krilu podešavajuće po visini, sve prema shemi bravarije. </t>
    </r>
  </si>
  <si>
    <r>
      <t>Svo IZO ostakljenje sigurnosnim staklom 4mm /16mm argon/6mm float/16mm argon/ 6 mm LowE  premazom, s Ug ≤ 0.80W/m2K i g</t>
    </r>
    <r>
      <rPr>
        <sz val="10"/>
        <rFont val="Symbol"/>
        <family val="1"/>
        <charset val="2"/>
      </rPr>
      <t>^</t>
    </r>
    <r>
      <rPr>
        <sz val="11.5"/>
        <rFont val="Calibri"/>
        <family val="2"/>
        <charset val="238"/>
      </rPr>
      <t xml:space="preserve"> &lt;</t>
    </r>
    <r>
      <rPr>
        <sz val="10"/>
        <rFont val="Calibri"/>
        <family val="2"/>
        <charset val="238"/>
      </rPr>
      <t xml:space="preserve"> 0,60</t>
    </r>
  </si>
  <si>
    <t>Aluminijski profili s prekidom toplinskog mosta. 
Prolaz topline za ukupni otvor Uw ≤ 1.10 W/m²K.</t>
  </si>
  <si>
    <t>U stavku ulazi dobava i ugradba Alu vanjske žaluzine prozora. Okov je sistemski, klase antikorozivnosti 3 prema HRN EN 1670 ili jednako vrijednom.</t>
  </si>
  <si>
    <t>Alu. profili , okov i ručke i fiksno staklo: RAL-7047 tonu.</t>
  </si>
  <si>
    <r>
      <t xml:space="preserve">Izvesti prema shemi broj   </t>
    </r>
    <r>
      <rPr>
        <b/>
        <sz val="9"/>
        <rFont val="Calibri"/>
        <family val="2"/>
        <charset val="238"/>
      </rPr>
      <t>2</t>
    </r>
  </si>
  <si>
    <r>
      <t xml:space="preserve">Izvesti prema shemi broj   </t>
    </r>
    <r>
      <rPr>
        <b/>
        <sz val="9"/>
        <rFont val="Calibri"/>
        <family val="2"/>
        <charset val="238"/>
      </rPr>
      <t>4</t>
    </r>
  </si>
  <si>
    <r>
      <t xml:space="preserve">Izvesti prema shemi broj   </t>
    </r>
    <r>
      <rPr>
        <b/>
        <sz val="9"/>
        <rFont val="Calibri"/>
        <family val="2"/>
        <charset val="238"/>
      </rPr>
      <t>5</t>
    </r>
  </si>
  <si>
    <t>Ostakljenje 6mm+6mm prozirno sigurnosno staklo sa slojem za refleksiju za zaštitu od prolaza sunčeve energije u prostor.</t>
  </si>
  <si>
    <t>Aluminij plastificiran u antibaktreijskoj boji 110 mikrona. Alu. profili u RAL-7047 tonu.</t>
  </si>
  <si>
    <t>Aluminij plastificiran u antibaktreijskoj boji 110 mikrona. Alu. Profili u RAL-7047 tonu.</t>
  </si>
  <si>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90/210. U donjoj zoni krila ugrađuje se rešetka dim. 525x125 mm. Električna brava s čitačem prema odabranoj tehnologiji. Vrata za čiste prostore izrađena prema EU GMP i ISO 14644 standardima ili jednakovrijednim. Kvake i panti izrađeni od inoxa, ugrađena brava sa ključem. </t>
    </r>
  </si>
  <si>
    <r>
      <t xml:space="preserve">Dobava materijala, izrada i ugradnja </t>
    </r>
    <r>
      <rPr>
        <b/>
        <sz val="10"/>
        <rFont val="Calibri"/>
        <family val="2"/>
        <charset val="238"/>
      </rPr>
      <t>Cleanroom antibakterijskih</t>
    </r>
    <r>
      <rPr>
        <sz val="10"/>
        <rFont val="Calibri"/>
        <family val="2"/>
        <charset val="238"/>
      </rPr>
      <t xml:space="preserve"> jednokrilnih zaokretnih punhi vrata sa ostakljenim nadsvijetlom dim. 90/290.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</si>
  <si>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90/210.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</si>
  <si>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t xml:space="preserve">Dobava materijala, izrada i ugradnja jednodjelne fiksne staklene stijene dimenzija 106/95 cm. Stijena za čiste prostore izrađena prema EU GMP i ISO 14644 standardima ili jednakovrijednim. Okvir prozora izrađen od aluminijskog profila sa silikagelom protiv vlage. Ukupna debljina prozora jednaka debljini zida. </t>
  </si>
  <si>
    <r>
      <t xml:space="preserve">Dobava materijala, izrada i ugradnja </t>
    </r>
    <r>
      <rPr>
        <b/>
        <sz val="10"/>
        <rFont val="Calibri"/>
        <family val="2"/>
        <charset val="238"/>
      </rPr>
      <t xml:space="preserve">Cleanroom antibakterijskih </t>
    </r>
    <r>
      <rPr>
        <sz val="10"/>
        <rFont val="Calibri"/>
        <family val="2"/>
        <charset val="238"/>
      </rPr>
      <t xml:space="preserve">dvokrilnih zaokretnih ostakljenih vrata dim. 130/220. Električna brava s čitačem prema odabranoj tehnologiji, u dodatno krilo ugraditi gornji i donji zatvarač. Vrata za čiste prostore izrađena prema EU GMP i ISO 14644 standardima ili jednakovrijednim. Kvake i panti izrađeni od inoxa, ugrađena brava sa ključem. </t>
    </r>
  </si>
  <si>
    <r>
      <t xml:space="preserve">Dobava materijala, izrada i ugradnja </t>
    </r>
    <r>
      <rPr>
        <b/>
        <sz val="10"/>
        <rFont val="Calibri"/>
        <family val="2"/>
        <charset val="238"/>
      </rPr>
      <t xml:space="preserve">Cleanroom antibakterijskih </t>
    </r>
    <r>
      <rPr>
        <sz val="10"/>
        <rFont val="Calibri"/>
        <family val="2"/>
        <charset val="238"/>
      </rPr>
      <t>dvokrilnih zaokretnih ostakljenih vrata dim. 130/220. U donjoj zoni krila ugrađuje se rešetka dim. 525x325 mm. Električna brava s čitačem prema odabranoj tehnologiji, u dodatno krilo ugraditi gornji i donji zatvarač. Vrata za čiste prostore izrađena prema EU GMP i ISO 14644 standardima ili jednakovrijednim. Kvake i panti izrađeni od inoxa, ugrađena brava sa ključem. S</t>
    </r>
  </si>
  <si>
    <t>Dobava materijala, izrada i ugradnja četverodjelne fiksne staklene stijene dimenzija 394/95 cm. Stijena za čiste prostore izrađena prema EU GMP i ISO 14644 standardima ili jednakovrijednim. Okvir prozora izrađen od aluminijskog profila sa silikagelom protiv vlage. Ukupna debljina prozora jednaka debljini zida.</t>
  </si>
  <si>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dim. 105/215.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</si>
  <si>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105/220. U donjoj zoni krila ugrađuje se rešetka dim. 625x425 mm. Električna brava s čitačem prema odabranoj tehnologiji. Vrata za čiste prostore izrađena prema EU GMP i ISO 14644 standardima ili jednakovrijednim. Kvake i panti izrađeni od inoxa, ugrađena brava sa ključem.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</si>
  <si>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105/220.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</si>
  <si>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106/215.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</si>
  <si>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105/215. U donjoj zoni krila ugrađuje se rešetka dim. 625x425 mm. Električna brava s čitačem prema odabranoj tehnologiji. Vrata za čiste prostore izrađena prema EU GMP i ISO 14644 standardima ili jednakovrijednim. Kvake i panti izrađeni od inoxa, ugrađena brava sa ključem.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</si>
  <si>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100/220. Električna brava s čitačem prema odabranoj tehnologiji. Vrata za čiste prostore izrađena prema EU GMP i ISO 14644 standardima ili jednakovrijednim. Kvake i panti izrađeni od inoxa, ugrađena brava sa ključem.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</si>
  <si>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90/220. Električna brava s čitačem prema odabranoj tehnologiji. Vrata za čiste prostore izrađena prema EU GMP i ISO 14644 standardima. Kvake i panti izrađeni od inoxa, ugrađena brava sa ključem.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</si>
  <si>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90/220. U donjoj zoni krila ugrađuje se rešetka dim. 425x125 mm. Električna brava s čitačem prema odabranoj tehnologiji. Vrata za čiste prostore izrađena prema EU GMP i ISO 14644 standardima ili jednakovrijednim. Kvake i panti izrađeni od inoxa, ugrađena brava sa ključem.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</si>
  <si>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90/210. U donjoj zoni krila ugrađuje se rešetka dim. 425x125 mm. Električna brava s čitačem prema odabranoj tehnologiji. Vrata za čiste prostore izrađena prema EU GMP i ISO 14644 standardima ili jednakovrijednim. Kvake i panti izrađeni od inoxa, ugrađena brava sa ključem.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</si>
  <si>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105/220. Vrata izrađena sa pojačanom zvučnom zaštitom (akustični sendvič). Električna brava s čitačem prema odabranoj tehnologiji. Vrata za čiste prostore izrađena prema EU GMP i ISO 14644 standardima ili jednakovrijednim. Kvake i panti izrađeni od inoxa, ugrađena brava sa ključem.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</si>
  <si>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100/215.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</si>
  <si>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dim. 105/220.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</si>
  <si>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sa nadsvjetlom  dim. 91/280.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</si>
  <si>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sa nadsvijtlom  dim. 91/295.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</si>
  <si>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dim. 91/210.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</si>
  <si>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dim. 110/215.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</si>
  <si>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dim. 85/205.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</si>
  <si>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dim. 100/215.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</si>
  <si>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punih vrata dim. 81/210.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</si>
  <si>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 xml:space="preserve">Cleanroom antibakterijskih </t>
    </r>
    <r>
      <rPr>
        <sz val="10"/>
        <rFont val="Calibri"/>
        <family val="2"/>
        <charset val="238"/>
      </rPr>
      <t xml:space="preserve">dvokrilnih zaokretnih punih vrata dim. 130/220. Električna brava s čitačem prema odabranoj tehnologiji, u dodatno krilo ugraditi gornji i donji zatvarač.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</si>
  <si>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zaokretnih ostakljenih vrata dim. 105/210.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</si>
  <si>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 xml:space="preserve">Cleanroom antibakterijskih </t>
    </r>
    <r>
      <rPr>
        <sz val="10"/>
        <rFont val="Calibri"/>
        <family val="2"/>
        <charset val="238"/>
      </rPr>
      <t xml:space="preserve">dvokrilnih zaokretnih punih vrata dim. 130/220. Vrata izrađena sa pojačanom zvučnom zaštitom (akustični sendvič). Električna brava s čitačem prema odabranoj tehnologiji, u dodatno krilo ugraditi gornji i donji zatvarač. Vrata za čiste prostore izrađena prema EU GMP i ISO 14644 standardimaili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</si>
  <si>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 xml:space="preserve">Cleanroom antibakterijskih </t>
    </r>
    <r>
      <rPr>
        <sz val="10"/>
        <rFont val="Calibri"/>
        <family val="2"/>
        <charset val="238"/>
      </rPr>
      <t xml:space="preserve">dvokrilnih zaokretnih ostakljenih vrata dim. 165/210. Električna brava s čitačem prema odabranoj tehnologiji, u dodatno krilo ugraditi gornji i donji zatvarač. Vrata za čiste prostore izrađena prema EU GMP i ISO 14644 standardima ili jednakovrijednim. Ugraditi panik okov. Kvaka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</si>
  <si>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kliznih ostakljenih vrata  dim. 90/210. Vrata za čiste prostore izrađena prema EU GMP i ISO 14644 standardima. Sav potreban okov, vodilica za teška vrata sa maskom i zaustavljačem , brtve,  ručke za otvaranje (unutarnji rukovat sklopiv)-uključeni.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</si>
  <si>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Cleanroom antibakterijskih</t>
    </r>
    <r>
      <rPr>
        <sz val="10"/>
        <rFont val="Calibri"/>
        <family val="2"/>
        <charset val="238"/>
      </rPr>
      <t xml:space="preserve"> jednokrilnih kliznih ostakljenih vrata  dim. 100/210. Vrata za čiste prostore izrađena prema EU GMP i ISO 14644 standardima ili jednakovrijednim. Sav potreban okov, vodilica zaa teška vrata sa maskom i zaustavljačem, brtve,  ručke za otvaranje (unutarnji rukovat sklopiv)-uključeni. Sva vrata na podnoj strani imaju automatsku pomičnu gumenu brtvu koja spriječava prestrujavanje zraka ispod vrata (radi održavanja podtlaka u prostoru).  </t>
    </r>
  </si>
  <si>
    <t xml:space="preserve">Dobava materijala, izrada i ugradnja trodjelne fiksne staklene stijene sa srednjim kliznim krilom, dimenzija 305/95 cm. Stijena za čiste prostore izrađena prema EU GMP i ISO 14644 standardima ili jednakovrijednim. Okvir prozora izrađen od aluminijskog profila sa silikagelom protiv vlage. Ukupna debljina prozora jednaka debljini zida. </t>
  </si>
  <si>
    <t>Svo IZO ostakljenje prozirnim sigurnosnim staklom 6mm 12mm argon/4mm float/12mm argon/ 6 mm LowE.</t>
  </si>
  <si>
    <r>
      <t xml:space="preserve">Dobava materijala, izrada i ugradnja ostakljene stijene koja se sastoji od </t>
    </r>
    <r>
      <rPr>
        <b/>
        <sz val="10"/>
        <rFont val="Calibri"/>
        <family val="2"/>
        <charset val="238"/>
      </rPr>
      <t>Cleanroom antibakterijskih</t>
    </r>
    <r>
      <rPr>
        <sz val="10"/>
        <rFont val="Calibri"/>
        <family val="2"/>
        <charset val="238"/>
      </rPr>
      <t xml:space="preserve"> jednokrilnih zaokretnih ostakljenih vrata s bočnim fiksnim dijelom  dim. 105/215+95/95 cm.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</si>
  <si>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 xml:space="preserve">Cleanroom antibakterijskih </t>
    </r>
    <r>
      <rPr>
        <sz val="10"/>
        <rFont val="Calibri"/>
        <family val="2"/>
        <charset val="238"/>
      </rPr>
      <t xml:space="preserve">dvokrilnih zaokretnih ostakljenih vrata dim. 180/250. Električna brava s čitačem prema odabranoj tehnologiji, u dodatno krilo ugraditi gornji i donji zatvarač.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</si>
  <si>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t>
    </r>
    <r>
      <rPr>
        <b/>
        <sz val="10"/>
        <rFont val="Calibri"/>
        <family val="2"/>
        <charset val="238"/>
      </rPr>
      <t xml:space="preserve">Cleanroom antibakterijskih </t>
    </r>
    <r>
      <rPr>
        <sz val="10"/>
        <rFont val="Calibri"/>
        <family val="2"/>
        <charset val="238"/>
      </rPr>
      <t xml:space="preserve">dvokrilnih zaokretnih ostakljenih vrata dim. 180/220. Električna brava s čitačem prema odabranoj tehnologiji, u dodatno krilo ugraditi gornji i donji zatvarač.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</si>
  <si>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t>Aluminij plastificiran profili u RAL-7047 tonu.</t>
  </si>
  <si>
    <r>
      <t xml:space="preserve">Dobava materijala, izrada i ugradnja višedjelne ostakljene stijene koja se sastoji od </t>
    </r>
    <r>
      <rPr>
        <b/>
        <sz val="10"/>
        <rFont val="Calibri"/>
        <family val="2"/>
        <charset val="238"/>
      </rPr>
      <t>Cleanroom antibakterijskih</t>
    </r>
    <r>
      <rPr>
        <sz val="10"/>
        <rFont val="Calibri"/>
        <family val="2"/>
        <charset val="238"/>
      </rPr>
      <t xml:space="preserve"> jednokrilnih zaokretnih vrata sa nadsvijetlom i šest bočnih fiksera  dim. 830/250 cm.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</si>
  <si>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r>
      <t xml:space="preserve">Dobava materijala, izrada i ugradnja višedjelne ostakljene stijene koja se sastoji od </t>
    </r>
    <r>
      <rPr>
        <b/>
        <sz val="10"/>
        <rFont val="Calibri"/>
        <family val="2"/>
        <charset val="238"/>
      </rPr>
      <t>Cleanroom antibakterijskih</t>
    </r>
    <r>
      <rPr>
        <sz val="10"/>
        <rFont val="Calibri"/>
        <family val="2"/>
        <charset val="238"/>
      </rPr>
      <t xml:space="preserve"> dvokrilnih zaokretnih vrata sa nadsvijetlom i četiri bočna fiksera  dim. 130/220+395/130 cm.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</si>
  <si>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t xml:space="preserve">Dobava materijala, izrada i ugradnja dvodjelne fiksne staklene stijene dimenzija 280/130 cm. Stijena za čiste prostore izrađena prema EU GMP i ISO 14644 standardima ili jednakovrijednim. Okvir prozora izrađen od aluminijskog profila sa silikagelom protiv vlage. Ukupna debljina prozora jednaka debljini zida. </t>
  </si>
  <si>
    <t xml:space="preserve">Dobava materijala, izrada i ugradnja dvodjelne fiksne staklene stijene dimenzija 175/300 cm. Stijena za čiste prostore izrađena prema EU GMP i ISO 14644 standardima ili jednakovrijednim. Okvir prozora izrađen od aluminijskog profila sa silikagelom protiv vlage. Ukupna debljina prozora jednaka debljini zida. </t>
  </si>
  <si>
    <t xml:space="preserve">Dobava materijala, izrada i ugradnja šesterodjelne fiksne staklene stijene dimenzija 378/300 cm. Stijena za čiste prostore izrađena prema EU GMP i ISO 14644 standardima ili jednakovrijednim. Okvir prozora izrađen od aluminijskog profila sa silikagelom protiv vlage. Ukupna debljina prozora jednaka debljini zida. </t>
  </si>
  <si>
    <r>
      <t xml:space="preserve">Ostakljenje sigurnosnim staklom </t>
    </r>
    <r>
      <rPr>
        <sz val="10"/>
        <rFont val="Calibri"/>
        <family val="2"/>
        <charset val="238"/>
      </rPr>
      <t>6mm+6mm s Rw≤35 dB</t>
    </r>
  </si>
  <si>
    <r>
      <t xml:space="preserve">Dobava materijala, izrada i ugradnja ostakljene stijene koja se sastoji od </t>
    </r>
    <r>
      <rPr>
        <b/>
        <sz val="10"/>
        <rFont val="Calibri"/>
        <family val="2"/>
        <charset val="238"/>
      </rPr>
      <t>Cleanroom antibakterijskih</t>
    </r>
    <r>
      <rPr>
        <sz val="10"/>
        <rFont val="Calibri"/>
        <family val="2"/>
        <charset val="238"/>
      </rPr>
      <t xml:space="preserve"> jednokrilnih zaokretnih ostakljenih vrata s bočnim fiksnim dijelom  dim. 105/220+110/130 cm. Vrata za čiste prostore izrađena prema EU GMP i ISO 14644 standardima ili jednakovrijednim. Kvake i panti izrađeni od inoxa, ugrađena brava sa ključem. Sva vrata na podnoj strani imaju automatsku pomičnu gumenu brtvu koja spriječava prestrujavanje zraka ispod vrata (radi održavanja podtlaka u prostoru).  </t>
    </r>
  </si>
  <si>
    <t xml:space="preserve">Dobava materijala, izrada i ugradnja trodjelne fiksne staklene stijene dimenzija 385/220 cm. Stijena za čiste prostore izrađena prema EU GMP i ISO 14644 standardima ili jednakovrijednim. Okvir prozora izrađen od aluminijskog profila sa silikagelom protiv vlage. Ukupna debljina prozora jednaka debljini zida. </t>
  </si>
  <si>
    <r>
      <t xml:space="preserve">Izvesti prema shemi broj </t>
    </r>
    <r>
      <rPr>
        <b/>
        <sz val="9"/>
        <rFont val="Calibri"/>
        <family val="2"/>
        <charset val="238"/>
      </rPr>
      <t>46</t>
    </r>
    <r>
      <rPr>
        <sz val="9"/>
        <rFont val="Calibri"/>
        <family val="2"/>
        <charset val="238"/>
      </rPr>
      <t>.</t>
    </r>
  </si>
  <si>
    <t xml:space="preserve">Dobava materijala, izrada i ugradnja jednodjelne fiksne staklene stijene dimenzija 95/300 cm. Stijena za čiste prostore izrađena prema EU GMP i ISO 14644 standardima ili jednakovrijednim. Okvir prozora izrađen od aluminijskog profila sa silikagelom protiv vlage. Ukupna debljina prozora jednaka debljini zida. </t>
  </si>
  <si>
    <t xml:space="preserve">Dobava materijala, izrada i ugradnja jednodjelne fiksne staklene stijene dimenzija 166,5/250 cm. Stijena za čiste prostore izrađena prema EU GMP i ISO 14644 standardima ili jednakovrijednim. Okvir prozora izrađen od aluminijskog profila sa silikagelom protiv vlage. Ukupna debljina prozora jednaka debljini zida. </t>
  </si>
  <si>
    <t xml:space="preserve">  - elemenata koji čine granicu grijanih prostora zgrade HRN EN 13829 ili jednakovrijedno</t>
  </si>
  <si>
    <t>Dobava, donos i izvedba samonivelirajučega ili pentrirajučih poliuretanskog premaza debljine 0,4 cm. U stavku ulaze sve predradnje za tehnički ispravnu ugradnju.</t>
  </si>
  <si>
    <t xml:space="preserve">Obračunato po m2 komplet izvedenog poda sa soklom  za upotrebu </t>
  </si>
  <si>
    <t>Dobava, donos i ugradba, polimercementnih premaza mješavina tvrdih mineralnih materijal i cementa za visoka opterećenja ( stubište evakuacija ) u stavku ulaze sve predradnje za tehnički ispravno polaganje.</t>
  </si>
  <si>
    <t>Dobava i montaža unutarnjihod umjetnog kamena otpornih na agresivne kemijske tvari klupčica prozora. Ugrađuju se građevinskim ljepilom . Ima istak 3 cm od završno obrađenog zida</t>
  </si>
  <si>
    <t xml:space="preserve"> Izvodi se iz  ploča umjetnog kamena debljine 3 cm i širine do 40 cm od granita obrađenog poliranjem u sloju cementnog morta 2 cm. Obračun po m1.</t>
  </si>
  <si>
    <t>KROVOVI</t>
  </si>
  <si>
    <t>Bojanje ploha zidova, stropova i obloga od gipskartonskih ploča u disperzionim bojama, u boji i tonu bijela sa svim potrebnim predradnjama na vec pripremljenu podlogu za bojanje</t>
  </si>
  <si>
    <t>Gletanje i bojanje ploha ab zidova i stupova  sa završnom obradom u žbuci disperzionim bojama, u boji i tonu bijela sa svim potrebnim predradnjama</t>
  </si>
  <si>
    <t xml:space="preserve"> Izvesti poliuretanskim protuprašnim premazom u boji bijela. Premaz mora biti odgovarajuće tvrdoće, otporan na habanje, otapala, ulja, vodu i kemikalije.</t>
  </si>
  <si>
    <r>
      <t>Ličenje raznih metalnih elemenata bravarije, nove i stare, u boji</t>
    </r>
    <r>
      <rPr>
        <sz val="10"/>
        <color indexed="10"/>
        <rFont val="Calibri"/>
        <family val="2"/>
      </rPr>
      <t xml:space="preserve"> </t>
    </r>
    <r>
      <rPr>
        <sz val="10"/>
        <rFont val="Calibri"/>
        <family val="2"/>
        <charset val="238"/>
      </rPr>
      <t>bijela. U cijenu uključiti sve potrebne predradnje i temeljne premaze. Obračun po m2 oličenih elemenata.</t>
    </r>
  </si>
  <si>
    <t>Boja: RAL - 7047</t>
  </si>
  <si>
    <t>Vanjska obloga fasade pričvršćuje se na potkonstrukciju lijepljenjem (sakriveno-lijepljeno) izvodi se u svemu prema preporukama proizvođača ploča kao i preporukama proizvođača sustava lijepljenje i proizvođača sustava osnovnih nosača i sustava potkonstrukcije.Osnovni nosači su visine minimalno 240mm.</t>
  </si>
  <si>
    <t xml:space="preserve">Aluminijska potkonstrukcija sastoji se od zidnih nosača 240mm (sa termistop podlošcima, pričvršćenim u nosivu konstrukciju, te linearnih L profila dim 40/60 mm, koji se postavljaju u polju i T profila dim 110/60. max. Duljina linearnih alu profila je 3,00 m. </t>
  </si>
  <si>
    <r>
      <t xml:space="preserve">Predviđena toplinska izolacija je od polutvrdih ploča od kamene mineralne vune debljine 20 cm, specifične mase 40 kg/m2 kaširane crnim staklenim voalom. Klasa zapaljivosti A1. Koeficijent toplinske provodljivosti </t>
    </r>
    <r>
      <rPr>
        <sz val="10"/>
        <rFont val="Calibri"/>
        <family val="2"/>
        <charset val="238"/>
      </rPr>
      <t>ƛD=0,037 W/mK. Ploče mineralne vune pričvršćuju se u nosivu konstrukciju sa 4-6 PVC tipli po m2.</t>
    </r>
  </si>
  <si>
    <t>uključivo obradu rubova i lomova obloge te obradu otvora. Svi radobi izvode se u potpunosti kako je predviđeno tehnologijom i detaljima proizvođača, koristeći samo materijale i alate koji su za to predviđeni. U cijeni kompletna ventilirana fasada s mineralnom vunom, sa svim potrebnim obradama kod prodora, spojeva, dilatacija i rubnih detalja - špaleta lambda manje ili jednako 0,020 Wmk. Bez obzira na oblik i veličinu plohe za oblaganje. Po m2 razvijene površine sa odbitkom svih otvora (većih od 0,5 m2/kom) u sklopu obloge bez obzira na veličinu.</t>
  </si>
  <si>
    <t xml:space="preserve">Dobava i montaža ne nosive pregrade od gipskartonskih ploča+DIAMANT 800kg/m3, sa obostranom dvostrukom oblogom  ploče 12,5 mm i DIAMANT ploče 800kg/m3  i ispunom iz kamene vune , debljine 80 mm, minimalne gustoće 30 kg/m³. Ukupna debljina pregrade 15 cm, visina pregrade do 3,50 m. Izrada podkonstrukcije od tipskih profila  iz pocinčanog lima debljine 0,6 mm. Međusobni razmaci okomitih  CW profila 62,5 cm. Obrada spojeva prema projekt.Gipskartonske ploče se postavljaju kao prvi sloj prema uputama proizvođača drugi sloj je sloj olova od 2mm, na tako izveden sloj se postavlja završni sloj DIAMANT ploča. Izrada prema smjernicama i uputama u projektu. Posebnu pažnju posvetiti kod izrade spojeva i preklapanja. </t>
  </si>
  <si>
    <t>Dobava i montaža ne nosive gipskartonske pregrade +DIAMANT 800kg/m3, sa obostranom četverostrukom oblogom iz gipskartonske ploče debljine 12,5 mm i DIAMANT ploče 800kg/m3 tipa i ispunom iz kamene vune , debljine 80 mm, minimalne gustoće 30 kg/m³. Gledano od prostora gdje je uređaj ploče se postavljaju sljedećim redoslijedom: DIAMANT 12,5 mm+2×Gipskartonska ploča 12,5 mm+CW100 profil+2×Gipskartonska ploča 12,5 mm+1×DIAMANT 12,5 mm. Ukupna debljina pregrade 17,5 cm, visina pregrade do 3,50 m. Izrada podkonstrukcije od  tipskih profila  iz pocinčanog lima debljine 0,6 mm. Međusobni razmaci okomitih  CW profila 62,5 cm. Obrada spojeva prema projektu. Gipskartonske ploče se postavljaju kao prvi sloj prema uputama proizvođača, na tako izveden sloj se postavlja završni sloj DIAMANT ploča. Izrada prema projektu. Posebnu pažnju posvetiti kod izrade spojeva i preklapanja.  </t>
  </si>
  <si>
    <t>Dobava, donos i ugradba akustične obloge koja se satoji od: specijalne akustične perforirane drvene ploče za prigušivanje i disperziju zvuka, prosječne apsorpcije zvuka aw=0,8oH prema EN ISO 11654 ili jednakovrijedno debljine 2cm, zvukopojni sloj meke kamene vune prema HRN EN 13162 ili jednakovrijedne izvedene kao ispunapodkonstrukcije limenih profila na pjenastim podložnim trakama debljine 5cm. Postaviti na armiranobetonski zid, gipskartonski zid d=20cm, te na armiranobetonski strop. Obračunato po m2 obloge</t>
  </si>
  <si>
    <t>Dobava, donos i montaža do potpune gotovosti sa atestom za zračenje gipskartonskih ploča sa zaštitom od zračenja na zidni profil CW 50x60, jednostruka potkonstrukcija - trostruka obloga zvučne izolacija 53 (58) dB - max visine do 5m.</t>
  </si>
  <si>
    <t>-</t>
  </si>
  <si>
    <t>gletana površina zida, bandažirani spojevi ploče</t>
  </si>
  <si>
    <t>0.1 cm</t>
  </si>
  <si>
    <t>2x1.25 cm</t>
  </si>
  <si>
    <t>1.25 cm</t>
  </si>
  <si>
    <t>zračni sloj u mirovanju</t>
  </si>
  <si>
    <t>0 cm</t>
  </si>
  <si>
    <t xml:space="preserve">kamena vuna (~30 kg/m³), ploče s λ ≤ 0,035 W/mK izvedene kao ispuna potkonstrukcije </t>
  </si>
  <si>
    <t xml:space="preserve">ovješenih limenih profila </t>
  </si>
  <si>
    <t>5 cm</t>
  </si>
  <si>
    <t xml:space="preserve">Dobava i ugradnja alutop revizija od GK ploča </t>
  </si>
  <si>
    <t>Izrada komplet prohodnog krova krova prema sadržaju:</t>
  </si>
  <si>
    <t>betonski opločnici (2400 kg/m³), polagani u cementni mort ili na sloj pijeska (1800 kg/m³)</t>
  </si>
  <si>
    <t xml:space="preserve">4 (6)+4 cm </t>
  </si>
  <si>
    <t>perforirana drenažna traka s čepićima okrenutima prema dolje, kaširana folijom (1000 kg/m³)</t>
  </si>
  <si>
    <t>1 cm</t>
  </si>
  <si>
    <t>jednoslojna hidroizolacija sintetskim trakama s podložnim filcem 0.2+0.2 cm (1000 kg/m³)</t>
  </si>
  <si>
    <t>0.4 cm</t>
  </si>
  <si>
    <t>pjenobetonska podloga (1000 kg/m³) u nagibu minimalno 1%</t>
  </si>
  <si>
    <t>4-8 cm</t>
  </si>
  <si>
    <r>
      <t>³</t>
    </r>
    <r>
      <rPr>
        <sz val="9"/>
        <rFont val="Arial"/>
        <family val="2"/>
        <charset val="238"/>
      </rPr>
      <t>30 cm</t>
    </r>
  </si>
  <si>
    <t>obračunato po m2</t>
  </si>
  <si>
    <t xml:space="preserve">2. </t>
  </si>
  <si>
    <t xml:space="preserve">Vezano na točku 1. pristupne stepenice od armiranobetonska ploča (2500 kg/m³), vodonepropusni beton izveden s  ugrađenim bubrećim trakama na svim prekidima betoniranja i radnim reškama   25 cm
</t>
  </si>
  <si>
    <t>Izrada komplet ravnog prohodnog krova prema sadržaju</t>
  </si>
  <si>
    <t>betonski opločnici (2400 kg/m³), polagani u cementni mort (1800 kg/m³)</t>
  </si>
  <si>
    <t>sloj za odvajanje (PES filc od netkanog voala (200 g/m²) ili sl.)</t>
  </si>
  <si>
    <t>0.20 cm</t>
  </si>
  <si>
    <t>jednoslojna hidroizolacija sintetskim trakama (1000 kg/m³)</t>
  </si>
  <si>
    <t>0.40 cm</t>
  </si>
  <si>
    <t>kamena vuna u tvrdim pločama, hidrofobirane (80 kg/m³) ploče s λ ≤ 0,038 W/mK</t>
  </si>
  <si>
    <t>25 cm</t>
  </si>
  <si>
    <t xml:space="preserve">parna brana, bitumenska traka zazavarivanje u jednom sloju sa </t>
  </si>
  <si>
    <t>uloškom Al folije debljine 0,2 mm</t>
  </si>
  <si>
    <t>0.5 cm</t>
  </si>
  <si>
    <t>Izrada komplet ravnog neprohodnog krova prema sadržaju :</t>
  </si>
  <si>
    <t xml:space="preserve">nasip šljunka - oblutci ø 16 - 32 mm, mjestimično, iza nadozida i u zonama prohodavanja, </t>
  </si>
  <si>
    <t>položene staze od betonskih kulir ploča 40/40/4 cm, na šljunku (4+6 cm)</t>
  </si>
  <si>
    <t>10 cm</t>
  </si>
  <si>
    <t>PES filc od netkanog voala (200 g/m²)</t>
  </si>
  <si>
    <t>pjenobetonska podloga (1000 kg/m³) u nagibu minimalno 2%</t>
  </si>
  <si>
    <r>
      <t>³</t>
    </r>
    <r>
      <rPr>
        <sz val="9"/>
        <rFont val="Arial"/>
        <family val="2"/>
        <charset val="238"/>
      </rPr>
      <t xml:space="preserve"> 4 cm</t>
    </r>
  </si>
  <si>
    <t>obračunato po m2 komplet izvedenog krova</t>
  </si>
  <si>
    <t>Izrada komplet kosog krova prema sadržaju :</t>
  </si>
  <si>
    <t>pokrov ravnim limom s prevojima</t>
  </si>
  <si>
    <t>0.07 cm</t>
  </si>
  <si>
    <t>odgovarajuća podložna folija ili ljepenka</t>
  </si>
  <si>
    <t>0.2 cm</t>
  </si>
  <si>
    <t>OSB ploče izvedene u nagibu min. 5%</t>
  </si>
  <si>
    <t>1.8 cm</t>
  </si>
  <si>
    <t>dobro ventilirani zračni sloj između rogova krovne konstrukcije, min.</t>
  </si>
  <si>
    <t>&gt;2 cm</t>
  </si>
  <si>
    <t>kamena vuna u tvrdim pločama kaširanima staklenom voalom odozgo (80 kg/m³)</t>
  </si>
  <si>
    <t>ploče s λ ≤ 0,036 W/mK, između rogova krovne konstrukcije</t>
  </si>
  <si>
    <t>18 cm</t>
  </si>
  <si>
    <r>
      <t xml:space="preserve">završna obrada podgleda: </t>
    </r>
    <r>
      <rPr>
        <i/>
        <sz val="9"/>
        <rFont val="Arial"/>
        <family val="2"/>
        <charset val="238"/>
      </rPr>
      <t>spušteni strop</t>
    </r>
  </si>
  <si>
    <t xml:space="preserve">kamena vuna (50 kg/m³) u pločama s λ ≤ 0,036 W/mK, ispuna elastično ovješene </t>
  </si>
  <si>
    <t xml:space="preserve">metalne potkonstrukcije </t>
  </si>
  <si>
    <t>PE folija - parna brana (1000 kg/m³) s prelijepljenim preklopima</t>
  </si>
  <si>
    <t>0.02 cm</t>
  </si>
  <si>
    <t>gipskartonske ploče na potkonstrukciji, dva sloja (1000 kg/m³)</t>
  </si>
  <si>
    <t xml:space="preserve">2x 1.25 cm </t>
  </si>
  <si>
    <t>obračunato po m2 tlocrtne projekcije komplet izvedenog krova</t>
  </si>
  <si>
    <t xml:space="preserve">6. </t>
  </si>
  <si>
    <t>Izrada komplet ravnog krova prema sadržaju :</t>
  </si>
  <si>
    <t xml:space="preserve">protuklizne pločice, lijepljene na podlogu fleksibilnim građevinskim ljepilom za vanjske radove </t>
  </si>
  <si>
    <t>1.0 cm</t>
  </si>
  <si>
    <t>polimercementni ili poliuretanski hidroizolacijski premaz</t>
  </si>
  <si>
    <t>0.3 cm</t>
  </si>
  <si>
    <t>lagano armirana bet. podloga (2200 kg/m³) dilatirana u polja širine do 2 m, u nagibu min. 1%</t>
  </si>
  <si>
    <r>
      <t>³</t>
    </r>
    <r>
      <rPr>
        <sz val="9"/>
        <rFont val="Arial"/>
        <family val="2"/>
        <charset val="238"/>
      </rPr>
      <t>4.5 cm</t>
    </r>
  </si>
  <si>
    <t xml:space="preserve">ekstrudirani polistiren XPS u pločama (30 kg/m³) s λ ≤ 0,033 W/mK </t>
  </si>
  <si>
    <t>(ili pjenasto staklo CG s λ ≤ 0,039 W/mK debljine 4 cm)</t>
  </si>
  <si>
    <t>3 cm</t>
  </si>
  <si>
    <t>pjenasta PE folija (30 kg/m³) za prigušenje topota</t>
  </si>
  <si>
    <t>zaglađena armiranobetonska stropna ploča (2500 kg/m³)</t>
  </si>
  <si>
    <r>
      <t xml:space="preserve">završna obrada podgleda stropa: </t>
    </r>
    <r>
      <rPr>
        <i/>
        <sz val="9"/>
        <rFont val="Arial"/>
        <family val="2"/>
        <charset val="238"/>
      </rPr>
      <t>spušteni strop</t>
    </r>
  </si>
  <si>
    <t xml:space="preserve">kamena vuna (50 kg/m³) u pločama s λ ≤ 0,035 W/mK, ispuna ovješene metalne potkonstrukcije </t>
  </si>
  <si>
    <t>12 cm</t>
  </si>
  <si>
    <t>2 x 1.25 cm</t>
  </si>
  <si>
    <t>izrada doprema i ugradnja tipskih čelićnih ventilacijskih rešetki za provjetravanje. Dimenzija rešetki 200x80cm. Završna obrada cinčanje i plastificiranje  u RAL-7047 tonu. Obračun po komadu ugrađene rešetke.</t>
  </si>
  <si>
    <t>Izrada doprema i ugradnja ograde vanjskog stubišta koja se sastoji od vertikalnih nosača 50/12 mm koji su sidreni u bočne stranice stubišnih krakova preko čeličnih anker ploča 100/100/12 mm. Na vertikale se putem distancera ø16mm pričvrščuje rukohvat od čeličnog profila ø 48 mm. Završna obrada cinčanje i plastificiranje  u RAL-7047 tonu. Obračun po m1 gotove montirane ograde.</t>
  </si>
  <si>
    <t>Izrada doprema i montaža bravarske konstrukcije penjalica za izlaz na krov koje se sastoje od vertikalnih  čeličnih nosača 40x20x3 mm na razmaku od 50 cm na koje se vare poprečno čelični profili ø 20 mm na razmaku od 30 cm. Ukupna visina 373 cm. Završna obrada cinčanje i plastificiranje  u RAL-7047 tonu. Stavku izvesti do pune funkcionalnosti.</t>
  </si>
  <si>
    <t>Izrada doprema i montaža bravarske konstrukcije strugala za obuću koja se sastoji od okvira dimenzija 1200x1000 mm izrađenog od kutnog profila 35x35x5 mm sa pracnama za ugradnju, te ispune od čelične rešetke. Završna obrada cinčanje i plastificiranje  u RAL-7047 tonu. Stavku izvesti do pune funkcionalnosti.</t>
  </si>
  <si>
    <t>Izrada doprema i montaža konstrukcije nadstrešnice od konzolnih zaobljenih nosača koji se preko anker ploče i vijaka učvrščuju u fasadni zid. Tlocrtna dimenzija nadstrešnice 300/100 cm. Završna obrada cinčanje i plastificiranje  u RAL-7047 tonu. Obračun po komadu montirane konstrukcije nadstrešnice.</t>
  </si>
  <si>
    <t>Izrada, dobava i ugradnja rukohvata od nehrđajućeg čelika,  unutarnjeg stubišta, dimenzije i detalji prema shemi. Ograda se sastoji od: - kontinuiranog rukohvata koji se izrađuje od cijevi Ø48 mm koja je s čeličnim profilima ø16 mm bočno učvrščena u zid. Završna obrada cinčanje i plastificiranje  u RAL-7047 tonu. Obračun po m1 gotove montirane ograde.</t>
  </si>
  <si>
    <t>Izrada doprema i ugradnja ograde od nehrđajućeg čelika, koja se sastoji od vertikalnih nosača 50/12 mm koji su sidreni u bočne stranice stubišnih krakova preko čeličnih anker ploča 100/100/12 mm. Na vertikale se sa unutarnje strane pričvrščuju čelični profili ø16mm na razmaku 130 mm. Na vertikale se putem distancera ø16mm pričvrščuje rukohvat od čeličnog profila ø 48 mm.  Obračun po m1 gotove montirane ograde.</t>
  </si>
  <si>
    <t xml:space="preserve">Izrada, doprema i ugradnja dvokrilnih zaokretnih punih unutarnjih vrata sa zaštitnim slojem olova debljine 2 mm, dimenzija 130/220 .Električna brava s čitačem prema odabranoj tehnologiji, u dodatno krilo ugraditi gornji i donji zatvarač. Završna obloga čeličnim limom minimalne debljine 1 mm. Završna obrada - tvorničko ličenje/plastifikacija u RAL-7047 tonu. Sav potreban okov, povratna pumpa, brtve,  ručke za otvaranje -uključeni. </t>
  </si>
  <si>
    <t xml:space="preserve">Izrada, doprema i ugradnja dvokrilnih zaokretnih protupožarnih punih unutarnjih vrata sa zaštitnim slojem olova debljine 2 mm, dimenzija 130/220. Požarna otpornost EI2 60-S-Sm. Električna brava s čitačem prema odabranoj tehnologiji, u dodatno krilo ugraditi gornji i donji zatvarač. U donjoj zoni glavnog krila rešetka tipa "giljotina" dim. 625x425 mm.  Završna obloga čeličnim limom minimalne debljine 1 mm. Završna obrada - tvorničko ličenje/plastifikacija u RAL-7047 tonu. Sav potreban okov, povratna pumpa, brtve,  ručke za otvaranje -uključeni. </t>
  </si>
  <si>
    <r>
      <t>Izrada, doprema i ugradnja dvokrilnih zaokretnih protupožarnih punih unutarnjih vrata sa zaštitnim slojem olova debljine 2 mm, dimenzija 130/220. Požarna otpornost EI</t>
    </r>
    <r>
      <rPr>
        <sz val="8"/>
        <rFont val="Calibri"/>
        <family val="2"/>
        <charset val="238"/>
      </rPr>
      <t>2</t>
    </r>
    <r>
      <rPr>
        <sz val="10"/>
        <rFont val="Calibri"/>
        <family val="2"/>
        <charset val="238"/>
      </rPr>
      <t xml:space="preserve"> 60-S-Sm. Električna brava s čitačem prema odabranoj tehnologiji, u dodatno krilo ugraditi gornji i donji zatvarač. Završna obloga čeličnim limom minimalne debljine 1 mm. Završna obrada - tvorničko ličenje/plastifikacija u RAL-7047 tonu. Sav potreban okov, povratna pumpa, brtve,  ručke za otvaranje -uključeni. </t>
    </r>
  </si>
  <si>
    <t xml:space="preserve">Izrada, doprema i ugradnja jednokrilnih zaokretnih punih unutarnjih vrata sa zaštitnim slojem olova debljine 2 mm, dimenzija 105/220. Električna brava s čitačem prema odabranoj tehnologiji. Završna obloga čeličnim limom minimalne debljine 1 mm. Završna obrada - tvorničko ličenje/plastifikacija u RAL-7047 tonu. Sav potreban okov, povratna pumpa, brtve,  ručke za otvaranje -uključeni. </t>
  </si>
  <si>
    <t>Aluminij plastificiran u antibaktreijskoj boji 110 mikrona, u RAL-7047 tonu.</t>
  </si>
  <si>
    <t xml:space="preserve">Izrada, doprema i ugradnja jednokrilnih kliznih punih unutarnjih vrata sa zaštitnim slojem olova debljine 2 mm, dimenzija 131,5/210. Električna brava s čitačem prema odabranoj tehnologiji. Završna obloga čeličnim limom minimalne debljine 1 mm. Završna obrada - tvorničko ličenje/plastifikacija u RAL-7047 tonu. Sav potreban okov, vodilica zaq teška vrata sa maskom i zaustavljačem , brtve,  ručke za otvaranje (unutarnji rukovat sklopiv)-uključeni. </t>
  </si>
  <si>
    <t xml:space="preserve">Izrada, doprema i ugradnja jednokrilnih kliznih punih unutarnjih vrata sa zaštitnim slojem olova debljine 2 mm, dimenzija 141,5/210. Električna brava s čitačem prema odabranoj tehnologiji. Završna obloga čeličnim limom minimalne debljine 1 mm. Završna obrada - tvorničko ličenje/plastifikacija u RAL-7047 tonu. Sav potreban okov, vodilica zaq teška vrata sa maskom i zaustavljačem , brtve,  ručke za otvaranje (unutarnji rukovat sklopiv)-uključeni. </t>
  </si>
  <si>
    <t xml:space="preserve">Izrada, doprema i ugradnja jednokrilnih zaokretnih punih unutarnjih vrata sa zaštitnim slojem olova debljine 2 mm, dimenzija 110/210. Električna brava s čitačem prema odabranoj tehnologiji. Završna obloga čeličnim limom minimalne debljine 1 mm. Završna obrada - tvorničko ličenje/plastifikacija u RAL-7047 tonu. Sav potreban okov, povratna pumpa, brtve,  ručke za otvaranje -uključeni. </t>
  </si>
  <si>
    <t xml:space="preserve">Izrada, doprema i ugradnja dvokrilnih zaokretnih punih unutarnjih vrata sa zaštitnim slojem olova debljine 2 mm, dimenzija 130/220 .Električna brava s čitačem prema odabranoj tehnologiji, u dodatno krilo ugraditi gornji i donji zatvarač. U donjoj zoni glavnog krila rešetka dim. 525x325 mm.  Završna obloga čeličnim limom minimalne debljine 1 mm. Završna obrada - tvorničko ličenje/plastifikacija u RAL-7047 tonu. Sav potreban okov, povratna pumpa, brtve,  ručke za otvaranje -uključeni. </t>
  </si>
  <si>
    <r>
      <t>Izrada, doprema i ugradnja protupožarne stijene požarne otpornosti EI2 90-C-Sm koja se sastoji od dvaju dvokrilnih zaokretnih ostakljenih vrata, i dva bočna ostakljena fiksera</t>
    </r>
    <r>
      <rPr>
        <sz val="10"/>
        <rFont val="Calibri"/>
        <family val="2"/>
        <charset val="238"/>
      </rPr>
      <t xml:space="preserve">, dimenzija stijene 590/250 cm. Automatika za držanje spaja se preko vatrodojavne centrale. Oba dvokrilna vrata otvaraju se za 90°. Osnovna nosiva konstrukcija od čeličnih cijevi sa protupožarnom izolacijskom oblogom i sa završnom oblogom od tipskih aluminijskih profila plastificiranih u boji  u RAL-7047 tonu.  Ispuna ostakljene stijene protupožarnim staklom . Sav potreban okov, povratna pumpa, brtve,  ručke za otvaranje  panik brava i letva za protupožarna vrata -uključeni. </t>
    </r>
  </si>
  <si>
    <r>
      <t>Izrada, doprema i ugradnja protupožarne stijene koja se sastoji od dvokrilnih zaokretnih ostakljenih vrata, i tri bočna ostakljena fiksera požarne otpornosti EI</t>
    </r>
    <r>
      <rPr>
        <sz val="8"/>
        <rFont val="Calibri"/>
        <family val="2"/>
        <charset val="238"/>
      </rPr>
      <t>2</t>
    </r>
    <r>
      <rPr>
        <sz val="10"/>
        <rFont val="Calibri"/>
        <family val="2"/>
        <charset val="238"/>
      </rPr>
      <t xml:space="preserve"> 90-C-Sm, dimenzija stijene 590/250 cm. Automatika za držanje spaja se preko vatrodojavne centrale. Dvokrilna vrata otvaraju se za 180 °. Osnovna nosiva konstrukcija od čeličnih cijevi sa protupožarnom izolacijskom oblogom i sa završnom oblogom od tipskih aluminijskih profila plastificiranih u RAL-7047 tonu.  Ispuna ostakljene stijene protupožarnim staklom. Sav potreban okov, povratna pumpa, brtve,  ručke za otvaranje  panik brava i letva za protupožarna vrata -uključeni. </t>
    </r>
  </si>
  <si>
    <r>
      <t>Izrada, doprema i ugradnja protupožarne stijene koja se sastoji od dvokrilnih zaokretnih ostakljenih vrata, i tri bočna ostakljena fiksera požarne otpornosti EI</t>
    </r>
    <r>
      <rPr>
        <sz val="8"/>
        <rFont val="Calibri"/>
        <family val="2"/>
        <charset val="238"/>
      </rPr>
      <t>2</t>
    </r>
    <r>
      <rPr>
        <sz val="10"/>
        <rFont val="Calibri"/>
        <family val="2"/>
        <charset val="238"/>
      </rPr>
      <t xml:space="preserve"> 90-C, dimenzija stijene 590/250 cm. Automatika za držanje spaja se preko vatrodojavne centrale. Dvokrilna vrata otvaraju se za 180 °. Osnovna nosiva konstrukcija od čeličnih cijevi sa protupožarnom izolacijskom oblogom i sa završnom oblogom od tipskih aluminijskih profila plastificiranih u RAL-7047 tonu.  Ispuna ostakljene stijene protupožarnim staklom G-90. Sav potreban okov, povratna pumpa, brtve,  ručke za otvaranje  panik brava i letva za protupožarna vrata -uključeni. </t>
    </r>
  </si>
  <si>
    <r>
      <t>Izrada, doprema i ugradnja dvokrilnih zaokretnih ostakljenih protupožarnih vrata EI</t>
    </r>
    <r>
      <rPr>
        <sz val="8"/>
        <rFont val="Calibri"/>
        <family val="2"/>
        <charset val="238"/>
      </rPr>
      <t>2</t>
    </r>
    <r>
      <rPr>
        <sz val="10"/>
        <rFont val="Calibri"/>
        <family val="2"/>
        <charset val="238"/>
      </rPr>
      <t xml:space="preserve"> 90-C dimenzija 180/250 . Automatika za držanje spaja se preko vatrodojavne centrale. Krila opremljena zatvaračima vrata s integriranim redosljedom zatvaranja. Osnovna nosiva konstrukcija od čeličnih cijevi sa protupožarnom izolacijskom oblogom i sa završnom oblogom od tipskih aluminijskih profila plastificiranih u RAL-7047 tonu. Sav potreban okov, povratna pumpa, brtve,  ručke za otvaranje, panik brava i letva za protupožarna vrata -uključeni. </t>
    </r>
  </si>
  <si>
    <t xml:space="preserve">Izrada, doprema i ugradnja protupožarne stijene požarne otpornosti EI2 90-C-Sm, koja se sastoji od dvaju dvokrilnih zaokretnih ostakljenih vrata, i dva bočna fiksna ostakljena  dimenzija stijene 590/250 cm. Automatika za držanje spaja se preko vatrodojavne centrale. Jedna dvokrilna vrata otvaraju se za 180 °, a druga za 90°. Osnovna nosiva konstrukcija od čeličnih cijevi sa protupožarnom izolacijskom oblogom i sa završnom oblogom od tipskih aluminijskih profila plastificiranih u boji u RAL-7047 tonu.  Ispuna ostakljene stijene protupožarnim staklom G-90. Sav potreban okov, povratna pumpa, brtve,  ručke za otvaranje  panik brava i letva za protupožarna vrata -uključeni. </t>
  </si>
  <si>
    <r>
      <t>Izrada, doprema i ugradnja jednokrilnih zaokretnih punih protupožarnih vrata dimootpornih EI</t>
    </r>
    <r>
      <rPr>
        <sz val="8"/>
        <rFont val="Calibri"/>
        <family val="2"/>
        <charset val="238"/>
      </rPr>
      <t xml:space="preserve">2 </t>
    </r>
    <r>
      <rPr>
        <sz val="10"/>
        <rFont val="Calibri"/>
        <family val="2"/>
        <charset val="238"/>
      </rPr>
      <t>60-C-Sm dimenzija 95/220 .Krilo opremljeno zatvaračem za vrata, u donjoj zoni krila rešetka tipa "giljotina" dim. 425x825 mm.  Završna obloga alu limom minimalne debljine 1 mm. Završna obrada - tvorničko ličenje/plastifikacija u</t>
    </r>
    <r>
      <rPr>
        <sz val="10"/>
        <color indexed="10"/>
        <rFont val="Calibri"/>
        <family val="2"/>
      </rPr>
      <t xml:space="preserve"> </t>
    </r>
    <r>
      <rPr>
        <sz val="10"/>
        <rFont val="Calibri"/>
        <family val="2"/>
        <charset val="238"/>
      </rPr>
      <t xml:space="preserve">RAL-7047 tonu.  Sav potreban okov, povratna pumpa, brtve,  ručke za otvaranje -uključeni. </t>
    </r>
  </si>
  <si>
    <r>
      <t>Izrada, doprema i ugradnja vatrootporne fiksne stijene dimenzija 100/220 cm, požarne otpornosti EI</t>
    </r>
    <r>
      <rPr>
        <sz val="8"/>
        <rFont val="Calibri"/>
        <family val="2"/>
        <charset val="238"/>
      </rPr>
      <t>2</t>
    </r>
    <r>
      <rPr>
        <sz val="10"/>
        <rFont val="Calibri"/>
        <family val="2"/>
        <charset val="238"/>
      </rPr>
      <t xml:space="preserve"> 60. Stijene aluminijske izvedbe. Osnovna nosiva konstrukcija od čeličnih cijevi sa protupožarnom izolacijskom oblogom i sa završnom oblogom od tipskih aluminijskih profila plastificiranih u RAL-7047 tonu. </t>
    </r>
  </si>
  <si>
    <r>
      <t>Izrada, doprema i ugradnja protupožarne stijene sa dvokrilnim zaokretnim punim vratima EI</t>
    </r>
    <r>
      <rPr>
        <sz val="8"/>
        <rFont val="Calibri"/>
        <family val="2"/>
        <charset val="238"/>
      </rPr>
      <t>2</t>
    </r>
    <r>
      <rPr>
        <sz val="10"/>
        <rFont val="Calibri"/>
        <family val="2"/>
        <charset val="238"/>
      </rPr>
      <t xml:space="preserve"> 60-C-Sm i fiksnom ostakljenom stijenom dijelom EI2 60-C, dimenzija stijene 190/220 cm. Električna brava s čitačem prema odabranoj tehnologiji, glavno krilo opremljeno zatvaračem za vrata, dodatno krilo ugraditi gornji i donji zatvarač. Završna obloga alu limom minimalne debljine 1 mm.  Završna obrada - tvorničko ličenje/plastifikacija u tonu u RAL-7047 tonu.  Ispuna ostakljene stijene protupožarnim staklom G-60. Sav potreban okov, povratna pumpa, brtve,  ručke za otvaranje-uključeni. </t>
    </r>
  </si>
  <si>
    <r>
      <t>Izrada, doprema i ugradnja dvokrilnih zaokretnih punih protupožarnih vrata EI</t>
    </r>
    <r>
      <rPr>
        <sz val="8"/>
        <rFont val="Calibri"/>
        <family val="2"/>
        <charset val="238"/>
      </rPr>
      <t>2</t>
    </r>
    <r>
      <rPr>
        <sz val="10"/>
        <rFont val="Calibri"/>
        <family val="2"/>
        <charset val="238"/>
      </rPr>
      <t xml:space="preserve"> 90-C dimenzija 180/250 . Automatika za držanje spaja se preko vatrodojavne centrale. Električna brava s čitačem prema odabranoj tehnologiji, krila opremljena zatvaračima vrata s integriranim redosljedom zatvaranja. Završna obloga alu limom minimalne debljine 1 mm. Završna obrada - tvorničko ličenje/plastifikacija u RAL-7047 tonu. Sav potreban okov, povratna pumpa, brtve,  ručke za otvaranje, panik brava i letva za protupožarna vrata -uključeni. </t>
    </r>
  </si>
  <si>
    <r>
      <t>Izrada, doprema i ugradnja dvokrilnih zaokretnih punih protupožarnih vrata EI</t>
    </r>
    <r>
      <rPr>
        <sz val="8"/>
        <rFont val="Calibri"/>
        <family val="2"/>
        <charset val="238"/>
      </rPr>
      <t>2</t>
    </r>
    <r>
      <rPr>
        <sz val="10"/>
        <rFont val="Calibri"/>
        <family val="2"/>
        <charset val="238"/>
      </rPr>
      <t xml:space="preserve"> 90-C dimenzija 180/250 . Automatika za držanje spaja se preko vatrodojavne centrale. Električna brava s čitačem prema odabranoj tehnologiji, krila opremljena zatvaračima vrata s integriranim redosljedom zatvaranja. Završna obloga alu limom minimalne debljine 1 mm. Završna obrada - tvorničko ličenje/plastifikacija u RAL-7047 tonu.  Sav potreban okov, povratna pumpa, brtve,  ručke za otvaranje, panik brava i letva za protupožarna vrata -uključeni. </t>
    </r>
  </si>
  <si>
    <r>
      <t>Izrada, doprema i ugradnja dvokrilnih zaokretnih punih protupožarnih vrata EI</t>
    </r>
    <r>
      <rPr>
        <sz val="8"/>
        <rFont val="Calibri"/>
        <family val="2"/>
        <charset val="238"/>
      </rPr>
      <t>2</t>
    </r>
    <r>
      <rPr>
        <sz val="10"/>
        <rFont val="Calibri"/>
        <family val="2"/>
        <charset val="238"/>
      </rPr>
      <t xml:space="preserve"> 90-C-Sm dimenzija 180/250 . Automatika za držanje spaja se preko vatrodojavne centrale. Električna brava s čitačem prema odabranoj tehnologiji, krila opremljena zatvaračima vrata s integriranim redosljedom zatvaranja. Završna obloga alu limom minimalne debljine 1 mm. Završna obrada - tvorničko ličenje/plastifikacija u RAL-7047 tonu. Sav potreban okov, povratna pumpa, brtve,  ručke za otvaranje, panik brava i letva za protupožarna vrata -uključeni. </t>
    </r>
  </si>
  <si>
    <t xml:space="preserve">Izrada, doprema i ugradnja dvokrilnih zaokretnih punih protupožarnih dimootpornih EI2 60-C-Sm vrata komore hladnjače  dimenzija 115/220. S unutarnje strane vrata je obloga komore od porobetona debljine 10 cm. Električna brava s čitačem prema odabranoj tehnologiji, glavno krilo opremljeno zatvaračem za vrata, dodatno krilo ugraditi gornji i donji zatvarač.  Završna obloga alu limom minimalne debljine 1 mm. Završna obrada - tvorničko ličenje/plastifikacija u RAL-7047 tonu. Sav potreban okov, povratna pumpa, brtve,  ručke za otvaranje -uključeni. </t>
  </si>
  <si>
    <t xml:space="preserve">Izrada, doprema i ugradnja dvokrilnih zaokretnih punih protupožarnih vrata dimootpornih EI2 60-C-Sm dimenzija 130/220 .Električna brava s čitačem prema odabranoj tehnologiji, glavno krilo opremljeno zatvaračem za vrata, dodatno krilo ugraditi gornji i donji zatvarač. U donjoj zoni glavnog krila rešetka tipa "giljotina" dim. 425x825 mm.  Završna obloga alu limom minimalne debljine 1 mm. Završna obrada - tvorničko ličenje/plastifikacija u tonu po projektu. Sav potreban okov, povratna pumpa, brtve,  ručke za otvaranje -uključeni. </t>
  </si>
  <si>
    <r>
      <t>Izrada, doprema i ugradnja dvokrilnih zaokretnih punih protupožarnih vrata dimootpornih EI</t>
    </r>
    <r>
      <rPr>
        <sz val="8"/>
        <rFont val="Calibri"/>
        <family val="2"/>
        <charset val="238"/>
      </rPr>
      <t xml:space="preserve">2 </t>
    </r>
    <r>
      <rPr>
        <sz val="10"/>
        <rFont val="Calibri"/>
        <family val="2"/>
        <charset val="238"/>
      </rPr>
      <t xml:space="preserve">60-C-Sm dimenzija 130/220 .Električna brava s čitačem prema odabranoj tehnologiji, glavno krilo opremljeno zatvaračem za vrata, dodatno krilo ugraditi gornji i donji zatvarač. U donjoj zoni glavnog krila rešetka tipa "giljotina" dim. 625x325 mm.  Završna obloga alu limom minimalne debljine 1 mm. Završna obrada - tvorničko ličenje/plastifikacija  u RAL-7047 tonu. Sav potreban okov, povratna pumpa, brtve,  ručke za otvaranje -uključeni. </t>
    </r>
  </si>
  <si>
    <r>
      <t>Izrada, doprema i ugradnja dvokrilnih zaokretnih punih protupožarnih vrata dimootpornih EI</t>
    </r>
    <r>
      <rPr>
        <sz val="8"/>
        <rFont val="Calibri"/>
        <family val="2"/>
        <charset val="238"/>
      </rPr>
      <t xml:space="preserve">2 </t>
    </r>
    <r>
      <rPr>
        <sz val="10"/>
        <rFont val="Calibri"/>
        <family val="2"/>
        <charset val="238"/>
      </rPr>
      <t xml:space="preserve">60-C-Sm dimenzija 130/220 .Električna brava s čitačem prema odabranoj tehnologiji, glavno krilo opremljeno zatvaračem za vrata, dodatno krilo ugraditi gornji i donji zatvarač. U donjoj zoni glavnog krila rešetka tipa "giljotina" dim. 525x325 mm.  Završna obloga alu limom minimalne debljine 1 mm. Završna obrada - tvorničko ličenje/plastifikacija u RAL-7047 tonu. Sav potreban okov, povratna pumpa, brtve,  ručke za otvaranje -uključeni. </t>
    </r>
  </si>
  <si>
    <r>
      <t>Izvesti prema shemi br.</t>
    </r>
    <r>
      <rPr>
        <b/>
        <sz val="10"/>
        <rFont val="Calibri"/>
        <family val="2"/>
        <charset val="238"/>
      </rPr>
      <t xml:space="preserve"> 19</t>
    </r>
  </si>
  <si>
    <r>
      <t>Izrada, doprema i ugradnja dvokrilnih zaokretnih punih protupožarnih vrata dimootpornih EI</t>
    </r>
    <r>
      <rPr>
        <sz val="8"/>
        <rFont val="Calibri"/>
        <family val="2"/>
        <charset val="238"/>
      </rPr>
      <t xml:space="preserve">2 </t>
    </r>
    <r>
      <rPr>
        <sz val="10"/>
        <rFont val="Calibri"/>
        <family val="2"/>
        <charset val="238"/>
      </rPr>
      <t xml:space="preserve">60-C-Sm dimenzija 130/220 .Električna brava s čitačem prema odabranoj tehnologiji, glavno krilo opremljeno zatvaračem za vrata, dodatno krilo ugraditi gornji i donji zatvarač.   Završna obloga alu limom minimalne debljine 1 mm. Završna obrada - tvorničko ličenje/plastifikacija  u RAL-7047 tonu.Sav potreban okov, povratna pumpa, brtve,  ručke za otvaranje -uključeni. </t>
    </r>
  </si>
  <si>
    <r>
      <t>Izrada, doprema i ugradnja jednokrilnih zaokretnih punih protupožarnih vrata dimootpornih EI</t>
    </r>
    <r>
      <rPr>
        <sz val="8"/>
        <rFont val="Calibri"/>
        <family val="2"/>
        <charset val="238"/>
      </rPr>
      <t xml:space="preserve">2 </t>
    </r>
    <r>
      <rPr>
        <sz val="10"/>
        <rFont val="Calibri"/>
        <family val="2"/>
        <charset val="238"/>
      </rPr>
      <t xml:space="preserve">90-C dimenzija 105/220 . Završna obloga alu limom minimalne debljine 1 mm. Završna obrada - tvorničko ličenje/plastifikacija u RAL-7047 tonu.  Sav potreban okov, povratna pumpa, brtve,  ručke za otvaranje -uključeni. </t>
    </r>
  </si>
  <si>
    <r>
      <t>Izrada, doprema i ugradnja jednokrilnih zaokretnih punih protupožarnih vrata dimootpornih EI</t>
    </r>
    <r>
      <rPr>
        <sz val="8"/>
        <rFont val="Calibri"/>
        <family val="2"/>
        <charset val="238"/>
      </rPr>
      <t xml:space="preserve">2 </t>
    </r>
    <r>
      <rPr>
        <sz val="10"/>
        <rFont val="Calibri"/>
        <family val="2"/>
        <charset val="238"/>
      </rPr>
      <t xml:space="preserve">60-C-Sm dimenzija 105/220 .Električna brava s čitačem prema odabranoj tehnologiji.  Završna obloga alu limom minimalne debljine 1 mm. Završna obrada - tvorničko ličenje/plastifikacija u RAL-7047 tonu. Sav potreban okov, povratna pumpa, brtve,  ručke za otvaranje -uključeni. </t>
    </r>
  </si>
  <si>
    <r>
      <t>Izrada, doprema i ugradnja jednokrilnih zaokretnih punih protupožarnih vrata dimootpornih EI</t>
    </r>
    <r>
      <rPr>
        <sz val="8"/>
        <rFont val="Calibri"/>
        <family val="2"/>
        <charset val="238"/>
      </rPr>
      <t xml:space="preserve">2 </t>
    </r>
    <r>
      <rPr>
        <sz val="10"/>
        <rFont val="Calibri"/>
        <family val="2"/>
        <charset val="238"/>
      </rPr>
      <t xml:space="preserve">60-C-Sm dimenzija 105/210 .Električna brava s čitačem prema odabranoj tehnologiji, u donjoj zoni rešetka tipa "giljotina" dim. 525x325 mm.  Završna obloga alu limom minimalne debljine 1 mm. Završna obrada - tvorničko ličenje/plastifikacija u RAL-7047 tonu. Sav potreban okov, povratna pumpa, brtve,  ručke za otvaranje -uključeni. </t>
    </r>
  </si>
  <si>
    <r>
      <t>Izrada, doprema i ugradnja jednokrilnih zaokretnih punih protupožarnih vrata dimootpornih EI</t>
    </r>
    <r>
      <rPr>
        <sz val="8"/>
        <rFont val="Calibri"/>
        <family val="2"/>
        <charset val="238"/>
      </rPr>
      <t xml:space="preserve">2 </t>
    </r>
    <r>
      <rPr>
        <sz val="10"/>
        <rFont val="Calibri"/>
        <family val="2"/>
        <charset val="238"/>
      </rPr>
      <t xml:space="preserve">60-C-Sm dimenzija 98/210 .Električna brava s čitačem prema odabranoj tehnologiji, u donjoj zoni rešetka tipa "giljotina" dim. 525x325 mm.  Završna obloga alu limom minimalne debljine 1 mm. Završna obrada - tvorničko ličenje/plastifikacija u RAL-7047 tonu.Sav potreban okov, povratna pumpa, brtve,  ručke za otvaranje -uključeni. </t>
    </r>
  </si>
  <si>
    <r>
      <t>Izrada, doprema i ugradnja jednokrilnih zaokretnih punih protupožarnih vrata dimootpornih EI</t>
    </r>
    <r>
      <rPr>
        <sz val="8"/>
        <rFont val="Calibri"/>
        <family val="2"/>
        <charset val="238"/>
      </rPr>
      <t xml:space="preserve">2 </t>
    </r>
    <r>
      <rPr>
        <sz val="10"/>
        <rFont val="Calibri"/>
        <family val="2"/>
        <charset val="238"/>
      </rPr>
      <t xml:space="preserve">60-C-Sm dimenzija 103/210 .Električna brava s čitačem prema odabranoj tehnologiji. Završna obloga alu limom minimalne debljine 1 mm. Završna obrada - tvorničko ličenje/plastifikacija u RAL-7047 tonu. Sav potreban okov, povratna pumpa, brtve,  ručke za otvaranje -uključeni. </t>
    </r>
  </si>
  <si>
    <r>
      <t>Izrada, doprema i ugradnja dvokrilnih zaokretnih punih protupožarnih vrata EI</t>
    </r>
    <r>
      <rPr>
        <sz val="8"/>
        <rFont val="Calibri"/>
        <family val="2"/>
        <charset val="238"/>
      </rPr>
      <t>2</t>
    </r>
    <r>
      <rPr>
        <sz val="10"/>
        <rFont val="Calibri"/>
        <family val="2"/>
        <charset val="238"/>
      </rPr>
      <t xml:space="preserve"> 60-C-Sm dimenzija 158/210 . Automatika za držanje spaja se preko vatrodojavne centrale. Električna brava s čitačem prema odabranoj tehnologiji, krila opremljena zatvaračima vrata s integriranim redosljedom zatvaranja. Završna obloga alu limom minimalne debljine 1 mm. Završna obrada - tvorničko ličenje/plastifikacija u RAL-7047 tonu. Sav potreban okov, povratna pumpa, brtve,  ručke za otvaranje -uključeni. </t>
    </r>
  </si>
  <si>
    <r>
      <t>Izrada, doprema i ugradnja protupožarne stijene sa jednokrilnim zaokretnim punim vratima i i fiksnim bočnim ostakljenim dijelom, požarne otpornosti EI</t>
    </r>
    <r>
      <rPr>
        <sz val="8"/>
        <rFont val="Calibri"/>
        <family val="2"/>
        <charset val="238"/>
      </rPr>
      <t>2</t>
    </r>
    <r>
      <rPr>
        <sz val="10"/>
        <rFont val="Calibri"/>
        <family val="2"/>
        <charset val="238"/>
      </rPr>
      <t xml:space="preserve"> 60-C-Sm. Dimenzija stijene 159/205 cm. Automatika za držanje spaja se preko vatrodojavne centrale. Završna obloga alu limom minimalne debljine 1 mm. Završna obrada - tvorničko ličenje/plastifikacijau RAL-7047 tonu.Ispuna ostakljene stijene protupožarnim staklom G-60. Sav potreban okov, povratna pumpa, brtve,  ručke za otvaranje, panik brava i letva za protupožarna vrata -uključeni. </t>
    </r>
  </si>
  <si>
    <r>
      <t>Izrada, doprema i ugradnja dvokrilnih zaokretnih punih protupožarnih vrata EI</t>
    </r>
    <r>
      <rPr>
        <sz val="8"/>
        <rFont val="Calibri"/>
        <family val="2"/>
        <charset val="238"/>
      </rPr>
      <t>2</t>
    </r>
    <r>
      <rPr>
        <sz val="10"/>
        <rFont val="Calibri"/>
        <family val="2"/>
        <charset val="238"/>
      </rPr>
      <t xml:space="preserve"> 30-C-Sm dimenzija 180/250 . Automatika za držanje spaja se preko vatrodojavne centrale. Završna obloga alu limom minimalne debljine 1 mm. Završna obrada - tvorničko ličenje/plastifikacija u tonu u RAL-7047 tonu. Sav potreban okov, povratna pumpa, brtve,  ručke za otvaranje, panik brava i letva na oba krila za protupožarna vrata -uključeni. </t>
    </r>
  </si>
  <si>
    <r>
      <t>Izrada, doprema i ugradnja dvokrilnih zaokretnih punih protupožarnih vrata EI</t>
    </r>
    <r>
      <rPr>
        <sz val="8"/>
        <rFont val="Calibri"/>
        <family val="2"/>
        <charset val="238"/>
      </rPr>
      <t>2</t>
    </r>
    <r>
      <rPr>
        <sz val="10"/>
        <rFont val="Calibri"/>
        <family val="2"/>
        <charset val="238"/>
      </rPr>
      <t xml:space="preserve"> 90-C-Sm dimenzija 180/250 . Automatika za držanje spaja se preko vatrodojavne centrale. Električna brava s čitačem prema odabranoj tehnologiji. Završna obloga alu limom minimalne debljine 1 mm. Završna obrada - tvorničko ličenje/plastifikacija u RAL-7047 tonu. Sav potreban okov, povratna pumpa, brtve,  ručke za otvaranje, panik brava i letva na oba krila za protupožarna vrata -uključeni. </t>
    </r>
  </si>
  <si>
    <r>
      <t>Izrada, doprema i ugradnja protupožarne stijene sa dvokrilnim zaokretnim punim vratima EI</t>
    </r>
    <r>
      <rPr>
        <sz val="8"/>
        <rFont val="Calibri"/>
        <family val="2"/>
        <charset val="238"/>
      </rPr>
      <t>2</t>
    </r>
    <r>
      <rPr>
        <sz val="10"/>
        <rFont val="Calibri"/>
        <family val="2"/>
        <charset val="238"/>
      </rPr>
      <t xml:space="preserve"> 60-C-Sm i fiksnom ostakljenom stijenom dijelom EI2 60-C, dimenzija stijene 133/215+231/95 cm. Električna brava s čitačem prema odabranoj tehnologiji, glavno krilo opremljeno zatvaračem za vrata, dodatno krilo ugraditi gornji i donji zatvarač. Završna obloga alu limom minimalne debljine 1 mm.  Završna obrada - tvorničko ličenje/plastifikacija u RAL-7047 tonu. Ispuna ostakljene stijene protupožarnim staklom G-60. Sav potreban okov, povratna pumpa, brtve,  ručke za otvaranje-uključeni. </t>
    </r>
  </si>
  <si>
    <r>
      <t>Izrada, doprema i ugradnja protupožarne stijene sa dvokrilnim zaokretnim punim vratima EI</t>
    </r>
    <r>
      <rPr>
        <sz val="8"/>
        <rFont val="Calibri"/>
        <family val="2"/>
        <charset val="238"/>
      </rPr>
      <t>2</t>
    </r>
    <r>
      <rPr>
        <sz val="10"/>
        <rFont val="Calibri"/>
        <family val="2"/>
        <charset val="238"/>
      </rPr>
      <t xml:space="preserve"> 60-C-Sm i fiksnom ostakljenom stijenom dijelom EI2 60-C, dimenzija stijene 133/215+173/95 cm. Električna brava s čitačem prema odabranoj tehnologiji, glavno krilo opremljeno zatvaračem za vrata, dodatno krilo ugraditi gornji i donji zatvarač. Završna obloga alu limom minimalne debljine 1 mm.  Završna obrada - tvorničko ličenje/plastifikacija u RAL-7047 tonu. Ispuna ostakljene stijene protupožarnim staklom G-60. Sav potreban okov, povratna pumpa, brtve,  ručke za otvaranje-uključeni. </t>
    </r>
  </si>
  <si>
    <r>
      <t>Izrada, doprema i ugradnja vatrootporne fiksne stijene dimenzija 106/95 cm, požarne otpornosti EI</t>
    </r>
    <r>
      <rPr>
        <sz val="8"/>
        <rFont val="Calibri"/>
        <family val="2"/>
        <charset val="238"/>
      </rPr>
      <t>2</t>
    </r>
    <r>
      <rPr>
        <sz val="10"/>
        <rFont val="Calibri"/>
        <family val="2"/>
        <charset val="238"/>
      </rPr>
      <t xml:space="preserve"> 60-C. Stijene aluminijske izvedbe. Osnovna nosiva konstrukcija od čeličnih cijevi sa protupožarnom izolacijskom oblogom i sa završnom oblogom od tipskih aluminijskih profila plastificiranih u RAL-7047 tonu.</t>
    </r>
  </si>
  <si>
    <r>
      <t>Izrada, doprema i ugradnja jednokrilnih zaokretnih punih protupožarnih vrata dimootpornih EI</t>
    </r>
    <r>
      <rPr>
        <sz val="8"/>
        <rFont val="Calibri"/>
        <family val="2"/>
        <charset val="238"/>
      </rPr>
      <t xml:space="preserve">2 </t>
    </r>
    <r>
      <rPr>
        <sz val="10"/>
        <rFont val="Calibri"/>
        <family val="2"/>
        <charset val="238"/>
      </rPr>
      <t xml:space="preserve">60-C-Sm dimenzija 106/210 .Električna brava s čitačem prema odabranoj tehnologiji, u donjoj zoni rešetka tipa "giljotina" dim. 525x325 mm.  Završna obloga alu limom minimalne debljine 1 mm. Završna obrada - tvorničko ličenje/plastifikacija u RAL-7047 tonu. </t>
    </r>
    <r>
      <rPr>
        <sz val="10"/>
        <rFont val="Calibri"/>
        <family val="2"/>
        <charset val="238"/>
      </rPr>
      <t xml:space="preserve">Sav potreban okov, povratna pumpa, brtve,  ručke za otvaranje, panik brava i letva za protupožarna vrata -uključeni. </t>
    </r>
  </si>
  <si>
    <r>
      <t>Izrada, doprema i ugradnja dvokrilnih zaokretnih punih protupožarnih vrata EI</t>
    </r>
    <r>
      <rPr>
        <sz val="8"/>
        <rFont val="Calibri"/>
        <family val="2"/>
        <charset val="238"/>
      </rPr>
      <t>2</t>
    </r>
    <r>
      <rPr>
        <sz val="10"/>
        <rFont val="Calibri"/>
        <family val="2"/>
        <charset val="238"/>
      </rPr>
      <t xml:space="preserve"> 90-C dimenzija 180/220 . Električna brava s čitačem prema odabranoj tehnologiji, glavno krilo opremljeno zatvaračem za vrata, dodatno krilo ugraditi gornji i donji zatvarač. Završna obloga alu limom minimalne debljine 1 mm. Završna obrada - tvorničko ličenje/plastifikacija u RAL-7047 tonu. </t>
    </r>
    <r>
      <rPr>
        <sz val="10"/>
        <rFont val="Calibri"/>
        <family val="2"/>
        <charset val="238"/>
      </rPr>
      <t xml:space="preserve"> Sav potreban okov, povratna pumpa, brtve,  ručke za otvaranje -uključeni. </t>
    </r>
  </si>
  <si>
    <r>
      <t>Izrada, doprema i ugradnja dvokrilnih zaokretnih punih protupožarnih vrata EI</t>
    </r>
    <r>
      <rPr>
        <sz val="8"/>
        <rFont val="Calibri"/>
        <family val="2"/>
        <charset val="238"/>
      </rPr>
      <t>2</t>
    </r>
    <r>
      <rPr>
        <sz val="10"/>
        <rFont val="Calibri"/>
        <family val="2"/>
        <charset val="238"/>
      </rPr>
      <t xml:space="preserve"> 90-C-Sm dimenzija 180/250 . Automatika za držanje spaja se preko vatrodojavne centrale. Završna obloga alu limom minimalne debljine 1 mm. Završna obrada - tvorničko ličenje/plastifikacija u RAL-7047 tonu. </t>
    </r>
    <r>
      <rPr>
        <sz val="10"/>
        <rFont val="Calibri"/>
        <family val="2"/>
        <charset val="238"/>
      </rPr>
      <t xml:space="preserve"> Sav potreban okov, povratna pumpa, brtve,  ručke za otvaranje, panik brava i letva na oba krila za protupožarna vrata -uključeni. </t>
    </r>
  </si>
  <si>
    <r>
      <t>Izrada, doprema i ugradnja dvokrilnih zaokretnih punih protupožarnih vrata EI</t>
    </r>
    <r>
      <rPr>
        <sz val="8"/>
        <rFont val="Calibri"/>
        <family val="2"/>
        <charset val="238"/>
      </rPr>
      <t>2</t>
    </r>
    <r>
      <rPr>
        <sz val="10"/>
        <rFont val="Calibri"/>
        <family val="2"/>
        <charset val="238"/>
      </rPr>
      <t xml:space="preserve"> 120-C-Sm dimenzija 193/215 . Automatika za držanje spaja se preko vatrodojavne centrale. Završna obloga alu limom minimalne debljine 1 mm. Završna obrada - tvorničko ličenje/plastifikacija</t>
    </r>
    <r>
      <rPr>
        <sz val="10"/>
        <color indexed="10"/>
        <rFont val="Calibri"/>
        <family val="2"/>
      </rPr>
      <t xml:space="preserve"> </t>
    </r>
    <r>
      <rPr>
        <sz val="10"/>
        <rFont val="Calibri"/>
        <family val="2"/>
        <charset val="238"/>
      </rPr>
      <t xml:space="preserve">u RAL-7047 tonu. Sav potreban okov, povratna pumpa, brtve,  ručke za otvaranje, panik brava i letva na oba krila za protupožarna vrata -uključeni. </t>
    </r>
  </si>
  <si>
    <r>
      <t>Izrada, doprema i ugradnja dvokrilnih zaokretnih punih protupožarnih vrata EI</t>
    </r>
    <r>
      <rPr>
        <sz val="8"/>
        <rFont val="Calibri"/>
        <family val="2"/>
        <charset val="238"/>
      </rPr>
      <t>2</t>
    </r>
    <r>
      <rPr>
        <sz val="10"/>
        <rFont val="Calibri"/>
        <family val="2"/>
        <charset val="238"/>
      </rPr>
      <t xml:space="preserve"> 120-C-Sm dimenzija 167/215 . Automatika za držanje spaja se preko vatrodojavne centrale. Završna obloga alu limom minimalne debljine 1 mm. Završna obrada - tvorničko ličenje/plastifikacija u RAL-7047 tonu. Sav potreban okov, povratna pumpa, brtve,  ručke za otvaranje, panik brava i letva na oba krila za protupožarna vrata -uključeni. </t>
    </r>
  </si>
  <si>
    <r>
      <t>Izrada, doprema i ugradnja dvokrilnih zaokretnih punih protupožarnih vrata EI</t>
    </r>
    <r>
      <rPr>
        <sz val="8"/>
        <rFont val="Calibri"/>
        <family val="2"/>
        <charset val="238"/>
      </rPr>
      <t>2</t>
    </r>
    <r>
      <rPr>
        <sz val="10"/>
        <rFont val="Calibri"/>
        <family val="2"/>
        <charset val="238"/>
      </rPr>
      <t xml:space="preserve"> 120-C-Sm dimenzija 180/215 . Automatika za držanje spaja se preko vatrodojavne centrale. Završna obloga alu limom minimalne debljine 1 mm. Završna obrada - tvorničko ličenje/plastifikacija u RAL-7047 tonu. </t>
    </r>
    <r>
      <rPr>
        <sz val="10"/>
        <rFont val="Calibri"/>
        <family val="2"/>
        <charset val="238"/>
      </rPr>
      <t xml:space="preserve"> Sav potreban okov, povratna pumpa, brtve,  ručke za otvaranje, panik brava i letva na oba krila za protupožarna vrata -uključeni. </t>
    </r>
  </si>
  <si>
    <r>
      <t>Izrada, doprema i ugradnja jednokrilnih zaokretnih punih protupožarnih vrata EI</t>
    </r>
    <r>
      <rPr>
        <sz val="8"/>
        <rFont val="Calibri"/>
        <family val="2"/>
        <charset val="238"/>
      </rPr>
      <t xml:space="preserve">2 </t>
    </r>
    <r>
      <rPr>
        <sz val="10"/>
        <rFont val="Calibri"/>
        <family val="2"/>
        <charset val="238"/>
      </rPr>
      <t>60-C dimenzija 106/210 .  Završna obloga alu limom minimalne debljine 1 mm. Završna obrada - tvorničko ličenje/plastifikacija u RAL-7047 tonu.</t>
    </r>
    <r>
      <rPr>
        <sz val="10"/>
        <color indexed="10"/>
        <rFont val="Calibri"/>
        <family val="2"/>
      </rPr>
      <t xml:space="preserve"> </t>
    </r>
    <r>
      <rPr>
        <sz val="10"/>
        <rFont val="Calibri"/>
        <family val="2"/>
        <charset val="238"/>
      </rPr>
      <t xml:space="preserve">Sav potreban okov, povratna pumpa, brtve,  ručke za otvaranje, panik brava i letva za protupožarna vrata -uključeni. </t>
    </r>
  </si>
  <si>
    <r>
      <t>Izrada, doprema i ugradnja jednokrilnih zaokretnih punih protupožarnih vrata EI</t>
    </r>
    <r>
      <rPr>
        <sz val="8"/>
        <rFont val="Calibri"/>
        <family val="2"/>
        <charset val="238"/>
      </rPr>
      <t xml:space="preserve">2 </t>
    </r>
    <r>
      <rPr>
        <sz val="10"/>
        <rFont val="Calibri"/>
        <family val="2"/>
        <charset val="238"/>
      </rPr>
      <t xml:space="preserve">90-C dimenzija 110/210 .  Završna obloga alu limom minimalne debljine 1 mm. Završna obrada - tvorničko ličenje/plastifikacija u RAL-7047 tonu. Sav potreban okov, povratna pumpa, brtve,  ručke za otvaranje, panik brava i letva za protupožarna vrata -uključeni. </t>
    </r>
  </si>
  <si>
    <r>
      <t xml:space="preserve">Izrada, doprema i montaža jednokrilnih punih aluminijskih vratiju (prostor u kojem dolazi do povečanog radioaktivnog zračenja) u građevinskom otvoru veličine 124x220 cm - oznaka u projektu pozicija - </t>
    </r>
    <r>
      <rPr>
        <b/>
        <sz val="10"/>
        <rFont val="Calibri"/>
        <family val="2"/>
        <charset val="238"/>
      </rPr>
      <t>42</t>
    </r>
    <r>
      <rPr>
        <sz val="10"/>
        <rFont val="Calibri"/>
        <family val="2"/>
        <charset val="238"/>
      </rPr>
      <t xml:space="preserve">. Iznad vrata nalazi se svjetlosni pokazatelj koji promjenom boje pokazuje kada je ozračivanje u tijeku. Vrata se iznutra otvaraju bez obzira na svjetlosni signal.  Jednokrilna zaokretna puna vrata, krilo se otvara za 180 stupnjeva. Svijetli otvor vrata dimenzija 110x213 cm. Stavku izraditi od aluminijskih profila. Zaokretno krilo izvesti kao drvena puna glatka vrata debljine 40 mm sa završnom obradom od laminata  vlagootpornom i antibakterijskom, prema zahtjevima prostora, u boji po projektu, a ispuna je sačasta iverica sa ugrađenim slojem olova debljine 2 mm, zaštitu je potrebno ugraditi i u dovratnike . Krilo ima cilindričnu bravu i četiri četverokraka panta (zbog težine krila). Završna obrada profila aluminij eloksirani boji u RAL-7047 tonu.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</si>
  <si>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105x200 cm - oznaka u projektu pozicija - </t>
    </r>
    <r>
      <rPr>
        <b/>
        <sz val="10"/>
        <rFont val="Calibri"/>
        <family val="2"/>
        <charset val="238"/>
      </rPr>
      <t>40.</t>
    </r>
    <r>
      <rPr>
        <sz val="10"/>
        <rFont val="Calibri"/>
        <family val="2"/>
        <charset val="238"/>
      </rPr>
      <t xml:space="preserve"> Vrata opremljena uređajem za kontrolu pristupa putem bezdodirnog čitača kartica. Jednokrilna zaokretna puna vrata. Svijetli otvor vrata dimenzija 91x193 cm. Stavku izraditi od aluminijskih profila. Zaokretno krilo izvesti kao drvena puna glatka vrata debljine 40 mm sa završnom obradom od laminata  vlagootpornom i antibakterijskom, prema zahtjevima prostora, u boji po projektu, a ispuna je sačasta iverica. Krilo ima cilindričnu bravu i četiri četverokraka panta (zbog težine krila). Završna obrada profila aluminij eloksirani boji u RAL-7047 tonu. Okov - brava, rozete i kvaka renomiranih proizvođača, spojnice s kugličnim ležajem, kom. 4 po krilu podešavajuće po visini, sve prema shemi bravarije. </t>
    </r>
  </si>
  <si>
    <t>Izrada, doprema i montaža prijemnog pulta sa djelomiočno ostakljenim jednokrilnim Al vratima u kompletu sa okovom i staklenom nadogradnjom sa inox nosačima dim. 420/90/75-110+(90x210)+108/210 cm. Radna ploča i konzumna polica pulta izvedeni od staklokeramike  debljine 12 mm u dekoru po odabiru. Fasada pulta izvodi se od iverice debljine 18 mm obostrano obložene laminatom u dezenu po odabiru. Ispod radne ploče pulta izvodi se kanalica za kablove sa uvodnicama. Pult i staklena nadgradnja izvode se u polukružnom obliku. Ostakljenje pulta izvesti od lamistal stakla 4+1+4 mm s inox stupićima izvedenim iz kvadratne cijevi 40/40/1,2 mm u kompletu sa navarenim nosačima stakla i rozetama u donjem dijelu. Vratno krilo u donjem dijelu izvesti sa ivericom obloženom laminatom u istom dekoru kao fasada pulta. U gornjem dijelu vratno krilo ostakljeno sigurnosnim staklom debljine 6 mm. U cijenu pulta uključiti pet pokretnih ladičara sa tri ladice i pet nosača PC-a na kotačima, te radni stol dim. 300x80x75. Radna ploča od OPL iverice debljine 25 mm sa 2 PVC rozete promjera 60 mm za prolaz kablova. Rubovi ABS 2 mm. Stol sa metalnim T nogama i veznicima za ukručivanje i razvod kablova. Izvedba iz dva komada dim.150x80x75 cm.</t>
  </si>
  <si>
    <t>Izrada, doprema i montaža prijemnog pulta sa djelomiočno ostakljenim jednokrilnim Al vratima u kompletu sa okovom i staklenom nadogradnjom sa inox nosačima dim. 395/90/75-110+(90x210)+235/210 cm. Radna ploča i konzumna polica pulta izvedeni od staklokeramike debljine 12 mm u dekoru po odabiru. Fasada pulta izvodi se od iverice debljine 18 mm obostrano obložene laminatom u dezenu po odabiru. Ispod radne ploče pulta izvodi se kanalica za kablove sa uvodnicama. Pult i staklena nadgradnja izvode se u polukružnom obliku. Ostakljenje pulta izvesti od lamistal stakla 4+1+4 mm s inox stupićima izvedenim iz kvadratne cijevi 40/40/1,2 mm u kompletu sa navarenim nosačima stakla i rozetama u donjem dijelu. Vratno krilo u donjem dijelu izvesti sa ivericom obloženom laminatom u istom dekoru kao fasada pulta. U gornjem dijelu vratno krilo ostakljeno sigurnosnim staklom debljine 6 mm. U cijenu pulta uključiti četiri pokretna ladičara sa tri ladice i četiri nosača PC-a na kotačima, te radni stol L oblika dim 260+200x75x75. Radna ploča od OPL iverice debljine 25 mm sa 2 PVC rozete promjera 60 mm za prolaz kablova. Rubovi ABS 2 mm. Stol sa metalnim T nogama i veznicima za ukručivanje i razvod kablova.</t>
  </si>
  <si>
    <t>Izrada, doprema i montaža radnog pulta medicinskog osoblja sa djelomiočno ostakljenim jednokrilnim Al vratima u kompletu sa okovom i staklenom nadogradnjom sa inox nosačima dim. 395/90/75-110+(90x210)+235/210 cm. Radna ploča i konzumna polica pulta izvedeni od staklokeramike pulta izvodi se od iverice debljine 18 mm obostrano obložene laminatom u dezenu po odabiru. Ispod radne ploče pulta izvodi se kanalica za kablove sa uvodnicama. Pult i staklena nadgradnja izvode se u polukružnom obliku. Ostakljenje pulta izvesti od lamistal stakla 4+1+4 mm s inox stupićima izvedenim iz kvadratne cijevi 40/40/1,2 mm u kompletu sa navarenim nosačima stakla i rozetama u donjem dijelu. Vratno krilo u donjem dijelu izvesti sa ivericom obloženom laminatom u istom dekoru kao fasada pulta. U gornjem dijelu vratno krilo ostakljeno sigurnosnim staklom debljine 6 mm. U cijenu pulta uključiti četiri pokretna ladičara sa tri ladice i četiri nosača PC-a na kotačima, te radni stol L oblika dim 260+200x75x75. Radna ploča od OPL iverice debljine 25 mm sa 2 PVC rozete promjera 60 mm za prolaz kablova. Rubovi ABS 2 mm. Stol sa metalnim T nogama i veznicima za ukručivanje i razvod kablova.</t>
  </si>
  <si>
    <t>Izrada, doprema i montaža radnog pulta sa gornjom konzumnom pločom širine 30 cm, dimenzija 210x70-30x75-95 cm. Nosiva konstrukcija od iverice obostrano obložena laminatom u dezenu po odabiru, debljine 20,4 mm sa ugrađenim PVC stopama za mikroregulaciju. Radna ploča i gornja konzumna ploča izvedene su od staklokeramikedebljine 12 mm, dezen po odabiru.  Ispod radne ploče montira se kanalica za kablove sa dvije uvodnice promjera 60 mm u istoj boji kao radna ploča. Prednja fasada sa zaobljenim završnim dijelom od iverice debljine 20,4 mm, obostrano obložena laminatom u dezenu po odabiru. U cijenu uključen i pokretni ladičar dim. 42x60x60 cm sa tri ladice po visini. Korpus izveden od OPL iverice debljine 18 mm, pokrovna ploča i čela ladica u staklokeramici debljine 8 mm. Zaključavanje, centralni zapor.</t>
  </si>
  <si>
    <t>Izrada, doprema i montaža radnog pulta dimenzija 300x70x75 cm. Nosiva konstrukcija od iverice obostrano obložena laminatom u dezenu po odabiru, debljine 20,4 mm sa ugrađenim PVC stopama za mikroregulaciju. Radna ploča od staklokeramike debljine 12 mm, dezen po odabiru. Ispod radne ploče montira se kanalica za kablove sa dvije uvodnice promjera 60 mm u istoj boji kao radna ploča. U cijenu uključena i dva pokretna ladičara dim. 42x60x60 cm sa tri ladice po visini. Korpus izveden od OPL iverice debljine 18 mm, pokrovna ploča i čela ladica u staklokeramici debljine 8 mm. Zaključavanje, centralni zapor.</t>
  </si>
  <si>
    <t>Izrada, doprema i montaža radnog pulta dimenzija 200x70x75 cm. Nosiva konstrukcija od iverice obostrano obložena laminatom u dezenu po odabiru, debljine 20,4 mm sa ugrađenim PVC stopama za mikroregulaciju. Radna ploča od staklokeramike debljine 12 mm, dezen po odabiru. Ispod radne ploče montira se kanalica za kablove sa dvije uvodnice promjera 60 mm u istoj boji kao radna ploča. U cijenu uključena i dva pokretna ladičara dim. 42x60x60 cm sa tri ladice po visini. Korpus izveden od OPL iverice debljine 18 mm, pokrovna ploča i čela ladica u KERROCKU debljine 8 mm. Zaključavanje, centralni zapor.</t>
  </si>
  <si>
    <t>Izrada, doprema i montaža radnog pulta s ugrađenim jednodijelnim sudoperom dimenzija 300x70x75 cm. Korpus drveni, izvedba iverica obostrano obložena laminatom u dezenu po odabiru, debljine 20,4 mm. Sastavljen od 3x100x70x75 cm. Vrata dvokrilna od HPL ploča debljine 12 mm ili jednakovrijedno, dezena po odabiru. Svako polje sa jednom mobilnom policom po visini, bočne strane perforirane po cijeloj visini. Radna pločea sa integriranim ugradbenim sudoperom iz staklokeramike debljine 12 mm sa holkerom visine 50 mm po cijeloj dužini. Svi spojevi fino brušeni. Pult u kompletu sa tuš mješalicom za T/H vodu, sifonom i mastolovcem. Pult postavljen na na inox nogice ø 60 mm, h=100 mm sa mikroregulacijom.</t>
  </si>
  <si>
    <r>
      <t xml:space="preserve">Izrada, doprema i montaža jednokrilnih punih hermetičkih kliznih aluminijskih vratiju u građevinskom otvoru veličine 120x220 cm - oznaka u projektu pozicija - </t>
    </r>
    <r>
      <rPr>
        <b/>
        <sz val="10"/>
        <rFont val="Calibri"/>
        <family val="2"/>
        <charset val="238"/>
      </rPr>
      <t>27.</t>
    </r>
    <r>
      <rPr>
        <sz val="10"/>
        <rFont val="Calibri"/>
        <family val="2"/>
        <charset val="238"/>
      </rPr>
      <t xml:space="preserve"> Jednokrilna klizna puna vrata sa elipsoidnom staklenom ispunom. Svijetli otvor vrata dimenzija 110x213 cm. Stavku izraditi od aluminijskih profila. Zaokretno krilo izvesti kao drvena puna glatka vrata sa elipsoidnom staklenom ispunom, debljine 40 mm sa završnom obradom od laminata vlagootpornom i antibakterijskom, prema zahtjevima prostora, u boji po projektu, a ispuna je sačasta iverica. Krilo ima cilindričnu bravu i vodilicu od čeličnog U profila i okov za klizanje. Završna obrada profila aluminij eloksirani boji u RAL-7047 tonu. Okov - brava, rozete i kvaka renomiranih proizvođača, sve prema shemi bravarije. </t>
    </r>
  </si>
  <si>
    <r>
      <t xml:space="preserve">Izrada, doprema i montaža jednokrilnih punih aluminijskih vratiju u građevinskom otvoru veličine 124x200 cm - oznaka u projektu pozicija - </t>
    </r>
    <r>
      <rPr>
        <b/>
        <sz val="10"/>
        <rFont val="Calibri"/>
        <family val="2"/>
        <charset val="238"/>
      </rPr>
      <t>25.</t>
    </r>
    <r>
      <rPr>
        <sz val="10"/>
        <rFont val="Calibri"/>
        <family val="2"/>
        <charset val="238"/>
      </rPr>
      <t xml:space="preserve"> Jednokrilna zaokretna puna vrata. Svijetli otvor vrata dimenzija 109x193 cm. Stavku izraditi od aluminijskih profila. Zaokretno krilo izvesti kao drvena puna glatka vrata debljine 40 mm sa završnom obradom od laminata vlagootpornom i antibakterijskom, prema zahtjevima prostora, u boji po projektu, a ispuna je sačasta iverica. Krilo ima cilindričnu bravu i četiri četverokraka panta (zbog težine krila). Završna obrada profila aluminij eloksirani boji u RAL-7047 tonu .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</si>
  <si>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164x220 cm - oznaka u projektu pozicija - </t>
    </r>
    <r>
      <rPr>
        <b/>
        <sz val="10"/>
        <rFont val="Calibri"/>
        <family val="2"/>
        <charset val="238"/>
      </rPr>
      <t>20.</t>
    </r>
    <r>
      <rPr>
        <sz val="10"/>
        <rFont val="Calibri"/>
        <family val="2"/>
        <charset val="238"/>
      </rPr>
      <t xml:space="preserve"> Jednokrilna zaokretna puna vrata. Svijetli otvor vrata dimenzija 150x213 cm. Stavku izraditi od aluminijskih profila. Zaokretno krilo izvesti kao drvena puna glatka vrata debljine 40 mm sa završnom obradom od laminata vlagootpornom i antibakterijskom, prema zahtjevima prostora, u boji po projektu, a ispuna je sačasta iverica. Krilo ima cilindričnu bravu i četiri četverokraka panta (zbog težine krila). Završna obrada profila aluminij eloksirani bojiu boji tona RAL-7047. Okov - brava, rozete i kvaka renomiranih proizvođača, spojnice s kugličnim ležajem, kom. 4 po krilu podešavajuće po visini, sve prema shemi bravarije. </t>
    </r>
  </si>
  <si>
    <t>Dekor u boji tona RAL-7047</t>
  </si>
  <si>
    <t>Vanjska insolacijska zaštita, refleksni premaz u sastavu ostakljenja s faktorom g^ &lt; 0,30</t>
  </si>
  <si>
    <t>desna</t>
  </si>
  <si>
    <t>lijeva</t>
  </si>
  <si>
    <t xml:space="preserve">Dobava materijala, izrada i ugradnja aluminijske višedjelne  ostakljene sijene dimenzije 335 x220 cm. </t>
  </si>
  <si>
    <r>
      <t xml:space="preserve">Izvesti prema shemi broj   </t>
    </r>
    <r>
      <rPr>
        <b/>
        <sz val="9"/>
        <rFont val="Calibri"/>
        <family val="2"/>
        <charset val="238"/>
      </rPr>
      <t>10</t>
    </r>
  </si>
  <si>
    <r>
      <t>Svo IZO ostakljenje sigurnosnim staklom 4mm /16mm argon/6mm float/16mm argon/ 6 mm LowE  premazom, s Ug ≤ 0.80W/m2K i g</t>
    </r>
    <r>
      <rPr>
        <sz val="10"/>
        <rFont val="Symbol"/>
        <family val="1"/>
        <charset val="2"/>
      </rPr>
      <t>^</t>
    </r>
    <r>
      <rPr>
        <sz val="11.5"/>
        <rFont val="Calibri"/>
        <family val="2"/>
        <charset val="238"/>
      </rPr>
      <t xml:space="preserve"> &lt;</t>
    </r>
    <r>
      <rPr>
        <sz val="10"/>
        <rFont val="Calibri"/>
        <family val="2"/>
        <charset val="238"/>
      </rPr>
      <t xml:space="preserve"> 0,60 </t>
    </r>
  </si>
  <si>
    <r>
      <t xml:space="preserve">Izvesti prema shemi broj   </t>
    </r>
    <r>
      <rPr>
        <b/>
        <sz val="9"/>
        <rFont val="Calibri"/>
        <family val="2"/>
        <charset val="238"/>
      </rPr>
      <t>9</t>
    </r>
  </si>
  <si>
    <r>
      <t xml:space="preserve">Izvesti prema shemi broj   </t>
    </r>
    <r>
      <rPr>
        <b/>
        <sz val="9"/>
        <rFont val="Calibri"/>
        <family val="2"/>
        <charset val="238"/>
      </rPr>
      <t>8</t>
    </r>
  </si>
  <si>
    <t>Prozor se sastoji od 1 otklopna-zaokretnog prozora.</t>
  </si>
  <si>
    <t xml:space="preserve">Dobava materijala, izrada i ugradnja aluminijske ostakljene sijene dimenzije 140 x170 cm. </t>
  </si>
  <si>
    <r>
      <t xml:space="preserve">Izvesti prema shemi broj   </t>
    </r>
    <r>
      <rPr>
        <b/>
        <sz val="9"/>
        <rFont val="Calibri"/>
        <family val="2"/>
        <charset val="238"/>
      </rPr>
      <t>7</t>
    </r>
  </si>
  <si>
    <t xml:space="preserve">Dobava materijala, izrada i ugradnja aluminijske ostakljene sijene dimenzije 140 x163 cm. </t>
  </si>
  <si>
    <r>
      <t xml:space="preserve">Izvesti prema shemi broj   </t>
    </r>
    <r>
      <rPr>
        <b/>
        <sz val="9"/>
        <rFont val="Calibri"/>
        <family val="2"/>
        <charset val="238"/>
      </rPr>
      <t xml:space="preserve">6A   </t>
    </r>
    <r>
      <rPr>
        <sz val="9"/>
        <rFont val="Calibri"/>
        <family val="2"/>
        <charset val="238"/>
      </rPr>
      <t>duljina: 1,00 m</t>
    </r>
  </si>
  <si>
    <r>
      <t xml:space="preserve">Izvesti prema shemi broj   </t>
    </r>
    <r>
      <rPr>
        <b/>
        <sz val="9"/>
        <rFont val="Calibri"/>
        <family val="2"/>
        <charset val="238"/>
      </rPr>
      <t xml:space="preserve">6     </t>
    </r>
    <r>
      <rPr>
        <sz val="9"/>
        <rFont val="Calibri"/>
        <family val="2"/>
        <charset val="238"/>
      </rPr>
      <t>duljina: 15,30 m</t>
    </r>
  </si>
  <si>
    <t>Ostakljenje sigurnosnim staklom do 12 mm, upeto u donji nosač usidren u AB zid s četvrtastim rukohvatom. Metalna konstrukcija od nehrđajučeg čelika prema statici.</t>
  </si>
  <si>
    <t xml:space="preserve">Dobava materijala, izrada i ugradnja prozirne ostakljene upete ograde balkona visine 60 cm </t>
  </si>
  <si>
    <t>Prozor se sastoji od 4 otklopna i 4 zaokretna prozora.</t>
  </si>
  <si>
    <t>Stijna se sastoji od 1 otklopnog krila i dvokrilnih vrata.</t>
  </si>
  <si>
    <t xml:space="preserve">Dobava materijala, izrada i ugradnja aluminijske višedjelne  ostakljene sijene s dvokrilnim vratima, dimenzije 145 x300 cm. </t>
  </si>
  <si>
    <r>
      <t xml:space="preserve">Izvesti prema shemi broj   </t>
    </r>
    <r>
      <rPr>
        <b/>
        <sz val="9"/>
        <rFont val="Calibri"/>
        <family val="2"/>
        <charset val="238"/>
      </rPr>
      <t>3</t>
    </r>
  </si>
  <si>
    <t>Prozor se sastoji od 2 otklopna i 2 fiksna prozora.</t>
  </si>
  <si>
    <t>Prozor se sastoji od 2 otklopna i 1 zaokretnog prozora.</t>
  </si>
  <si>
    <r>
      <t xml:space="preserve">Izvesti prema shemi broj   </t>
    </r>
    <r>
      <rPr>
        <b/>
        <sz val="9"/>
        <rFont val="Calibri"/>
        <family val="2"/>
        <charset val="238"/>
      </rPr>
      <t>1B</t>
    </r>
  </si>
  <si>
    <t>Prozor se sastoji od 6 otklopnih i 2 zaokretna i 3 fiksnih prozora.</t>
  </si>
  <si>
    <t xml:space="preserve">Dobava materijala, izrada i ugradnja aluminijske višedjelne  ostakljene sijene s prozorima, dimenzije 565 x240 cm. </t>
  </si>
  <si>
    <r>
      <t xml:space="preserve">Izvesti prema shemi broj   </t>
    </r>
    <r>
      <rPr>
        <b/>
        <sz val="9"/>
        <rFont val="Calibri"/>
        <family val="2"/>
        <charset val="238"/>
      </rPr>
      <t>1A</t>
    </r>
  </si>
  <si>
    <t>Prozor se sastoji od 4 otklopnih i 2 zaokretna i 6 fiksnih prozora.</t>
  </si>
  <si>
    <r>
      <t xml:space="preserve">Izvesti prema shemi broj   </t>
    </r>
    <r>
      <rPr>
        <b/>
        <sz val="9"/>
        <rFont val="Calibri"/>
        <family val="2"/>
        <charset val="238"/>
      </rPr>
      <t>1</t>
    </r>
  </si>
  <si>
    <t>Prozor se sastoji od 8 otklopnih i 4 zaokretnih prozora</t>
  </si>
  <si>
    <r>
      <rPr>
        <b/>
        <sz val="10"/>
        <rFont val="Calibri"/>
        <family val="2"/>
        <charset val="238"/>
      </rPr>
      <t>Aluminijske  ostakljene stijene vrata i prozora, okviri s prekidom toplinskih mostova.</t>
    </r>
    <r>
      <rPr>
        <sz val="10"/>
        <rFont val="Calibri"/>
        <family val="2"/>
        <charset val="238"/>
      </rPr>
      <t xml:space="preserve">
Ostakljenje trostrukim IZO staklom 4mm /16mm argon/6mm float/16mm argon/ 6 mm Low E  premazom, s Ug ≤ 0.80W/m2K i g^ &lt; 0,60.
Zaštita od insolacije s vanjskim žaluzinama širine lamele do 80 mm s upravljanjem na elektromotorni pogon s automatskom centralom za upravljanje.
Prolaz topline za ukupni otvor Uw ≤ 0.80W/m2K.
Površinska zaštita plastifikacijom u RAL-7047 tonu. </t>
    </r>
  </si>
  <si>
    <r>
      <t xml:space="preserve">d) </t>
    </r>
    <r>
      <rPr>
        <b/>
        <sz val="10"/>
        <rFont val="Calibri"/>
        <family val="2"/>
        <charset val="238"/>
      </rPr>
      <t>metalna puna vrata poslovnih prostora prema negrijanom ili otvorenom prostoru</t>
    </r>
    <r>
      <rPr>
        <sz val="10"/>
        <rFont val="Calibri"/>
        <family val="2"/>
        <charset val="238"/>
      </rPr>
      <t xml:space="preserve">, 
Dovratnici i pragovi s prekidom toplinskih mostova,  kontinuirane brtve na spoju krila i dovratnika ili praga, Ispuna punog glatkog sendvič krila mineralnom vunom.
</t>
    </r>
    <r>
      <rPr>
        <b/>
        <sz val="10"/>
        <rFont val="Calibri"/>
        <family val="2"/>
        <charset val="238"/>
      </rPr>
      <t>Prolaz topline cijelog otvora od najviše:</t>
    </r>
    <r>
      <rPr>
        <sz val="10"/>
        <rFont val="Calibri"/>
        <family val="2"/>
        <charset val="238"/>
      </rPr>
      <t xml:space="preserve"> Uw ≤ 1.60 W/m²K.
Aluminij plastificiran u boji tona RAL-7047.</t>
    </r>
  </si>
  <si>
    <r>
      <t xml:space="preserve">c) </t>
    </r>
    <r>
      <rPr>
        <b/>
        <sz val="10"/>
        <rFont val="Calibri"/>
        <family val="2"/>
        <charset val="238"/>
      </rPr>
      <t>aluminijske jednostruke ostakljene (unutarnje) stijene i vrata ulaznih vjetrobrana</t>
    </r>
    <r>
      <rPr>
        <sz val="10"/>
        <rFont val="Calibri"/>
        <family val="2"/>
        <charset val="238"/>
      </rPr>
      <t xml:space="preserve"> 
Okviri s prekidom toplinskih mostova 
Ostakljenje  trostrukim IZO-staklom  6+16+6 mm s low-E premazom, s Ug ≤ 1,10 W/m²K i g^ &lt; 0,60; 
Nema  vanjske insolacijske zaštite. 
</t>
    </r>
    <r>
      <rPr>
        <b/>
        <sz val="10"/>
        <rFont val="Calibri"/>
        <family val="2"/>
        <charset val="238"/>
      </rPr>
      <t>Prolaz topline cijelog otvora od najviše:</t>
    </r>
    <r>
      <rPr>
        <sz val="10"/>
        <rFont val="Calibri"/>
        <family val="2"/>
        <charset val="238"/>
      </rPr>
      <t xml:space="preserve"> Uw ≤ 1.40 W/m²K.
Aluminij plastificiran u boji tona RAL-7047.</t>
    </r>
    <r>
      <rPr>
        <sz val="10"/>
        <color indexed="10"/>
        <rFont val="Calibri"/>
        <family val="2"/>
      </rPr>
      <t xml:space="preserve">
</t>
    </r>
  </si>
  <si>
    <r>
      <t xml:space="preserve">b) </t>
    </r>
    <r>
      <rPr>
        <b/>
        <sz val="10"/>
        <rFont val="Calibri"/>
        <family val="2"/>
        <charset val="238"/>
      </rPr>
      <t>aluminijske ulazne ostakljene stijene i vrata poslovnih prostora:</t>
    </r>
    <r>
      <rPr>
        <sz val="10"/>
        <rFont val="Calibri"/>
        <family val="2"/>
        <charset val="238"/>
      </rPr>
      <t xml:space="preserve">
Okviri s prekidom toplinskih mostova 
 trostrukim IZO-staklom  4+16+6+16+6 mm s low-E premazom, s Ug ≤ 0,80 W/m²K i g^ &lt; 0,60 , 
vanjske insolacijske zaštite, refleksni premaz u sastavu ostakljenja sa faktorom g^ &lt; 0.30. 
</t>
    </r>
    <r>
      <rPr>
        <b/>
        <sz val="10"/>
        <rFont val="Calibri"/>
        <family val="2"/>
        <charset val="238"/>
      </rPr>
      <t xml:space="preserve">Prolaz topline cijelog otvora od najviše: </t>
    </r>
    <r>
      <rPr>
        <sz val="10"/>
        <rFont val="Calibri"/>
        <family val="2"/>
        <charset val="238"/>
      </rPr>
      <t xml:space="preserve">
Prolaz topline za ukupni otvor Uw ≤ 1.10 W/m²K.
Aluminij plastificiran u boji tona RAL-7047.
</t>
    </r>
  </si>
  <si>
    <r>
      <t xml:space="preserve">a) </t>
    </r>
    <r>
      <rPr>
        <b/>
        <sz val="10"/>
        <rFont val="Calibri"/>
        <family val="2"/>
        <charset val="238"/>
      </rPr>
      <t>aluminijske jednostruke ostakljene stijene, ostakljena vrata i prozori poslovnih prostora</t>
    </r>
    <r>
      <rPr>
        <sz val="10"/>
        <rFont val="Calibri"/>
        <family val="2"/>
        <charset val="238"/>
      </rPr>
      <t xml:space="preserve">: 
Okviri s prekidom toplinskih mostova 
Ostakljenje trostrukim IZO-staklom  4+16+6+16+6 mm s low-E premazom, s Ug ≤ 0,80 W/m²K i g^ &lt; 0,60 
Zaštita od insolacije s vanjskim žaluzinama C80, širine 80mm, upravljane na elektromotorni pogon s automatskom centralom za upravljanje. 
</t>
    </r>
    <r>
      <rPr>
        <b/>
        <sz val="10"/>
        <rFont val="Calibri"/>
        <family val="2"/>
        <charset val="238"/>
      </rPr>
      <t>Prolaz topline cijelog otvora od najviše:</t>
    </r>
    <r>
      <rPr>
        <sz val="10"/>
        <rFont val="Calibri"/>
        <family val="2"/>
        <charset val="238"/>
      </rPr>
      <t xml:space="preserve">
Prolaz topline za ukupni otvor Uw ≤ 1.10 W/m²K.
Aluminij plastificiran u boji tona RAL-7047.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</si>
  <si>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jednakovrijednom</t>
    </r>
    <r>
      <rPr>
        <sz val="10"/>
        <rFont val="Arial"/>
        <family val="2"/>
        <charset val="238"/>
      </rPr>
      <t>, te certificirane od strane EUROVENT-a iji jednakovrijednom. Komora zadovoljava</t>
    </r>
    <r>
      <rPr>
        <sz val="10"/>
        <rFont val="Arial"/>
        <family val="2"/>
      </rPr>
      <t xml:space="preserve"> Ecodesign 1253-2014/2018 (ErP 2018) ili jednakovrijedno.</t>
    </r>
    <r>
      <rPr>
        <sz val="10"/>
        <rFont val="Arial"/>
        <family val="2"/>
        <charset val="238"/>
      </rPr>
      <t xml:space="preserve">
Količina zraka u tlačnoj komori :    1400 m</t>
    </r>
    <r>
      <rPr>
        <vertAlign val="superscript"/>
        <sz val="10"/>
        <rFont val="Arial"/>
        <family val="2"/>
        <charset val="238"/>
      </rPr>
      <t>3</t>
    </r>
    <r>
      <rPr>
        <sz val="10"/>
        <rFont val="Arial"/>
        <family val="2"/>
        <charset val="238"/>
      </rPr>
      <t xml:space="preserve">/h.
</t>
    </r>
  </si>
  <si>
    <r>
      <t xml:space="preserve">Tlačna komora predviđena za unutarnju podstropnu ugradnju. 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jednakovrijedno</t>
    </r>
    <r>
      <rPr>
        <sz val="10"/>
        <rFont val="Arial"/>
        <family val="2"/>
        <charset val="238"/>
      </rPr>
      <t>, te certificirane od strane EUROVENT-a ili jednakovrijednom. Komora zadovoljava</t>
    </r>
    <r>
      <rPr>
        <sz val="10"/>
        <rFont val="Arial"/>
        <family val="2"/>
      </rPr>
      <t xml:space="preserve"> Ecodesign 1253-2014/2018 (ErP 2018) ili jednakovrijedno.</t>
    </r>
    <r>
      <rPr>
        <sz val="10"/>
        <rFont val="Arial"/>
        <family val="2"/>
        <charset val="238"/>
      </rPr>
      <t xml:space="preserve">
Količina zraka u tlačnoj komori :1000 m</t>
    </r>
    <r>
      <rPr>
        <vertAlign val="superscript"/>
        <sz val="10"/>
        <rFont val="Arial"/>
        <family val="2"/>
        <charset val="238"/>
      </rPr>
      <t>3</t>
    </r>
    <r>
      <rPr>
        <sz val="10"/>
        <rFont val="Arial"/>
        <family val="2"/>
        <charset val="238"/>
      </rPr>
      <t xml:space="preserve">/h.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</si>
  <si>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jednakovrijedno</t>
    </r>
    <r>
      <rPr>
        <sz val="10"/>
        <rFont val="Arial"/>
        <family val="2"/>
        <charset val="238"/>
      </rPr>
      <t>, te certificirane od strane EUROVENT-a ili jednakovrijednom. Komora zadovoljava</t>
    </r>
    <r>
      <rPr>
        <sz val="10"/>
        <rFont val="Arial"/>
        <family val="2"/>
      </rPr>
      <t xml:space="preserve"> Ecodesign 1253-2014/2018 (ErP 2018) ili jednakovrijedno.</t>
    </r>
    <r>
      <rPr>
        <sz val="10"/>
        <rFont val="Arial"/>
        <family val="2"/>
        <charset val="238"/>
      </rPr>
      <t xml:space="preserve">
Količina zraka u tlačnoj komori :750 m</t>
    </r>
    <r>
      <rPr>
        <vertAlign val="superscript"/>
        <sz val="10"/>
        <rFont val="Arial"/>
        <family val="2"/>
        <charset val="238"/>
      </rPr>
      <t>3</t>
    </r>
    <r>
      <rPr>
        <sz val="10"/>
        <rFont val="Arial"/>
        <family val="2"/>
        <charset val="238"/>
      </rPr>
      <t xml:space="preserve">/h.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</si>
  <si>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jednakovrijednim</t>
    </r>
    <r>
      <rPr>
        <sz val="10"/>
        <rFont val="Arial"/>
        <family val="2"/>
        <charset val="238"/>
      </rPr>
      <t xml:space="preserve">, te certificirane od strane EUROVENT-a ili jednakovrijednom.Komora zadovoljava </t>
    </r>
    <r>
      <rPr>
        <sz val="10"/>
        <rFont val="Arial"/>
        <family val="2"/>
      </rPr>
      <t>Ecodesign 1253-2014/2018 (ErP 2018) ili jednakovrijedno.</t>
    </r>
    <r>
      <rPr>
        <sz val="10"/>
        <rFont val="Arial"/>
        <family val="2"/>
        <charset val="238"/>
      </rPr>
      <t xml:space="preserve"> 
Količina zraka u tlačnoj komori :2200 m</t>
    </r>
    <r>
      <rPr>
        <vertAlign val="superscript"/>
        <sz val="10"/>
        <rFont val="Arial"/>
        <family val="2"/>
        <charset val="238"/>
      </rPr>
      <t>3</t>
    </r>
    <r>
      <rPr>
        <sz val="10"/>
        <rFont val="Arial"/>
        <family val="2"/>
        <charset val="238"/>
      </rPr>
      <t xml:space="preserve">/h.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</si>
  <si>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jednakovriijednim</t>
    </r>
    <r>
      <rPr>
        <sz val="10"/>
        <rFont val="Arial"/>
        <family val="2"/>
        <charset val="238"/>
      </rPr>
      <t>, te certificirane od strane EUROVENT-a ili jednakovrijednom. Komora zadovoljava</t>
    </r>
    <r>
      <rPr>
        <sz val="10"/>
        <rFont val="Arial"/>
        <family val="2"/>
      </rPr>
      <t xml:space="preserve"> Ecodesign 1253-2014/2018 (ErP 2018) ili jednakovrijedno</t>
    </r>
    <r>
      <rPr>
        <sz val="10"/>
        <rFont val="Arial"/>
        <family val="2"/>
        <charset val="238"/>
      </rPr>
      <t>.
Količina zraka u tlačnoj komori :2200 m</t>
    </r>
    <r>
      <rPr>
        <vertAlign val="superscript"/>
        <sz val="10"/>
        <rFont val="Arial"/>
        <family val="2"/>
        <charset val="238"/>
      </rPr>
      <t>3</t>
    </r>
    <r>
      <rPr>
        <sz val="10"/>
        <rFont val="Arial"/>
        <family val="2"/>
        <charset val="238"/>
      </rPr>
      <t xml:space="preserve">/h.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</si>
  <si>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jednakovrijednim</t>
    </r>
    <r>
      <rPr>
        <sz val="10"/>
        <rFont val="Arial"/>
        <family val="2"/>
        <charset val="238"/>
      </rPr>
      <t>, te certificirane od strane EUROVENT-a ili jednakovrijednom. Komora zadovoljava</t>
    </r>
    <r>
      <rPr>
        <sz val="10"/>
        <rFont val="Arial"/>
        <family val="2"/>
      </rPr>
      <t xml:space="preserve"> Ecodesign 1253-2014/2018 (ErP 2018) ili jednakovrijedno.</t>
    </r>
    <r>
      <rPr>
        <sz val="10"/>
        <rFont val="Arial"/>
        <family val="2"/>
        <charset val="238"/>
      </rPr>
      <t xml:space="preserve">
Količina zraka u tlačnoj komori :750 m</t>
    </r>
    <r>
      <rPr>
        <vertAlign val="superscript"/>
        <sz val="10"/>
        <rFont val="Arial"/>
        <family val="2"/>
        <charset val="238"/>
      </rPr>
      <t>3</t>
    </r>
    <r>
      <rPr>
        <sz val="10"/>
        <rFont val="Arial"/>
        <family val="2"/>
        <charset val="238"/>
      </rPr>
      <t xml:space="preserve">/h.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</si>
  <si>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jednakovrijednim</t>
    </r>
    <r>
      <rPr>
        <sz val="10"/>
        <rFont val="Arial"/>
        <family val="2"/>
        <charset val="238"/>
      </rPr>
      <t xml:space="preserve">, te certificirane od strane EUROVENT-a ili jednakovrijednom.Komora zadovoljava </t>
    </r>
    <r>
      <rPr>
        <sz val="10"/>
        <rFont val="Arial"/>
        <family val="2"/>
      </rPr>
      <t xml:space="preserve">Ecodesign 1253-2014/2018 (ErP 2018) ili jednakovrijedno. </t>
    </r>
    <r>
      <rPr>
        <sz val="10"/>
        <rFont val="Arial"/>
        <family val="2"/>
        <charset val="238"/>
      </rPr>
      <t xml:space="preserve">
Količina zraka u tlačnoj komori : 500 m</t>
    </r>
    <r>
      <rPr>
        <vertAlign val="superscript"/>
        <sz val="10"/>
        <rFont val="Arial"/>
        <family val="2"/>
        <charset val="238"/>
      </rPr>
      <t>3</t>
    </r>
    <r>
      <rPr>
        <sz val="10"/>
        <rFont val="Arial"/>
        <family val="2"/>
        <charset val="238"/>
      </rPr>
      <t xml:space="preserve">/h.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</si>
  <si>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jednakovrijednim</t>
    </r>
    <r>
      <rPr>
        <sz val="10"/>
        <rFont val="Arial"/>
        <family val="2"/>
        <charset val="238"/>
      </rPr>
      <t xml:space="preserve">, te certificirane od strane EUROVENT-a ili jednakovrijednom. Komora zadovoljava </t>
    </r>
    <r>
      <rPr>
        <sz val="10"/>
        <rFont val="Arial"/>
        <family val="2"/>
      </rPr>
      <t xml:space="preserve">Ecodesign 1253-2014/2018 (ErP 2018) ili jednakovrijedno. </t>
    </r>
    <r>
      <rPr>
        <sz val="10"/>
        <rFont val="Arial"/>
        <family val="2"/>
        <charset val="238"/>
      </rPr>
      <t xml:space="preserve">
Količina zraka u tlačnoj komori : 500 m</t>
    </r>
    <r>
      <rPr>
        <vertAlign val="superscript"/>
        <sz val="10"/>
        <rFont val="Arial"/>
        <family val="2"/>
        <charset val="238"/>
      </rPr>
      <t>3</t>
    </r>
    <r>
      <rPr>
        <sz val="10"/>
        <rFont val="Arial"/>
        <family val="2"/>
        <charset val="238"/>
      </rPr>
      <t xml:space="preserve">/h.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</si>
  <si>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jednakovrijednim,</t>
    </r>
    <r>
      <rPr>
        <sz val="10"/>
        <rFont val="Arial"/>
        <family val="2"/>
        <charset val="238"/>
      </rPr>
      <t xml:space="preserve"> te certificirane od strane EUROVENT-a ili jednakovrijednom. Komora zadovoljava</t>
    </r>
    <r>
      <rPr>
        <sz val="10"/>
        <rFont val="Arial"/>
        <family val="2"/>
      </rPr>
      <t xml:space="preserve"> Ecodesign 1253-2014/2018 (ErP 2018) ili jednakovrijedno.</t>
    </r>
    <r>
      <rPr>
        <sz val="10"/>
        <rFont val="Arial"/>
        <family val="2"/>
        <charset val="238"/>
      </rPr>
      <t xml:space="preserve">
Količina zraka u tlačnoj komori : 500 m</t>
    </r>
    <r>
      <rPr>
        <vertAlign val="superscript"/>
        <sz val="10"/>
        <rFont val="Arial"/>
        <family val="2"/>
        <charset val="238"/>
      </rPr>
      <t>3</t>
    </r>
    <r>
      <rPr>
        <sz val="10"/>
        <rFont val="Arial"/>
        <family val="2"/>
        <charset val="238"/>
      </rPr>
      <t xml:space="preserve">/h.
</t>
    </r>
  </si>
  <si>
    <r>
      <t xml:space="preserve">Tlačna komora predviđena za unutarnju podstropnu ugradnju.Tlačna komora je sastavljena od ulazne sekcije s žaluzinom pripremljenom za spoj na el.motorni pogon, filtera na usisu svježeg zraka, hladnjaka, grijača, i direktno pogonjenog ventilatora s frekventim upravljanjem.Klima komora je izvedena s dvostrukim izoliranim panelima i standardno je poliuretanski iznutra i izvana obojena RAL 7024 i RAL 9006, a izrađene su prema standardima </t>
    </r>
    <r>
      <rPr>
        <sz val="10"/>
        <rFont val="Arial"/>
        <family val="2"/>
      </rPr>
      <t>HRN EN 1886 ili jednakovrijednim</t>
    </r>
    <r>
      <rPr>
        <sz val="10"/>
        <rFont val="Arial"/>
        <family val="2"/>
        <charset val="238"/>
      </rPr>
      <t>, te certificirane od strane EUROVENT-a ili jednakovrijednom.Komora zadovoljava</t>
    </r>
    <r>
      <rPr>
        <sz val="10"/>
        <rFont val="Arial"/>
        <family val="2"/>
      </rPr>
      <t xml:space="preserve"> Ecodesign 1253-2014/2018 (ErP 2018) ili jednakovrijedno. </t>
    </r>
    <r>
      <rPr>
        <sz val="10"/>
        <rFont val="Arial"/>
        <family val="2"/>
        <charset val="238"/>
      </rPr>
      <t xml:space="preserve">
Količina zraka u tlačnoj komori : 700 m</t>
    </r>
    <r>
      <rPr>
        <vertAlign val="superscript"/>
        <sz val="10"/>
        <rFont val="Arial"/>
        <family val="2"/>
        <charset val="238"/>
      </rPr>
      <t>3</t>
    </r>
    <r>
      <rPr>
        <sz val="10"/>
        <rFont val="Arial"/>
        <family val="2"/>
        <charset val="238"/>
      </rPr>
      <t xml:space="preserve">/h.
</t>
    </r>
  </si>
  <si>
    <t xml:space="preserve">Aluminijska istrujna rešetka tip CCH 2-L 
</t>
  </si>
  <si>
    <t>gipskartonskeploče(800 kg/m³)</t>
  </si>
  <si>
    <t>Dobava i postava nakon dovršetka radova vodootpornog panoa kao trajne informacije o EU financiranju u skladu s preporukama o označavanju EU.</t>
  </si>
  <si>
    <t xml:space="preserve">Dobava materijala, izrada i ugradnja trodjelne aluminijske višedjelne ostakljene sijene dimenzije 145 x240 cm. </t>
  </si>
  <si>
    <t xml:space="preserve">Dobava materijala, izrada i ugradnja četverodjelne  aluminijske višedjelne  ostakljene sijene dimenzije 165 x300 cm. </t>
  </si>
  <si>
    <t xml:space="preserve">Dobava materijala, izrada i ugradnja aluminijske višedjelne  ostakljene sijene s dvokrilnim vratima, dimenzije 110 x300 cm. </t>
  </si>
  <si>
    <t>Stijena se sastoji od 1 otklopnog krila i vrata.</t>
  </si>
  <si>
    <r>
      <t xml:space="preserve">Izvesti prema shemi broj   </t>
    </r>
    <r>
      <rPr>
        <b/>
        <sz val="9"/>
        <rFont val="Calibri"/>
        <family val="2"/>
        <charset val="238"/>
      </rPr>
      <t>4A</t>
    </r>
  </si>
  <si>
    <t xml:space="preserve">Dobava materijala, izrada i ugradnja osmerodjelne  aluminijske višedjelne  ostakljene sijene dimenzije 565 x180 cm. </t>
  </si>
  <si>
    <r>
      <t xml:space="preserve">Izvesti prema shemi broj   </t>
    </r>
    <r>
      <rPr>
        <b/>
        <sz val="9"/>
        <rFont val="Calibri"/>
        <family val="2"/>
        <charset val="238"/>
      </rPr>
      <t xml:space="preserve">6B    </t>
    </r>
    <r>
      <rPr>
        <sz val="9"/>
        <rFont val="Calibri"/>
        <family val="2"/>
        <charset val="238"/>
      </rPr>
      <t>duljina: 15,30 m. 
(Stavka je prikazana u nacrtu stavke 23.)</t>
    </r>
  </si>
  <si>
    <t>Prozor se sastoji od 1 otklopno-zaokretnog prozora.</t>
  </si>
  <si>
    <t>Dobava materijala, izrada i ugradnja dvokrilnih vanjskih  ostakljenih vrata dimenzija 130x275 cm, svj. otvor 30+90/270. Okov uključuje standardnu cilindričnu bravu, nadgradne pante sa uređajem za samozatvaranje. Otvaranje prema van, prag visine 2 cm.</t>
  </si>
  <si>
    <t>Dobava materijala, izrada i ugradnja dvokrilnih vanjskih ostakljenih vrata dimenzija160x206 cm,  svj. otvor 50+100/201 cm. Okov uključuje standardnu cilindričnu bravu, nadgradne pante sa uređajem za samozatvaranje. Otvaranje prema van, prag visine 2 cm.</t>
  </si>
  <si>
    <t xml:space="preserve">Dobava materijala, izrada i ugradnja dvodjelne  aluminijske ostakljene sijene dimenzije 165 x120 cm. </t>
  </si>
  <si>
    <t>Prozor se sastoji od 1 otklopno-zaokretnog i 1 zaokrenog prozora.</t>
  </si>
  <si>
    <r>
      <t xml:space="preserve">Izvesti prema shemi broj   </t>
    </r>
    <r>
      <rPr>
        <b/>
        <sz val="9"/>
        <rFont val="Calibri"/>
        <family val="2"/>
        <charset val="238"/>
      </rPr>
      <t>11</t>
    </r>
  </si>
  <si>
    <t xml:space="preserve">Dobava materijala, izrada i ugradnja dvodjelne  aluminijske ostakljene sijene dimenzije 165 x170 cm. </t>
  </si>
  <si>
    <t>Prozor se sastoji od 1 otklopnog i 1 zaokrenog prozora.</t>
  </si>
  <si>
    <r>
      <t>Svo IZO ostakljenje staklom 4mm /16mm argon/6mm float/16mm argon/ 6 mm LowE  premazom, s Ug ≤ 0.80W/m2K i g</t>
    </r>
    <r>
      <rPr>
        <sz val="10"/>
        <rFont val="Symbol"/>
        <family val="1"/>
        <charset val="2"/>
      </rPr>
      <t>^</t>
    </r>
    <r>
      <rPr>
        <sz val="11.5"/>
        <rFont val="Calibri"/>
        <family val="2"/>
        <charset val="238"/>
      </rPr>
      <t xml:space="preserve"> &lt;</t>
    </r>
    <r>
      <rPr>
        <sz val="10"/>
        <rFont val="Calibri"/>
        <family val="2"/>
        <charset val="238"/>
      </rPr>
      <t xml:space="preserve"> 0,60</t>
    </r>
  </si>
  <si>
    <r>
      <t xml:space="preserve">Izvesti prema shemi broj   </t>
    </r>
    <r>
      <rPr>
        <b/>
        <sz val="9"/>
        <rFont val="Calibri"/>
        <family val="2"/>
        <charset val="238"/>
      </rPr>
      <t>12</t>
    </r>
  </si>
  <si>
    <t xml:space="preserve">Dobava materijala, izrada i ugradnja dvodjelne aluminijske ostakljene sijene dimenzije 165 x170 cm. </t>
  </si>
  <si>
    <t>Prozor se sastoji od 1 otklopnog i 1 fiksnnog prozora.</t>
  </si>
  <si>
    <r>
      <t xml:space="preserve">Izvesti prema shemi broj   </t>
    </r>
    <r>
      <rPr>
        <b/>
        <sz val="9"/>
        <rFont val="Calibri"/>
        <family val="2"/>
        <charset val="238"/>
      </rPr>
      <t>12A</t>
    </r>
  </si>
  <si>
    <t xml:space="preserve">Dobava materijala, izrada i ugradnja aluminijske ostakljene sijene dimenzije 160 x163 cm. </t>
  </si>
  <si>
    <t>Prozor se sastoji od 1 fiksnnog prozora.</t>
  </si>
  <si>
    <r>
      <t xml:space="preserve">Izvesti prema shemi broj   </t>
    </r>
    <r>
      <rPr>
        <b/>
        <sz val="9"/>
        <rFont val="Calibri"/>
        <family val="2"/>
        <charset val="238"/>
      </rPr>
      <t>13</t>
    </r>
  </si>
  <si>
    <r>
      <t xml:space="preserve">Izvesti prema shemi broj   </t>
    </r>
    <r>
      <rPr>
        <b/>
        <sz val="9"/>
        <rFont val="Calibri"/>
        <family val="2"/>
        <charset val="238"/>
      </rPr>
      <t>14</t>
    </r>
  </si>
  <si>
    <t>lijevi</t>
  </si>
  <si>
    <t>desni</t>
  </si>
  <si>
    <t xml:space="preserve">Dobava materijala, izrada i ugradnja dvodjelne aluminijske ostakljene sijene dimenzije 165 x160 cm.  </t>
  </si>
  <si>
    <t>Prozor se sastoji od 1 otklopno-zaokretnog i 1 zaokretnog prozora.</t>
  </si>
  <si>
    <r>
      <t xml:space="preserve">Izvesti prema shemi broj   </t>
    </r>
    <r>
      <rPr>
        <b/>
        <sz val="9"/>
        <rFont val="Calibri"/>
        <family val="2"/>
        <charset val="238"/>
      </rPr>
      <t>15</t>
    </r>
  </si>
  <si>
    <t>Dobava materijala, izrada i ugradnja dvokrilnih vanjskih ostakljenih vrata dimenzija 178x240 cm,  svj. otvor 50+100/201 cm. Okov uključuje standardnu cilindričnu bravu, nadgradne pante sa uređajem za samozatvaranje. Otvaranje prema van, prag visine 2 cm.</t>
  </si>
  <si>
    <r>
      <t xml:space="preserve">Izvesti prema shemi broj   </t>
    </r>
    <r>
      <rPr>
        <b/>
        <sz val="9"/>
        <rFont val="Calibri"/>
        <family val="2"/>
        <charset val="238"/>
      </rPr>
      <t>16</t>
    </r>
  </si>
  <si>
    <r>
      <t xml:space="preserve">Izvesti prema shemi broj   </t>
    </r>
    <r>
      <rPr>
        <b/>
        <sz val="9"/>
        <rFont val="Calibri"/>
        <family val="2"/>
        <charset val="238"/>
      </rPr>
      <t>17</t>
    </r>
  </si>
  <si>
    <t xml:space="preserve">Dobava materijala, izrada i ugradnja aluminijske šesterodjelne ostakljene sijene dimenzije 370 x170 cm. </t>
  </si>
  <si>
    <t>Prozor se sastoji od 3 otklopna i 3 zaokrena prozora.</t>
  </si>
  <si>
    <r>
      <t xml:space="preserve">Izvesti prema shemi broj   </t>
    </r>
    <r>
      <rPr>
        <b/>
        <sz val="9"/>
        <rFont val="Calibri"/>
        <family val="2"/>
        <charset val="238"/>
      </rPr>
      <t>18</t>
    </r>
  </si>
  <si>
    <t xml:space="preserve">Dobava materijala, izrada i ugradnja dvodjelne aluminijske ostakljene sijene dimenzije 160 x160 cm.  </t>
  </si>
  <si>
    <r>
      <t>Svo IZO ostakljenje siguronosnim staklom 4mm /16mm argon/6mm float/16mm argon/ 6 mm LowE  premazom, s Ug ≤ 0.80W/m2K i g</t>
    </r>
    <r>
      <rPr>
        <sz val="10"/>
        <rFont val="Symbol"/>
        <family val="1"/>
        <charset val="2"/>
      </rPr>
      <t>^</t>
    </r>
    <r>
      <rPr>
        <sz val="11.5"/>
        <rFont val="Calibri"/>
        <family val="2"/>
        <charset val="238"/>
      </rPr>
      <t xml:space="preserve"> &lt;</t>
    </r>
    <r>
      <rPr>
        <sz val="10"/>
        <rFont val="Calibri"/>
        <family val="2"/>
        <charset val="238"/>
      </rPr>
      <t xml:space="preserve"> 0,60</t>
    </r>
  </si>
  <si>
    <r>
      <t xml:space="preserve">Izvesti prema shemi broj   </t>
    </r>
    <r>
      <rPr>
        <b/>
        <sz val="9"/>
        <rFont val="Calibri"/>
        <family val="2"/>
        <charset val="238"/>
      </rPr>
      <t>19</t>
    </r>
  </si>
  <si>
    <r>
      <t xml:space="preserve">Izvesti prema shemi broj   </t>
    </r>
    <r>
      <rPr>
        <b/>
        <sz val="9"/>
        <rFont val="Calibri"/>
        <family val="2"/>
        <charset val="238"/>
      </rPr>
      <t>20</t>
    </r>
  </si>
  <si>
    <t xml:space="preserve">Dobava materijala, izrada i ugradnja šesterodjelne aluminijske ostakljene sijene dimenzije 397 x170 cm. </t>
  </si>
  <si>
    <r>
      <t xml:space="preserve">Izvesti prema shemi broj   </t>
    </r>
    <r>
      <rPr>
        <b/>
        <sz val="9"/>
        <rFont val="Calibri"/>
        <family val="2"/>
        <charset val="238"/>
      </rPr>
      <t>21</t>
    </r>
  </si>
  <si>
    <t>Stijena se sastoji od jednokrilnih ostakljenih kliznih vrata širine 130 cm s fiksnom stijenom širine 200 cm. Između stijena je ostakljeni toplinski panel.</t>
  </si>
  <si>
    <r>
      <t xml:space="preserve">Izvesti prema shemi broj   </t>
    </r>
    <r>
      <rPr>
        <b/>
        <sz val="9"/>
        <rFont val="Calibri"/>
        <family val="2"/>
        <charset val="238"/>
      </rPr>
      <t>22</t>
    </r>
  </si>
  <si>
    <t xml:space="preserve">Dobava materijala, izrada i ugradnja aluminijske višedjelne  ostakljene sijene dimenzije 1405 x300 (240) cm. </t>
  </si>
  <si>
    <t xml:space="preserve">Stijena se sastoji od 2x jednokrilnih ostakljenih kliznih vrata svjetli otvor 135 cm i fiksne ostakljene stijene u građevinskom otvoru veličine 285x300 cm i 4x fiksna stijena i 2x otklopna stijena u građevinskom otvoru 835 x 240 cm s parapetim visine 60 cm. </t>
  </si>
  <si>
    <r>
      <t xml:space="preserve">Izvesti prema shemi broj   </t>
    </r>
    <r>
      <rPr>
        <b/>
        <sz val="9"/>
        <rFont val="Calibri"/>
        <family val="2"/>
        <charset val="238"/>
      </rPr>
      <t>23</t>
    </r>
  </si>
  <si>
    <t xml:space="preserve">Dobava materijala, izrada i ugradnja šesterodjelne aluminijske ostakljene sijene dimenzije 305 x240 cm. </t>
  </si>
  <si>
    <t>Prozor se sastoji od 4 otklopna i 2 zaokrena prozora.</t>
  </si>
  <si>
    <r>
      <t xml:space="preserve">Izvesti prema shemi broj   </t>
    </r>
    <r>
      <rPr>
        <b/>
        <sz val="9"/>
        <rFont val="Calibri"/>
        <family val="2"/>
        <charset val="238"/>
      </rPr>
      <t>24</t>
    </r>
  </si>
  <si>
    <t xml:space="preserve">Dobava materijala, izrada i ugradnja dvokrilnih punih vrata  dimenzije 180 x210 cm. </t>
  </si>
  <si>
    <t>Okov uključuje standarnu cilindričnu bravu, nadgradne pante  s uređajem za samozatvaranje. Otvatanje prema van, prag 2 cm.</t>
  </si>
  <si>
    <t>Aluminijski profili s prekidom toplinskog mosta. 
Prolaz topline za ukupni otvor Uw ≤ 1,60 W/m²K.</t>
  </si>
  <si>
    <t>Alu. profili , okov i ručke : RAL-7047 tonu.</t>
  </si>
  <si>
    <r>
      <t xml:space="preserve">Izvesti prema shemi broj   </t>
    </r>
    <r>
      <rPr>
        <b/>
        <sz val="9"/>
        <rFont val="Calibri"/>
        <family val="2"/>
        <charset val="238"/>
      </rPr>
      <t>25</t>
    </r>
  </si>
  <si>
    <t xml:space="preserve">Dobava materijala, izrada i ugradnja dvodjelne aluminijske ostakljene sijene dimenzije 433 x60 cm.  </t>
  </si>
  <si>
    <t>Prozor se sastoji od 1 otklopnog i 1 fiksnognog prozora.</t>
  </si>
  <si>
    <r>
      <t xml:space="preserve">Izvesti prema shemi broj   </t>
    </r>
    <r>
      <rPr>
        <b/>
        <sz val="9"/>
        <rFont val="Calibri"/>
        <family val="2"/>
        <charset val="238"/>
      </rPr>
      <t>26</t>
    </r>
  </si>
  <si>
    <t xml:space="preserve">Dobava materijala, izrada i ugradnja dvokrilnih punih vrata  dimenzije 130 x260 cm. </t>
  </si>
  <si>
    <r>
      <t>Okov uključuje standarnu cilindričnu bravu, nadgradne pante  s uređajem za samozatvaranje. Otvatanje prema van za 180</t>
    </r>
    <r>
      <rPr>
        <sz val="10"/>
        <rFont val="Arial"/>
        <family val="2"/>
        <charset val="238"/>
      </rPr>
      <t>º</t>
    </r>
    <r>
      <rPr>
        <sz val="10"/>
        <rFont val="Calibri"/>
        <family val="2"/>
        <charset val="238"/>
      </rPr>
      <t xml:space="preserve"> , prag 2 cm.</t>
    </r>
  </si>
  <si>
    <t>Aluminijski profili s prekidom toplinskog mosta. 
Prolaz topline za ukupni otvor Uw ≤ 1.60 W/m²K.</t>
  </si>
  <si>
    <r>
      <t xml:space="preserve">Izvesti prema shemi broj   </t>
    </r>
    <r>
      <rPr>
        <b/>
        <sz val="9"/>
        <rFont val="Calibri"/>
        <family val="2"/>
        <charset val="238"/>
      </rPr>
      <t>27</t>
    </r>
  </si>
  <si>
    <t xml:space="preserve">Dobava materijala, izrada i ugradnja aluminijske ostakljene sijene dimenzija 1530 x240 cm. </t>
  </si>
  <si>
    <t xml:space="preserve">Stijena se sastoji od 2x šesterodjelna sijena stavka 28a i 2x šesterodjelna sijena stavka 28b.  Prozori se sastoje od 6 otklopna i 3 zaokrena krila. </t>
  </si>
  <si>
    <t>Prozori u sustavu 1x28a + 2x28b + 1x28a, pratiti raspored okruglih stupova na pročelju! Prema izmjeri definirati detalj učvršćenja ostakljenih stijena na čel. stup s oblogom fiksnog ostakljenog toplinskog panela.</t>
  </si>
  <si>
    <t>Aluminijski profili s prekidom toplinskog mosta. 
Prolaz topline za ukupni otvor Uw ≤ 1.40 W/m²K.</t>
  </si>
  <si>
    <r>
      <t xml:space="preserve">Izvesti prema shemi broj   </t>
    </r>
    <r>
      <rPr>
        <b/>
        <sz val="9"/>
        <rFont val="Calibri"/>
        <family val="2"/>
        <charset val="238"/>
      </rPr>
      <t>28</t>
    </r>
  </si>
  <si>
    <t>Dobava materijala, izrada i ugradnja aluminijske ostakljene sijene dimenzija 1680 x280 cm. (glavni ulaz)</t>
  </si>
  <si>
    <t xml:space="preserve">Stijena se sastoji od 2x dvodjelne fiksne stijene dimenzija 365 x280 cm i 2x dvodjelne fiksne stijene dimenzija 297x280 cm i dvokrilnih automatskih senzorskih kliznih vrata dimenzija svjetlog otvora 176 x278 cm prag 2 cm. Na pozicijama AB stupova ostakleni paneli dim. 70 x280 cm.  </t>
  </si>
  <si>
    <t>Vrata imaju sve elektromehaničke komponente i upravljačku jedinicu. Brzina otvaranja/ zatvaranja je 5 do 80 cm/sec, max. težina do 160 kg. Upravljački napon je 24 VDC i imaju anti-panic sistem za automatsko otvaranje pri nestanku električne energije sa integriranom baterijom. Napajanje je 230 VAC. Ima priključak na vatrodojavu kako bi se u sličaju požara aktivirao sustav za otvaranje i omogučio neometani prolaz, a u slučaju nestanka električne energije vrata se mogu ručno otvoriti. Nominlna snaga je 100W. Na vratima treba biti uočljiva oznaka za osobe smanjene pokretljivosti na visini od 90-160 cm.</t>
  </si>
  <si>
    <r>
      <t xml:space="preserve">Izvesti prema shemi broj   </t>
    </r>
    <r>
      <rPr>
        <b/>
        <sz val="9"/>
        <rFont val="Calibri"/>
        <family val="2"/>
        <charset val="238"/>
      </rPr>
      <t>29</t>
    </r>
  </si>
  <si>
    <t xml:space="preserve">Dobava materijala, izrada i ugradnja trodjelne aluminijske ostakljene portirnice sijene dimenzije 244 x150 cm.  </t>
  </si>
  <si>
    <t>Prozor se sastoji od 1x kliznog i 2x fiksnognog prozora uključivo vanjska ploha šaltera</t>
  </si>
  <si>
    <t>Izvesti prema shemi broj  30</t>
  </si>
  <si>
    <t>Dobava materijala, izrada i ugradnja aluminijske ostakljene sijene dimenzija 305 x250 cm.</t>
  </si>
  <si>
    <t xml:space="preserve">Stijena se sastoji od 2x fiksne stijene i dvokrilnih automatskih senzorskih kliznih vrata dimenzija svjetlog otvora 175 x250 cm prag 2 cm.  </t>
  </si>
  <si>
    <r>
      <t xml:space="preserve">Izvesti prema shemi broj   </t>
    </r>
    <r>
      <rPr>
        <b/>
        <sz val="9"/>
        <rFont val="Calibri"/>
        <family val="2"/>
        <charset val="238"/>
      </rPr>
      <t>31</t>
    </r>
  </si>
  <si>
    <t xml:space="preserve">Dobava materijala, izrada i ugradnjačetverodjelne aluminijske kose ostakljene fiksne stijene dimenzija 
565 x98 do 231 cm.  </t>
  </si>
  <si>
    <t xml:space="preserve">Prozor se sastoji od 4x fiksnognog prozora </t>
  </si>
  <si>
    <r>
      <t xml:space="preserve">Izvesti prema shemi broj  </t>
    </r>
    <r>
      <rPr>
        <b/>
        <sz val="10"/>
        <rFont val="Calibri"/>
        <family val="2"/>
        <charset val="238"/>
      </rPr>
      <t>32</t>
    </r>
  </si>
  <si>
    <t xml:space="preserve">Vrata se sastoje od sekcija koje su povezane okovom. Sekcije su izolirane PU pjenom, debljine 40 mm, i imaju brtve na spojevima, te siguronosni sustav za zaštitu od prignječenja prstiju. U stavku uključiti okov, vodilice i pante od nehrđajučeg čelika, gumene brtve. Ugradnja čel. podkonstrukcije u zid i strop uključivo sav potreban pribor za montažu. 
</t>
  </si>
  <si>
    <t>Vrata treba opremiti na način da se omogući dobava svježeg zraka min, površina 0,5 % površine požarnog odjeljka. Otvori u razini poda ukupno min. 2,00 m2.</t>
  </si>
  <si>
    <t>U cijenu uključiti dobavu i montažu te potrebnu čeličnu podkonstrukciju nakon izmjere na terenu. Uključene sve potrebne provjere i podešavanja do potpune gotovosti, te certifikati i atesti. 
Obračun po kom. ugrađenih vrata</t>
  </si>
  <si>
    <r>
      <t xml:space="preserve">Izvesti prema shemi broj </t>
    </r>
    <r>
      <rPr>
        <b/>
        <sz val="10"/>
        <rFont val="Calibri"/>
        <family val="2"/>
        <charset val="238"/>
      </rPr>
      <t xml:space="preserve"> 33</t>
    </r>
  </si>
  <si>
    <r>
      <t xml:space="preserve">Izrada, doprema i montaža jednokrilnih punih aluminijskih vratiju sa nadsvijetlom u građevinskom otvoru veličine 73x295 cm - oznaka u projektu pozicija - </t>
    </r>
    <r>
      <rPr>
        <b/>
        <sz val="10"/>
        <rFont val="Calibri"/>
        <family val="2"/>
        <charset val="238"/>
      </rPr>
      <t xml:space="preserve">10. </t>
    </r>
    <r>
      <rPr>
        <sz val="10"/>
        <rFont val="Calibri"/>
        <family val="2"/>
        <charset val="238"/>
      </rPr>
      <t xml:space="preserve"> Jednokrilna zaokretna puna vrata. Svijetli otvor vrata dimenzija 61x205 cm. Stavku izraditi od aluminijskih profila. Zaokretno krilo izvesti kao drvena puna glatka vrata debljine 40 mm sa završnom obradom od laminata vlagootpornom i antibakterijskom, prema zahtjevima prostora, u boji  RAL - 7047, a ispuna je sačasta iverica. Krilo ima cilindričnu "leptir" bravu i tri četverokraka panta. Završna obrada profila aluminij eloksirani boji po projektu. Okov - brava, rozete i kvaka renomiranih proizvođača, spojnice s kugličnim ležajem, kom. 4 po krilu podešavajuće po visini, sve prema shemi bravarije. </t>
    </r>
  </si>
  <si>
    <t>K</t>
  </si>
  <si>
    <t>IZVEDBENI PROJEKT IZVEDENOG STANJA</t>
  </si>
  <si>
    <t>IZVEDEBENI PROJEKT GRAĐEVINE SA SVIM UCRTANIM IZMJENAMA I DOPUNAMA SUKLADNO STVARNO IZVEDENIM RADOVIMA</t>
  </si>
  <si>
    <t>( PROJEKT IZVEDENOG STANJA )</t>
  </si>
  <si>
    <t xml:space="preserve">ARHITEKTONSKI IZVEDBENI PROJEKT IZVEDENOG STANJA </t>
  </si>
  <si>
    <t xml:space="preserve">GRAĐEVINSKI IZVEDBENI PROJEKT IZVEDENOG STANJA </t>
  </si>
  <si>
    <t xml:space="preserve">STROJARSKI IZVEDBENI PROJEKT IZVEDENOG STANJA  </t>
  </si>
  <si>
    <t xml:space="preserve">4. </t>
  </si>
  <si>
    <t xml:space="preserve">STROJARSKI - DIZALO IZVEDBENI PROJEKT IZVEDENOG STANJA </t>
  </si>
  <si>
    <t xml:space="preserve">STABILNI SUSTAV ZA GAŠENJE POŽARA IZVEDBENI PROJEKT IZVEDENOG STANJA </t>
  </si>
  <si>
    <t xml:space="preserve">ELEKTROTEHNIČKI IZVEDBENI PROJEKT IZVEDENOG STANJA </t>
  </si>
  <si>
    <t xml:space="preserve">7. </t>
  </si>
  <si>
    <t xml:space="preserve">ELEKTROTEHNIČKI - VATRODOJAVA IZVEDBENI PROJEKT IZVEDENOG STANJA </t>
  </si>
  <si>
    <t>IZVEDBENI PROJEKT IZVEDENOG STANJA VODOVODA I ODVODNJE</t>
  </si>
  <si>
    <t>IZVEDBENI PROJEKT IZVEDENOG STANJA  PROMETNICA</t>
  </si>
  <si>
    <t>IZVEDBENI PROJEKT IZVEDENOG STANJA ZAŠTITE GRAĐEVINSKE JAME</t>
  </si>
  <si>
    <t>CIJENA ZA GORE NAVEDENE PROJEKTE   KOMPLET</t>
  </si>
  <si>
    <t>OPIS</t>
  </si>
  <si>
    <t>KOLIČINA</t>
  </si>
  <si>
    <t>UKUPNO (kn)</t>
  </si>
  <si>
    <t>JED. CIJENA</t>
  </si>
  <si>
    <t>JEDINICA MJERE</t>
  </si>
  <si>
    <t>IZVEDBENI PROJEKT IZVEDENOG STANJA UKUPNO</t>
  </si>
  <si>
    <t>Ukoliko se prilikom iskopa naiđe na vodove instalacija i sl., radove treba obustaviti i odmah pozvati stručnjaka za odgovarajuću vrstu instalacija kao i nadzornog inženjera. Samo ovlašteni stručni radnik može ustanoviti stanje nađenog i demontirati ili preseliti instalacije. Pripomoć kod navedenih radova obračunati će se posebno, a otežanja zbog pažnje pri radovima treba uračunati u jediničnu cijenu.</t>
  </si>
  <si>
    <r>
      <t xml:space="preserve">Glede navedenih kvaliteta materijala definiranih troškovnikom, ponuđači mogu ponuditi i druge vrste materijala i radova prema svojoj tehnologiji i mogućnostima, ali samo uz suglasnost projektanta i ako zadovoljavaju odredbe </t>
    </r>
    <r>
      <rPr>
        <i/>
        <sz val="10"/>
        <rFont val="Calibri"/>
        <family val="2"/>
      </rPr>
      <t>HRN</t>
    </r>
    <r>
      <rPr>
        <i/>
        <sz val="10"/>
        <rFont val="Calibri"/>
        <family val="2"/>
        <charset val="238"/>
      </rPr>
      <t>-i ili jednakovrijedno. Ovo se odnosi posebice na rješavanje detalja izolacija u dilatacijama.</t>
    </r>
  </si>
  <si>
    <t>Jediničnom cijenom izvedbe treba obuhvatiti dobavu i ugradbu elemenata stropa, slaganje elemenata u cjelinu, nultu montažu, kompletnu nosivu konstrukciju i sve pripadne sidrene elemente i detalje, izvedbu rubnih detalja uz zidove, stupove, pregrade ili prodore kroz plohu stropa, kao i obradu stropa oko ugrađenih elemenata instalacija. Sve navedeno treba izvesti isključivo u skladu s tehnologijom proizvoditelja stropa, rabeći samo materijale i alate koji su tehnologijom predviđeni.</t>
  </si>
  <si>
    <t>Jediničnom cijenom izvedbe treba obuhvatiti dobavu i ugradbu elemenata obloge, slaganje elemenata u cjelinu, kompletnu nosivu konstrukciju i sve pripadne sidrene elemente i detalje, izvedbu rubnih detalja uz zidove, stupove, pregrade ili prodore kroz plohu, kao i obradu oko ugrađenih elemenata instalacija. Sve navedeno treba izvesti isključivo u skladu s tehnologijom proizvoditelja obloge, rabeći samo materijale i alate koji su tehnologijom predviđeni.</t>
  </si>
  <si>
    <t>Za svu alu bravariju vrijedi da u jediničnoj cijeni treba obuhvatiti: dobavu, prevoz i ugradbu kompletnih stavki, završno obrađenih i funkcionalnih; sve prijenose i uskladištenja; brtvljenje i kitanje reški i dilatacija između pojedinih elemenata same stavke i između stavke i susjednih ploha, uključivo sve pokrovne i kutne limove, letvice i profile; okvire za ugradbu, sva sidra i sidrene detalje i profile; sav okov po projektu uključivo brave i ključeve, ručke ili prečke te odbojnike ili zaustavljače vratnih krila; hidrauličke samozatvarače vratnih krila; bušenje rupa u zidovima od opeke ili betona, dobavu i ugradbu pl. tipla za sidrene vijke kao i ugradbu vijaka; po potrebi zapunjavanje rupa za sidra ili oštećenja od ugradbe cem. mortom 1:1; završnu obradu vidljivih ploha odgovarajućim naličem; sve troškove ispitivanja do dobivanja certifikata, uključivo sve potrebne materijale, uzorke i radnje vezane uz isto; potrebnu radnu skelu.</t>
  </si>
  <si>
    <r>
      <t xml:space="preserve">Za svu stolariju vrijedi da u jediničnoj cijeni treba obuhvatiti: dobavu, prevoz i ugradbu stolarije, komplet  završno ugrađenih, obrađenih i funkcionalnih; sve prijenose i uskladištenja; svo ostakljenje u kvaliteti i kvantiteti po opisu; sva brtvljenje i kitanje reški i dilatacija između pojedinih elemenata same stavke i između stavke i susjednih ploha; slijepe dovratnike za ugradbu; završno obrađene finalne dovratnike; sve pokrovne, kutne i kitne letvice i profile; okvire za ugradbu, sva sidra i sidrene detalje i profile; sav okov </t>
    </r>
    <r>
      <rPr>
        <i/>
        <sz val="10"/>
        <rFont val="Calibri"/>
        <family val="2"/>
      </rPr>
      <t xml:space="preserve">po projektu </t>
    </r>
    <r>
      <rPr>
        <i/>
        <sz val="10"/>
        <rFont val="Calibri"/>
        <family val="2"/>
        <charset val="238"/>
      </rPr>
      <t>uključivo brave i ključeve, ručke ili prečke te odbojnike ili zaustavljače vratnih krila; ugrađene podne odbojnike; bušenje rupa u zidovima od opeke ili betona, dobavu i ugradbu pl. tipla za sidrene vijke kao i ugradbu vijaka; po potrebi zapunjavanje rupa za sidra ili oštećenja od ugradbe cem. mortom 1:1; završnu obradu vidljivih ploha po opisu iz troškovnika; sve troškove ispitivanja do dobivanja certifikata, uključivo sve potrebne materijale, uzorke i radnje vezane uz isto; potrebnu radnu skelu.</t>
    </r>
  </si>
  <si>
    <r>
      <t>Unutarnja vrata su izvedena s punim drvenim dovratnikom širine 14 ili 16 cm, odnosno u gips pregradnim stijenama u širini zida (100 mm ili po detalju), završno ličenim bojom za unutarnje premaze stolarije</t>
    </r>
    <r>
      <rPr>
        <i/>
        <sz val="10"/>
        <rFont val="Calibri"/>
        <family val="2"/>
      </rPr>
      <t xml:space="preserve"> </t>
    </r>
    <r>
      <rPr>
        <i/>
        <sz val="10"/>
        <rFont val="Calibri"/>
        <family val="2"/>
        <charset val="238"/>
      </rPr>
      <t>(uljni ili sintetski sistemi naliča), u boji i tonu po projektu. Ličenje izvesti u dva premaza, uključivo sve potrebne prethodne radnje i pripreme podloge za ličenje.</t>
    </r>
  </si>
  <si>
    <r>
      <t xml:space="preserve"> - završno ličeni bojom za unutarnje premaze stolarije (uljni ili sintetski sistemi naliča), u boji i tonu </t>
    </r>
    <r>
      <rPr>
        <i/>
        <sz val="10"/>
        <rFont val="Calibri"/>
        <family val="2"/>
      </rPr>
      <t>po projektu.</t>
    </r>
    <r>
      <rPr>
        <i/>
        <sz val="10"/>
        <rFont val="Calibri"/>
        <family val="2"/>
        <charset val="238"/>
      </rPr>
      <t xml:space="preserve"> Ličenje izvesti u dva premaza, uključivo sve potrebne prethodne radnje i pripreme podloge za ličenje.</t>
    </r>
  </si>
  <si>
    <r>
      <t xml:space="preserve"> - furnirani prvoklasnim furnirom, te završno ličeni bezbojnim lazurnim lak naličem  za unutarnju stolariju</t>
    </r>
    <r>
      <rPr>
        <i/>
        <sz val="10"/>
        <rFont val="Calibri"/>
        <family val="2"/>
      </rPr>
      <t xml:space="preserve">. </t>
    </r>
    <r>
      <rPr>
        <i/>
        <sz val="10"/>
        <rFont val="Calibri"/>
        <family val="2"/>
        <charset val="238"/>
      </rPr>
      <t>Ličenje izvesti u tri premaza, sa dodatkom laka u završni sloj, uključivo sve potrebne prethodne radnje i pripreme podloge za ličenje.</t>
    </r>
  </si>
  <si>
    <t>Za svu bravariju vrijedi da u jediničnoj cijeni treba obuhvatiti: dobavu, prevoz i ugradbu kompletnih stavki, završno obrađenih i funkcionalnih; sve prijenose i uskladištenja; svo ostakljenje u kvaliteti i kvantiteti po opisu; toplinske izolacije u fasadnim stijenama, brtvljenje i kitanje reški i dilatacija između pojedinih elemenata same stavke i između stavke i susjednih ploha, uključivo sve pokrovne i kutne limove, letvice i profile; okvire za ugradbu, sva sidra i sidrene detalje i profile; sav okov po projektuuključivo brave i ključeve, ručke ili prečke te odbojnike ili zaustavljače vratnih krila; hidrauličke samozatvarače vratnih krila; ventuse za otvaranje otklopnih krila; bušenje rupa u zidovima od opeke ili betona, dobavu i ugradbu pl. tipla za sidrene vijke kao i ugradbu vijaka; po potrebi zapunjavanje rupa za sidra ili oštećenja od ugradbe cem. mortom 1:1; završnu obradu vidljivih ploha odgovarajućim naličem; sve troškove ispitivanja do dobivanja certifikata, uključivo sve potrebne materijale, uzorke i radnje vezane uz isto; potrebnu radnu skelu.</t>
  </si>
  <si>
    <t>Betonske i armirano-betonske radove izvesti prema opisu u troškovniku te u skladu sa Tehničkim propisom za betonske konstrukcije, „Narodne novine“ broj 139/09, 14/10, 125/10, 136/12</t>
  </si>
  <si>
    <r>
      <t>Demontaža sanitarnih uređaja i deponiranje</t>
    </r>
    <r>
      <rPr>
        <sz val="10"/>
        <rFont val="Calibri"/>
        <family val="2"/>
      </rPr>
      <t xml:space="preserve"> na najbliži deponij građevinskog otpada</t>
    </r>
    <r>
      <rPr>
        <sz val="10"/>
        <rFont val="Calibri"/>
        <family val="2"/>
        <charset val="238"/>
      </rPr>
      <t xml:space="preserve"> /ručni prijenos na odlagalište u posebnu prostoriju ili na gradilišnu deponiju/. U jediničnu cijenu uključeno je demontaža konzolnih nosača, demontaža kompletnog dovoda i odvoda sa blindiranjem cijevi na vertikali i skidanjem bateriia.</t>
    </r>
  </si>
  <si>
    <t>Demontaža raznog namještaja i opreme sa prijenosom na najbliži deponij građevinskog otpada. Obračun se vrši prema stvarno utrošenom vremenu eventualno utrošenom materijalu što je evidentirano građevinskim dnevnikom i odobreno od strane investitora.</t>
  </si>
  <si>
    <t>Demontaža postojećih žlijebova i odvodnih vertikala sa svim pričvrsnim materijalom sa prijenosom na najbliži deponij građevinskog otpada. Obračun po m1 demontirane i ponovno montirane limarije.</t>
  </si>
  <si>
    <t>Dobava, donos i ugradba OSB ploče d=2,2 cm za krov. Obračun po m2 tlocrtne površine</t>
  </si>
  <si>
    <t>Aluminij plastificiran u antibakterijskoj boji 110 mikrona. Alu. profili u RAL-7047 tonu.</t>
  </si>
  <si>
    <t>gipskartonskeploče (800 kg/m³),</t>
  </si>
  <si>
    <t>Dobava i postava otirača - omčaste PVC prostirke s poleđinom. Tip prostirke predviđen za veliki promet (1500-5000 prelazaka/dan) u vanjskom prostoru. Otirači se postavljaju ispred ulaza.</t>
  </si>
  <si>
    <t>Sve eventualne nejasnoće riješiti u dogovoru s projektantom.</t>
  </si>
  <si>
    <t xml:space="preserve">sinkroni električni bezreduktorski (Permanent Magnet Synchronous Motor –“sinkroni motor s permanentnim magnetima”) snage P=9,7 kW
</t>
  </si>
  <si>
    <t>Dobava donos i ugradba čeličnih talpi tip L603 ili neki drugi jednakovrijedan proizvod koji zadovoljava  Wy&gt; 1200m3/m EI traženu projektom duljine 6m. Talpe ugraditi s projektnom dokumentacijom. Obračun po m2 ugrađenih talpi.</t>
  </si>
  <si>
    <t>Svako vratno krilo u stalnoj uporabi treba opremiti s hidrauličkim samozatvaračem po projektu.</t>
  </si>
  <si>
    <t>Vrata za koje je tako određeno izvedena su sa dovartnikom furniranim prvoklasnim furnirom, te završno ličeni bezbojnim lazurnim lak naličem  za unutarnju stolariju vrlo dobre kvalitete. Ličenje izvesti u tri premaza, sa dodatkom laka u završni sloj, uključivo sve potrebne prethodne radnje i pripreme podloge za ličenje.</t>
  </si>
  <si>
    <t>Uzimanje uzoraka, priprema uzoraka i ispitivanje svojstava svježeg betona provodi se prema normama niza HRN EN 12350 ili jednako vrijednom, a ispitivanje svojstava očvrslog betona prema normana niza HRN EN 12390 ili jednakovrijednom.</t>
  </si>
  <si>
    <t>Prije početka izvedbe radova, izvoditelj je obvezan predočiti projektantu detalje izvedbe i savijanja limova, i tek po odobrenju i nakon ovjere istih od strane projektanta radovi može pristupiti izvedbi radova. Izrada rješenje neće se posebno platiti već predstavlja trošak i obvezu izvoditelja.</t>
  </si>
  <si>
    <t>Sva vatrootporna bravarija moraju zadovoljiti odredbe HRN-a U.J1.160 ili jednakovrijednom, odnosno po HRN-i  ili jednako vrijednom tražena kvaliteta mora se dokazati odgovarajućim certifikatima izdanim od strane za to ovlaštene i registrirane organizacije.</t>
  </si>
  <si>
    <t>c) dobava i ugradba armature ČBR-40</t>
  </si>
  <si>
    <t>Zidarski radovi podrazumijevaju zidanja, žbukanja, izradu cementnih glazura i namaza, ab estriha te zidarske pripomoći pri izvođenju ostalih radova.</t>
  </si>
  <si>
    <r>
      <t>Dobava materijala i izrada čeličnog protupožarnog stubišta tlocrtnih dimenzija 6490x2710 mm. Četverokrako čelično požarno stubište sa podestima. Nosiva konstrukcija 2 obrazna nosača  krakova  iz čeličnih kvadratnih cijevi. Stubišta se pričvršćuju bočno u nosive konstrukcije katova. Nosiva konstrukcija stoji na čeličnim stupovima dim. 120x120 mm koji se sidre u nosivo tlo-AB ploču. Na gornjoj strani nosača navareni su okviri za gazišta  iz plosnog željeza 40/5 mm, na koje se pričvršcuju rešetkasta gazišta u okviru iz L profila 30/30/3mm. Gazište podesta je također iz rešetkastih gazišta u okviru. Na visini od 120 cm postavlja se rukohvat iz okrugle cijevi ø 50 mm. Cijeli kostur stubišta oblači se u perforirani čelični plastiflcirani lilm</t>
    </r>
    <r>
      <rPr>
        <sz val="10"/>
        <color indexed="10"/>
        <rFont val="Calibri"/>
        <family val="2"/>
        <scheme val="minor"/>
      </rPr>
      <t xml:space="preserve"> </t>
    </r>
    <r>
      <rPr>
        <sz val="10"/>
        <rFont val="Calibri"/>
        <family val="2"/>
        <scheme val="minor"/>
      </rPr>
      <t>u boji po projektu. Kompletan rad i materijal, uključivo i vibropletivo. Stubište je zaštičeno od korozije vručim cinčanjem. Nakon montaže obavezan je popravak oštećenih mjesta antikorozivne zaštite.</t>
    </r>
  </si>
  <si>
    <t xml:space="preserve">Gruba  žbuka i podravnavanje vanjskih vertikalnih ploha fasadnih zidova postoječi objekata. Sve površine prethodno očistiti i oprati mlazom vode  i prskati cementnim mlijekom. U cijenu uračunat sav potreban rad i materijal. Obračun po m2 izvedene  površine. </t>
  </si>
  <si>
    <t>U stavku ulazi dobava i ugradba Alu vanjske žaluzine prozora. Okov je sistemski, klase antikorozivnosti 3 prema HRN EN 1670 ili jednakovrijednom.</t>
  </si>
  <si>
    <t>Dobava, montaža i puštanje u rad pocinčanih čeličnih sekcijskih vrata podiznih sekcijskih garažnih vrata od panela s ispunom s vertikalnim tipom vodilica (vrata se podižu okomito), s automatikom daljinskih upravljačkih jedinica za otvaranje garažnih vrata izvana i iznutra, dimenzija 550 x300 cm</t>
  </si>
  <si>
    <t>·   Antibakterijski PVC sa ocjenom vatrootporsnosti Bs2do, prema ČSN EN 13501-1+A1:2010 ili jednakovrijedna, proizveden bez upotrebe teških metala</t>
  </si>
  <si>
    <r>
      <t>Potkonstrukcija se sastoji od tipskih  profila iz pocinčanog lima debljine 0,6 mm nosivi CD profili i montažni CD profili postavljeni su na rasteru 80/40 cm. Visina spuštanja podgleda je od 12 cm od AB ploče. Visina podgleda spuštenog stropa od podloge je 310 cm. Obrada spojeva prema projektu, a H2 13 ploče sa  Impregniranim.</t>
    </r>
    <r>
      <rPr>
        <sz val="10"/>
        <rFont val="Arial"/>
        <family val="2"/>
        <charset val="238"/>
      </rPr>
      <t xml:space="preserve"> </t>
    </r>
    <r>
      <rPr>
        <sz val="10"/>
        <rFont val="Calibri"/>
        <family val="2"/>
        <charset val="238"/>
      </rPr>
      <t>Pri izradi držati se smjernica i uputa iz projekta.</t>
    </r>
  </si>
  <si>
    <t xml:space="preserve"> na vec pripremljenu podlogu za bojanje a u cijenu uključen sav potreban rad, materijal. U cijenu uključeno i brušenje, čišćenje, otprašivanje, kitanje manjih oštećenja</t>
  </si>
  <si>
    <t>Postavljen horizontalno ili približno horizontalno u visini od najviše 90 cm, odnosno vertikalno ili približno vertikalno na visini gornjeg ruba do najviše 180 cm. Postavljen je uz ulaz u građevinu.</t>
  </si>
  <si>
    <t>Taktilna crta vođenja, traka širine 40 cm , reljefne obrade sa užljebinama u smjeru vođenja, visine do 5 mm. Postava u podu hodnika, od ulaza do invalidskog wc-a te prijemnih pultova i sl. Obračun po m1 izvedene taktilne trake.</t>
  </si>
  <si>
    <t xml:space="preserve">Multimedijsko računalo koje uključuje minimalno:
- 512 MB hard disk
- 8 GB RAM memorije
- grafička kartica sa 2 HDMI izlaza
- ugrađena stream ulazna HDMI kartica sa 2 HDMI ulaza
- procesor 4 core 3.2 GHz
- 2 FullHD LED LCD monitora sa HDMI priključkom
- bežični miš i tastatura  
- napajanje 230V AC
</t>
  </si>
  <si>
    <t xml:space="preserve">Dobava i isporuka klijentske radne stanice sljedećih minimalnih karakteristika:
procesor 3,40GHz; L3 Cache 8MB
3.6GHz, 8MB Cache, 4 Cores, Turbo (4.0GHz)
8GB 2133MHz DDR4 memorija
256 GB SATA SSD tvrdi disk
16x DVD-RW Dual-Layer
grafika: sabirnica:PCIe 3.0 x16; količina memorije  3072 MB; Radni takt GPU [MHz] 1569; Takt memorije [MHz] 8008; izlazi DVI-D, HDMI, 2x display port
Mrežni adapter (10/100/1000)
tipkovnica i optički miš
kućište 
Potrošnja 180W
operativni sustav 64-bit 
</t>
  </si>
  <si>
    <t>Importiranje podloge objekta napravljenu u AutoCad-u ili jednakovrijedno, glavnu nadzornu aplikaciju sustava. Prikaz razmještaja svih kamera u prostoru.</t>
  </si>
  <si>
    <t>Popravak postojeće krovne konstrukcije uključuje grede, letve i kontraletve obračunato po m2 popravljene konstrukcije.</t>
  </si>
  <si>
    <t>Izrada, doprema i montaža radnog pulta sa gornjom konzumnom pločom širine 30 cm, dimenzija 110x70-30x75-95 cm. Nosiva konstrukcija od iverice obostrano obložena laminatom u dezenu po odabiru, debljine 20,4 mm sa ugrađenim PVC stopama za mikroregulaciju. Radna ploča i gornja konzumna ploča izvedene su od ompozitnog materijala na bazi plastičnih masa, a koji imitira kamen debljine 12 mm, dezen po odabiru.  Ispod radne ploče montira se kanalica za kablove sa dvije uvodnice promjera 60 mm u istoj boji kao radna ploča. Prednja fasada sa zaobljenim završnim dijelom od iverice debljine 20,4 mm, obostrano obložena laminatom u dezenu po odabiru. U cijenu uključen i pokretni ladičar dim. 42x60x60 cm sa tri ladice po visini. Korpus izveden od OPL iverice debljine 18 mm, pokrovna ploča i čela ladica od kompozitnog materijala na bazi plastičnih masa, a koji imitira kamen u  debljine 8 mm. Zaključavanje, centralni zapor.</t>
  </si>
  <si>
    <t>Pregradni zidovi od gipskartonskih elemenata u pravilu su debljine 10, 12.50 i 15 cm. Visine su od poda do ab. ploče i samonosivi su. Oplata je u pravilu dvostruka (dvije ploče), standardne , (“zelene”)  impregnirane vodootporne, (“diamant”) tvrde i ploče od baritnog sulfada za zaštitu od X-zraka.</t>
  </si>
  <si>
    <t>Dobava i izrada zida od obostrano dvostrukih vodootpornih gipskartonskih ploča, debljina zida 10 cm. Potkonstrukcija od CW i UW profila, ispuna mineralnom vunom d=50mm, gletanje spojeva u Q3 kvaliteti. Izvedba u svemu prema opisanim općim uvjetima.</t>
  </si>
  <si>
    <t>Dobava i izrada zida od obostrano dvostrukih vodootpornih gipskartonskih ploča, debljina zida 20 cm. Potkonstrukcija od CW i UW profila, ispuna mineralnom vunom d=100mm, gletanje spojeva u Q3 kvaliteti. Izvedba u svemu prema opisanim općim uvjetima.</t>
  </si>
  <si>
    <t>Dobava i izrada zida sa jedne strane oplatom od dvostrukih standardnih gipskartonskih ploča i druge strane oplatom od dvije gipskartonske "dijamant"  ploče debljina zida 12.50 cm. Potkonstrukcija od CW i UW profila, ispuna mineralnom vunom d=50mm, gletanje spojeva u Q3 kvaliteti. Izvedba u svemu prema opisanim općim uvjetima.</t>
  </si>
  <si>
    <t>Dobava i izrada zida od obostrano dvostrukih vodootpornih gipskartonskih ploča, debljina zida 12.50 cm. Potkonstrukcija od CW i UW profila, ispuna mineralnom vunom d=50mm, gletanje spojeva u Q3 kvaliteti. Izvedba u svemu prema opisanim općim uvjetima.</t>
  </si>
  <si>
    <t>Dobava i izrada zida sa jedne strane oplatom od dvostrukih standardnih gipskartonskih ploča i druge strane oplatom od jedne gipskartonske ploče i jedne gibskartonske "dijamant"  ploče debljine zida 15 cm. Potkonstrukcija od CW i UW profila, ispuna mineralnom vunom d=100mm, gletanje spojeva u Q3 kvaliteti. Izvedba u svemu prema opisanim općim uvjetima.</t>
  </si>
  <si>
    <t>Dobava i izrada zida sa jedne strane oplatom od dvostrukih standardnih gipskartonskih ploča i druge strane oplatom od dvostruke, impregnirane gipskartonske ploče debljine  zida 12,50 cm. Potkonstrukcija od CW i UW profila, ispuna mineralnom vunom d=50mm, gletanje spojeva u Q3 kvaliteti. Izvedba u svemu prema opisanim općim uvjetima.</t>
  </si>
  <si>
    <t>Dobava i izrada zida sa jedne strane oplatom od dvostrukih standardnih gipskartonskih ploča i druge strane oplatom od dvostruke, impregnirane gipskartonske ploče debljine zida  15 cm. Potkonstrukcija od CW i UW profila, ispuna mineralnom vunom d=100mm, gletanje spojeva u Q3 kvaliteti. Izvedba u svemu prema opisanim općim uvjetima.</t>
  </si>
  <si>
    <t>Dobava i izrada zida sa jedne strane oplatom od  jedne standardne gipskartonske ploče i jedne gipskartonske "dijamant" ploče 800kg/m3 i druge strane oplatom od  dvije impregnirane GKBI ploče, debljine zida 12,50 cm. Potkonstrukcija od CW i UW profila, ispuna mineralnom vunom d=50mm, gletanje spojeva u Q3 kvaliteti. Izvedba u svemu prema opisanim općim uvjetima.</t>
  </si>
  <si>
    <t>Dobava i izrada zida sa jedne strane oplatom od  jedne standardne gipskartonske ploče i jedne gipskartonske "dijamant" ploče 800kg/m3 i druge strane oplatom od  dvije impregnirane gipskartonske ploče, debljine zida 15 cm. Potkonstrukcija od CW i UW profila, ispuna mineralnom vunom d=100mm, gletanje spojeva u Q3 kvaliteti. Izvedba u svemu prema opisanim općim uvjetima.</t>
  </si>
  <si>
    <t>Dobava i izrada zida sa jedne strane oplatom od  jedne standardne gipskartonske ploče i jedne gipskartonske "dijamant" ploče i druge strane oplatom jedne standardne gipskartonske ploče i jedne gipskartonske "dijamant" 800kg/m3 ploče, debljine zida 12,50 cm. Potkonstrukcija od CW i UW profila, ispuna mineralnom vunom d=50mm, gletanje spojeva u Q3 kvaliteti. Izvedba u svemu prema opisanim općim uvjetima.</t>
  </si>
  <si>
    <t>Dobava i izrada zida sa jedne strane oplatom od  jedne standardne gipskartonske ploče i jedne gipskartonske "dijamant" ploče 800kg/m3 i druge strane oplatom jedne standardne gipskartonske ploče i jedne gipskartonske "dijamant" ploče 800kg/m3, debljine zida 15 cm. Potkonstrukcija od CW i UW profila, ispuna mineralnom vunom d=100mm, gletanje spojeva u Q3 kvaliteti. Izvedba u svemu prema opisanim općim uvjetima.</t>
  </si>
  <si>
    <t>Dobava i izrada zida od obostrano dvostrukih standardnih protupožarnih gipskartonskih ploča, debljina zida 12,50 cm.Potkonstrukcija od CW i UW profila, ispuna mineralnom vunom d=50mm, gletanje spojeva u Q3 kvaliteti. Izvedba u svemu prema opisanim općim uvjetima.</t>
  </si>
  <si>
    <t>Dobava i obloga od dvostrukih standardnih protupožarnih gipskartonskih ploča, debljina zida 15 cm. Potkonstrukcija od CW i UW profila, ispuna mineralnom vunom d=100mm, gletanje spojeva u Q3 kvaliteti. Izvedba u svemu prema opisanim općim uvjetima.</t>
  </si>
  <si>
    <t xml:space="preserve"> - obloga sa jednom standardnom gipskartonskom pločom</t>
  </si>
  <si>
    <t xml:space="preserve"> - obloga sa dvije standardne gipskartonske ploče</t>
  </si>
  <si>
    <t xml:space="preserve"> - obloga sa dvije impregnirane gipskartonske ploče</t>
  </si>
  <si>
    <t>Dobava materijala i izvedba obloga geberita i sanitarnih elemenata. Izvodi se dvoslojnim oblaganjem gipskartonskim pločama  i ispunjavanjem šupljine mineralnom vunnom d=50mm. Svi spojevi gletani i bandažirani. Obračun po m2.</t>
  </si>
  <si>
    <t>Dobava materijala i izrada gipskartonskih "L" maski kao obloga instalacija izvedena jednoslojnim oblaganjem gipskartonskih ploča d=12,5mm sa tipskom potkonstrukcijom od CD i UD profila, spojevi bandažirani i pregletani, spremni za bojanje bez bojanja. Svi rubovi ojačani aluminijskom kutnom šinom zbog ojačanja istog.</t>
  </si>
  <si>
    <t>Dobava materijala i izrada gipskartonskih "U" maski kao obloga instalacija izvedena jednoslojnim oblaganjem gipskartonskih ploča d=12,5mm sa tipskom potkonstrukcijom od CD i UD profila, spojevi bandažirani i pregletani, spremni za bojanje bez bojanja. Svi rubovi ojačani aluminijskom kutnom šinom zbog ojačanja istog.</t>
  </si>
  <si>
    <t>debljina gipskartonskih s olovnom folijom debljine 1mm u jednoj ploči ukupno 2mm</t>
  </si>
  <si>
    <t>debljina gipskartonskih s olovnom folijom debljine 2mm u jednoj ploči ukupno 4mm</t>
  </si>
  <si>
    <t>debljina gipskartonske ploče s olovnom folijom debljine 2,5mm u jednoj ploči ukupno 5mm</t>
  </si>
  <si>
    <t xml:space="preserve">Dobava materijala i izvedba spuštenog stropa, na tipskoj dvostrukoj stropnoj pocinčanoj potkonstrukciji od CD i UD profila. Izvodi se dvoslojnim oblaganjem gipskartonske pločama d=12.5mmx2, uključujući kamenu vunu d=50mm, svi spojevi bandažirani i pregletani u Q3 kvaliteti, obračun po m2 izvedenog stropa. </t>
  </si>
  <si>
    <t xml:space="preserve">Dobava materijala i izvedba spuštenog stropa, na tipskoj dvostrukoj stropnoj pocinčanoj potkonstrukciji od CD i UD profila. Izvodi se dvoslojnim oblaganjem gipskartonskim impregniranim gipskartonskim pločama d=12.5mmx2,svi spojevi bandažirani i pregletani u Q3 kvaliteti, obračun po m2 izvedenog stropa. </t>
  </si>
  <si>
    <t>Regulacijska DDC oprema s odgovarajućim operacijskim sustavom</t>
  </si>
  <si>
    <t>Tlačna komora u horizontalnoj izvedbi, predviđena za vanjsku ugradnju u kučištu s dvostrukom stijenkom i izolacijom od mineralne vune debljine 50 mm. Konstrukcija s glatkim unutarnjim panelima zaštitno obojenim, bez hladnih mostova. Kućište visoke kvalitete za najbolje performanse; samonosivo kućište. Usklađeno s najstrožim uvjetima specificiranim europskog standarda za higijenske prostore EN1886 i normi EN13053 ili jednakovrijedne. Tehničke karakteristike i performanse uređaja ovjerene od krovne europske neovisne udruge za certifikaciju termotehničke opreme EUROVENT CERTIFICATION (broj certifikata: AHU 04-04. Komora zadovoljava Ecodesign 1253-2014/2018 (ErP 2018) ili jednakovrijedan.Sukladno navedenim normama klima komora mora zadovoljiti skljedeće tehničke karakteristike kućišta klima komore:</t>
  </si>
  <si>
    <t xml:space="preserve">Plinska poluteška čelična navojna cijev izrađena prema C.B5.225 ili jednakovrijedno, ispitana na nepropusnost
položena slobodno nad zidom,uključivo sav pomoćni materijal za spajanje,brtvljenje i pričvršćenje,ali bez uljenog naliča uz bušenje zidova i zatvaranje prodora
</t>
  </si>
  <si>
    <t>Nabava, doprema i postava travnih rešetki od polipropilena na na mjestima za operativni rad vatrogasnih vozila (zatravljivanje obrađeno u troškovniku krajobraznog uređenja). Izvodi se na donji nosivi sloj iz stavke 1.</t>
  </si>
  <si>
    <r>
      <t xml:space="preserve">Izrada, doprema i montaža jednokrilnih punih aluminijskih vratiju u građevinskom otvoru veličine 125x200 cm - oznaka u projektu pozicija - </t>
    </r>
    <r>
      <rPr>
        <b/>
        <sz val="10"/>
        <rFont val="Calibri"/>
        <family val="2"/>
        <charset val="238"/>
      </rPr>
      <t>37.</t>
    </r>
    <r>
      <rPr>
        <sz val="10"/>
        <rFont val="Calibri"/>
        <family val="2"/>
        <charset val="238"/>
      </rPr>
      <t xml:space="preserve"> Jednokrilna zaokretna puna vrata. Svijetli otvor vrata dimenzija 111x193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RAL-7047 . Okov - brava, rozete i kvaka renomiranih proizvođača, spojnice s kugličnim ležajem, kom. 4 po krilu podešavajuće po visini, sve prema shemi bravarije. </t>
    </r>
  </si>
  <si>
    <r>
      <t xml:space="preserve">Izrada, doprema i montaža jednokrilnih kliznih aluminijskih vratiju u građevinskom otvoru veličine 160x220 cm - oznaka u projektu pozicija - </t>
    </r>
    <r>
      <rPr>
        <b/>
        <sz val="10"/>
        <rFont val="Calibri"/>
        <family val="2"/>
        <charset val="238"/>
      </rPr>
      <t>1.</t>
    </r>
    <r>
      <rPr>
        <sz val="10"/>
        <rFont val="Calibri"/>
        <family val="2"/>
        <charset val="238"/>
      </rPr>
      <t xml:space="preserve"> Jednokrilna klizna puna vrata. Svijetli otvor vrata dimenzija 154x210 cm. Stavku izraditi od aluminijskih profila. Klizno krilo izvesti kao drvena puna glatka vrata debljine 40 mm sa završnom obradom od laminata vlagootpornom i antibakterijskom, prema zahtjevima prostora, u boji tona RAL-7047, a ispuna je sačasta iverica. Krilo ima cilindričnu bravu i vodilicu  od čeličnog U profila i okov za klizanje. Završna obrada profila aluminij eloksirani u boji RAL-7047 . Okov - brava, rozete i kvaka renomiranih proizvođača, sve prema shemi bravarije. </t>
    </r>
  </si>
  <si>
    <r>
      <t xml:space="preserve">Izrada, doprema i montaža jednokrilnih punih aluminijskih vratiju u građevinskom otvoru veličine 72x206 cm - oznaka u projektu pozicija - </t>
    </r>
    <r>
      <rPr>
        <b/>
        <sz val="10"/>
        <rFont val="Calibri"/>
        <family val="2"/>
        <charset val="238"/>
      </rPr>
      <t xml:space="preserve">6. </t>
    </r>
    <r>
      <rPr>
        <sz val="10"/>
        <rFont val="Calibri"/>
        <family val="2"/>
        <charset val="238"/>
      </rPr>
      <t xml:space="preserve"> Jednokrilna zaokretna puna vrata. Svijetli otvor vrata dimenzija 60x200 cm. Stavku izraditi od aluminijskih profila. Zaokretno krilo izvesti kao drvena puna glatka vrata debljine 40 mm sa završnom obradom od laminata vlagootpornom i antibakterijskom, prema zahtjevima prostora, u boji tona RAL-7047,, a ispuna je sačasta iverica. Krilo ima cilindričnu "leptir" bravu i tri četverokraka panta. Završna obrada profila aluminij eloksirani boji RAL-7047.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</si>
  <si>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87x211 cm - oznaka u projektu pozicija - </t>
    </r>
    <r>
      <rPr>
        <b/>
        <sz val="10"/>
        <rFont val="Calibri"/>
        <family val="2"/>
        <charset val="238"/>
      </rPr>
      <t>8.</t>
    </r>
    <r>
      <rPr>
        <sz val="10"/>
        <rFont val="Calibri"/>
        <family val="2"/>
        <charset val="238"/>
      </rPr>
      <t xml:space="preserve"> Jednokrilna zaokretna puna vrata. Svijetli otvor vrata dimenzija 75x205 cm. Stavku izraditi od aluminijskih profila. Zaokretno krilo izvesti kao drvena puna glatka vrata debljine 40 mm sa završnom obradom od laminata vlagootpornom i antibakterijskom, prema zahtjevima prostora, u boji tona RAL-7047, a ispuna je sačasta iverica. Krilo ima cilindričnu "leptir" bravu i tri četverokraka panta. Završna obrada profila aluminij eloksirani boji RAL-7047.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</si>
  <si>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124x220 cm - oznaka u projektu pozicija - </t>
    </r>
    <r>
      <rPr>
        <b/>
        <sz val="10"/>
        <rFont val="Calibri"/>
        <family val="2"/>
        <charset val="238"/>
      </rPr>
      <t>1</t>
    </r>
    <r>
      <rPr>
        <sz val="10"/>
        <rFont val="Calibri"/>
        <family val="2"/>
        <charset val="238"/>
      </rPr>
      <t xml:space="preserve">. Jednokrilna zaokretna puna vrata, krilo se otvara za 180 stupnjeva. Svijetli otvor vrata dimenzija 110x213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RAL-7047.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</si>
  <si>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124x220 cm - oznaka u projektu pozicija - </t>
    </r>
    <r>
      <rPr>
        <b/>
        <sz val="10"/>
        <rFont val="Calibri"/>
        <family val="2"/>
        <charset val="238"/>
      </rPr>
      <t>1a</t>
    </r>
    <r>
      <rPr>
        <sz val="10"/>
        <rFont val="Calibri"/>
        <family val="2"/>
        <charset val="238"/>
      </rPr>
      <t xml:space="preserve">. Jednokrilna zaokretna puna vrata sa elipsoidnom staklenom ispunom,  krilo se otvara za 180 stupnjeva. Svijetli otvor vrata dimenzija 110x213 cm. Stavku izraditi od aluminijskih profila. Zaokretno krilo izvesti kao drvena puna glatka vrata debljine 40 mm sa završnom obradom od laminata vlagootpornom i antibakterijskom, prema zahtjevima prostora, u boji tona RAL-7047, a ispuna je sačasta iverica. Krilo ima cilindričnu bravu i četiri četverokraka panta (zbog težine krila). Završna obrada profila aluminij eloksirani boji RAL-7047. Okov - brava, rozete i kvaka renomiranih proizvođača, spojnice s kugličnim ležajem, kom. 4 po krilu podešavajuće po visini, sve prema shemi bravarije. </t>
    </r>
  </si>
  <si>
    <r>
      <t xml:space="preserve">Izrada, doprema i montaža jednokrilnih punih aluminijskih vratiju u građevinskom otvoru veličine 124x220 cm - oznaka u projektu pozicija - </t>
    </r>
    <r>
      <rPr>
        <b/>
        <sz val="10"/>
        <rFont val="Calibri"/>
        <family val="2"/>
        <charset val="238"/>
      </rPr>
      <t>2.</t>
    </r>
    <r>
      <rPr>
        <sz val="10"/>
        <rFont val="Calibri"/>
        <family val="2"/>
        <charset val="238"/>
      </rPr>
      <t xml:space="preserve"> Jednokrilna zaokretna puna vrata. Svijetli otvor vrata dimenzija 110x213 cm. Stavku izraditi od aluminijskih profila. Zaokretno krilo izvesti kao drvena puna glatka vrata debljine 40 mm sa završnom obradom laminata vlagootpornom i antibakterijskom, prema zahtjevima prostora, u boji tona RAL-7047, a ispuna je sačasta iverica. Krilo ima cilindričnu bravu i četiri četverokraka panta (zbog težine krila). Završna obrada profila aluminij eloksirani boji RAL-7047. Okov - brava, rozete i kvaka renomiranih proizvođača, spojnice s kugličnim ležajem, kom. 4 po krilu podešavajuće po visini, sve prema shemi bravarije. </t>
    </r>
  </si>
  <si>
    <t>Svi dolje navedeni projekti moraju biti dostavljeni u 3 (tri) primjerka i u digitalnom obliku</t>
  </si>
  <si>
    <t>STOLNO RAČUNALO 1</t>
  </si>
  <si>
    <t xml:space="preserve">Procesor: </t>
  </si>
  <si>
    <t>Memorija:</t>
  </si>
  <si>
    <t>Tvrdi disk:</t>
  </si>
  <si>
    <t>DVDRW:</t>
  </si>
  <si>
    <t>Video:</t>
  </si>
  <si>
    <t>Audio:</t>
  </si>
  <si>
    <t>Mreža:</t>
  </si>
  <si>
    <t>I/O slotovi:</t>
  </si>
  <si>
    <t>I/O portovi:</t>
  </si>
  <si>
    <t>Kućište:</t>
  </si>
  <si>
    <t>Napajanje:</t>
  </si>
  <si>
    <t>Tipkovnica:</t>
  </si>
  <si>
    <t>Miš:</t>
  </si>
  <si>
    <t>OS:</t>
  </si>
  <si>
    <t>Jamstvo:</t>
  </si>
  <si>
    <t>MONITOR 1</t>
  </si>
  <si>
    <t>Dijagonala monitora</t>
  </si>
  <si>
    <t>Vrijeme odziva</t>
  </si>
  <si>
    <t>Svjetlina zaslona</t>
  </si>
  <si>
    <t>Razlučivost zaslona</t>
  </si>
  <si>
    <t>Osvjetljenje</t>
  </si>
  <si>
    <t>Odnos kontrasta (tipičan)</t>
  </si>
  <si>
    <t>Kut vidljivosti</t>
  </si>
  <si>
    <t>Prikaz boja na monitoru</t>
  </si>
  <si>
    <t>Omjer stranica</t>
  </si>
  <si>
    <t>Portovi</t>
  </si>
  <si>
    <t>PISAČ</t>
  </si>
  <si>
    <t>Brzina ispisa</t>
  </si>
  <si>
    <t>Ispis prve stranice</t>
  </si>
  <si>
    <t>Mjesečni ciklus</t>
  </si>
  <si>
    <t>Preporučeni mjesečni ciklus</t>
  </si>
  <si>
    <t>Tehnologija</t>
  </si>
  <si>
    <t>Rezolucija</t>
  </si>
  <si>
    <t>Rukovanje papirom/ulaz</t>
  </si>
  <si>
    <t>Standardni formati</t>
  </si>
  <si>
    <t>Obostrano printanje</t>
  </si>
  <si>
    <t>Memorija</t>
  </si>
  <si>
    <t>Povezivanje</t>
  </si>
  <si>
    <t>Jamstvo</t>
  </si>
  <si>
    <t>BESPREKIDNO NAPAJANJE</t>
  </si>
  <si>
    <t>Izlazne karekteristike</t>
  </si>
  <si>
    <t>Izlazna snaga:</t>
  </si>
  <si>
    <t>Nazivni napon:</t>
  </si>
  <si>
    <t>Izobličenje napona:</t>
  </si>
  <si>
    <t>Frekvencija:</t>
  </si>
  <si>
    <t>Valni oblik napona:</t>
  </si>
  <si>
    <t>Izlazni konektori:</t>
  </si>
  <si>
    <t>Ulazne karakteristike</t>
  </si>
  <si>
    <t>Raspon napona:</t>
  </si>
  <si>
    <t>Ulazni konektori:</t>
  </si>
  <si>
    <t>Ostale karakteristike</t>
  </si>
  <si>
    <t>Kučište:</t>
  </si>
  <si>
    <t>Vrijeme rada na bateriji:</t>
  </si>
  <si>
    <t>Komunikacija:</t>
  </si>
  <si>
    <t>Radna temperatura:</t>
  </si>
  <si>
    <t>Napomena: sva oprema mora imati mogućnost preuzimanja programske podrške putem interneta na temelju serijskog broja ili modela.</t>
  </si>
  <si>
    <t xml:space="preserve">minimalno šest jezgri, minimalno 3.0 Ghz, minimalno 8MB cache,  godina proizvodnje od 2018. </t>
  </si>
  <si>
    <t>min. 8GB DDR4, 2133 MHz</t>
  </si>
  <si>
    <t xml:space="preserve">min. 2x 500 HDD/SSD SATA, podrška za RAID 0/1 </t>
  </si>
  <si>
    <t>16x DVD±RW Dual-Layer pogon</t>
  </si>
  <si>
    <t>min. 2 GB GDDR4, 1xDVI,  1XHDMI</t>
  </si>
  <si>
    <t>interni audio zvučnik</t>
  </si>
  <si>
    <t>Gigabit mrežni adapter (10/100/1000Mbps)</t>
  </si>
  <si>
    <t>Utori podržavaju kartice pune visine: 1 x PCI-e 16x, 2 x PCI-e 1x</t>
  </si>
  <si>
    <t>min. straga: 4x USB 3.0, 2x USB 2.0, audio, VGA, DisplayPort</t>
  </si>
  <si>
    <t>min. sprijeda: 4x USB 2.0</t>
  </si>
  <si>
    <t>Mini Tower kućište, otvaranje kućišta i zamjena komponenti bez alata (toolless), bez garancijske naljepnice</t>
  </si>
  <si>
    <t>Max. 300 W</t>
  </si>
  <si>
    <t>USB tipkovnica (HR raspored)</t>
  </si>
  <si>
    <t>USB optički miš, dvije tipke+scroll</t>
  </si>
  <si>
    <t>Operacijski sustav mora biti kompatibilan sa računalnim programom koji upravlja CNUS-om</t>
  </si>
  <si>
    <t>min. 24 mjeseca</t>
  </si>
  <si>
    <t>1.98 kW</t>
  </si>
  <si>
    <t>230V</t>
  </si>
  <si>
    <t>max. 5% pri punom opterećenju</t>
  </si>
  <si>
    <t>47-53 Hz za nominalne vrijednosti 50Hz, 57-53 Hz za nominalne vrijednosi 60 Hz</t>
  </si>
  <si>
    <t>sinusni</t>
  </si>
  <si>
    <t>min. 1x IEC 320 C19, min. 8x IEC 320 C13</t>
  </si>
  <si>
    <t>160-286V</t>
  </si>
  <si>
    <t>50/60Hz, +/- 3 Hz</t>
  </si>
  <si>
    <t>min. 1x IEC 320 C20 - Schuko CEE 7 / EU1-16P</t>
  </si>
  <si>
    <t>tower, crno, LCD ekran sa prikazom statusa i upravljačkom konzolom</t>
  </si>
  <si>
    <t>pri opterećenju od 50%, minimalno 24 min.</t>
  </si>
  <si>
    <t>RS-232, USB, SmartSlot</t>
  </si>
  <si>
    <t xml:space="preserve">0-40 °C </t>
  </si>
  <si>
    <t>2 godine</t>
  </si>
  <si>
    <t>24 ", podesiv po visini, antiglare</t>
  </si>
  <si>
    <t xml:space="preserve"> 6 ms</t>
  </si>
  <si>
    <t xml:space="preserve"> 250 cd/m2</t>
  </si>
  <si>
    <t xml:space="preserve"> 1920 x 1080 pikseli</t>
  </si>
  <si>
    <t xml:space="preserve"> LED</t>
  </si>
  <si>
    <t xml:space="preserve"> 1000:1</t>
  </si>
  <si>
    <t xml:space="preserve"> 178 ° / 178 °</t>
  </si>
  <si>
    <t xml:space="preserve"> 16.7 M</t>
  </si>
  <si>
    <t xml:space="preserve"> 16:9</t>
  </si>
  <si>
    <t xml:space="preserve">HDMI, VGA, DisplayPort, 2x USB 2,0, 2x USB 3.0 - 2 bočna </t>
  </si>
  <si>
    <t>do 35 ppm</t>
  </si>
  <si>
    <t>Do 8 sec</t>
  </si>
  <si>
    <t>Do 30,000 stranica</t>
  </si>
  <si>
    <t>do 1500</t>
  </si>
  <si>
    <t>color</t>
  </si>
  <si>
    <t>1200 x 600 dpi</t>
  </si>
  <si>
    <t>250-stranica ulaz, 100-stranica multifunkcionalni ulaz</t>
  </si>
  <si>
    <t>A4; A5; A6; B5</t>
  </si>
  <si>
    <t>Automatsko, standardno</t>
  </si>
  <si>
    <t>128 MB</t>
  </si>
  <si>
    <t>1 Hi-Speed USB, 1 Host USB, 1 Ethernet 10/100/1000</t>
  </si>
  <si>
    <t>12 mjeseci</t>
  </si>
  <si>
    <t>Zemljani radovi podrazumijevaju rušenja, iskope, privremeno i trajno deponiranje materijala, te izvođenje nasipa s propisanim radnjama (razastiranje, nabijanje, valjanje, planiranje). Prije početka radova na iskopu vrši se čišćenje terena.</t>
  </si>
  <si>
    <r>
      <t xml:space="preserve">Zapunjavanje bušotine ispunom poboljšanih toplinskih svojstava (vodljivost &gt;2,0 W/m K), </t>
    </r>
    <r>
      <rPr>
        <sz val="10"/>
        <rFont val="Calibri"/>
        <family val="2"/>
        <charset val="238"/>
      </rPr>
      <t>dobava paleta po 1000kg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</si>
</sst>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4" formatCode="_-* #,##0.00\ &quot;kn&quot;_-;\-* #,##0.00\ &quot;kn&quot;_-;_-* &quot;-&quot;??\ &quot;kn&quot;_-;_-@_-"/>
    <numFmt numFmtId="43" formatCode="_-* #,##0.00_-;\-* #,##0.00_-;_-* &quot;-&quot;??_-;_-@_-"/>
    <numFmt numFmtId="164" formatCode="_-* #,##0\ _k_n_-;\-* #,##0\ _k_n_-;_-* &quot;-&quot;\ _k_n_-;_-@_-"/>
    <numFmt numFmtId="165" formatCode="_-* #,##0.00\ _k_n_-;\-* #,##0.00\ _k_n_-;_-* &quot;-&quot;??\ _k_n_-;_-@_-"/>
    <numFmt numFmtId="166" formatCode="_-* #,##0&quot;kn&quot;_-;\-* #,##0&quot;kn&quot;_-;_-* &quot;-&quot;&quot;kn&quot;_-;_-@_-"/>
    <numFmt numFmtId="167" formatCode="_-* #,##0.00&quot;kn&quot;_-;\-* #,##0.00&quot;kn&quot;_-;_-* &quot;-&quot;??&quot;kn&quot;_-;_-@_-"/>
    <numFmt numFmtId="168" formatCode="_-* #,##0.00_K_n_-;\-* #,##0.00_K_n_-;_-* &quot;-&quot;??_K_n_-;_-@_-"/>
    <numFmt numFmtId="169" formatCode="#,##0.00_ ;[Red]\-#,##0.00\ "/>
    <numFmt numFmtId="170" formatCode="#,##0.00\ &quot;kn&quot;"/>
    <numFmt numFmtId="171" formatCode="#,000.00\ &quot;kn&quot;;\-0;;@"/>
    <numFmt numFmtId="172" formatCode="#,##0.00&quot;      &quot;;\-#,##0.00&quot;      &quot;;&quot; -&quot;#&quot;      &quot;;@\ "/>
    <numFmt numFmtId="173" formatCode="_(&quot;kn&quot;\ * #,##0.00_);_(&quot;kn&quot;\ * \(#,##0.00\);_(&quot;kn&quot;\ * &quot;-&quot;??_);_(@_)"/>
    <numFmt numFmtId="174" formatCode="_-* #,##0.00_-;\-* #,##0.00_-;_-* \-??_-;_-@_-"/>
    <numFmt numFmtId="175" formatCode="_(&quot;$&quot;* #,##0.00_);_(&quot;$&quot;* \(#,##0.00\);_(&quot;$&quot;* &quot;-&quot;??_);_(@_)"/>
    <numFmt numFmtId="176" formatCode="#,##0.00\ [$kn-41A]"/>
    <numFmt numFmtId="177" formatCode="&quot;$&quot;#,##0_);\(&quot;$&quot;#,##0\)"/>
    <numFmt numFmtId="178" formatCode="#,##0;\-#,##0;&quot;-&quot;"/>
    <numFmt numFmtId="179" formatCode="#,##0.00;\-#,##0.00;&quot;-&quot;"/>
    <numFmt numFmtId="180" formatCode="#,##0%;\-#,##0%;&quot;- &quot;"/>
    <numFmt numFmtId="181" formatCode="#,##0.0%;\-#,##0.0%;&quot;- &quot;"/>
    <numFmt numFmtId="182" formatCode="#,##0.00%;\-#,##0.00%;&quot;- &quot;"/>
    <numFmt numFmtId="183" formatCode="#,##0.0;\-#,##0.0;&quot;-&quot;"/>
    <numFmt numFmtId="184" formatCode="&quot;$&quot;#,##0;[Red]\-&quot;$&quot;#,##0"/>
    <numFmt numFmtId="185" formatCode="&quot;$&quot;#,##0.00;[Red]\-&quot;$&quot;#,##0.00"/>
    <numFmt numFmtId="186" formatCode="[Red]0%;[Red]\(0%\)"/>
    <numFmt numFmtId="187" formatCode="0%;\(0%\)"/>
    <numFmt numFmtId="188" formatCode="\ \ @"/>
    <numFmt numFmtId="189" formatCode="\ \ \ \ @"/>
    <numFmt numFmtId="190" formatCode="_(* #,##0.00_);_(* \(#,##0.00\);_(* &quot;-&quot;??_);_(@_)"/>
    <numFmt numFmtId="191" formatCode="_-* #,##0.00\ [$kn-41A]_-;\-* #,##0.00\ [$kn-41A]_-;_-* &quot;-&quot;??\ [$kn-41A]_-;_-@_-"/>
    <numFmt numFmtId="192" formatCode="_-* #,##0\ "/>
    <numFmt numFmtId="193" formatCode="#,##0.00\ _k_n"/>
    <numFmt numFmtId="194" formatCode="#&quot;.&quot;"/>
    <numFmt numFmtId="195" formatCode="#,##0.00;#,##0.00;#"/>
    <numFmt numFmtId="196" formatCode="#,##0.00;#,##0.00;&quot;&quot;"/>
    <numFmt numFmtId="197" formatCode="_(* #,##0.00_);_(* \(#,##0.00\);_(* \-??_);_(@_)"/>
    <numFmt numFmtId="198" formatCode="_-* #,##0.00\ _k_n_-;\-* #,##0.00\ _k_n_-;_-* \-??\ _k_n_-;_-@_-"/>
    <numFmt numFmtId="199" formatCode="[$EUR]\ #,##0.00"/>
    <numFmt numFmtId="200" formatCode="0\."/>
    <numFmt numFmtId="201" formatCode="#,##0.000;\-#,##0.000;&quot;&quot;"/>
    <numFmt numFmtId="202" formatCode="_-&quot;kn&quot;\ * #,##0.00_-;\-&quot;kn&quot;\ * #,##0.00_-;_-&quot;kn&quot;\ * &quot;-&quot;??_-;_-@_-"/>
    <numFmt numFmtId="203" formatCode="_-* #,##0_-;\-* #,##0_-;_-* \-_-;_-@_-"/>
    <numFmt numFmtId="204" formatCode="_([$€]* #,##0.00_);_([$€]* \(#,##0.00\);_([$€]* \-??_);_(@_)"/>
    <numFmt numFmtId="205" formatCode="_ [$€]\ * #,##0.00_ ;_ [$€]\ * \-#,##0.00_ ;_ [$€]\ * &quot;-&quot;??_ ;_ @_ "/>
    <numFmt numFmtId="206" formatCode="_-* #,##0.00\ [$€-1]_-;\-* #,##0.00\ [$€-1]_-;_-* &quot;-&quot;??\ [$€-1]_-"/>
    <numFmt numFmtId="207" formatCode="[$-41A]General"/>
    <numFmt numFmtId="208" formatCode="_-* #,##0.00\ [$€-1]_-;\-* #,##0.00\ [$€-1]_-;_-* &quot;-&quot;??\ [$€-1]_-;_-@_-"/>
    <numFmt numFmtId="209" formatCode="_-* #,##0\ _$_-;\-* #,##0\ _$_-;_-* &quot;-&quot;\ _$_-;_-@_-"/>
    <numFmt numFmtId="210" formatCode="_-&quot;ATS &quot;* #,##0_-;&quot;-ATS &quot;* #,##0_-;_-&quot;ATS &quot;* \-_-;_-@_-"/>
    <numFmt numFmtId="211" formatCode="_-&quot;ATS &quot;* #,##0.00_-;&quot;-ATS &quot;* #,##0.00_-;_-&quot;ATS &quot;* \-??_-;_-@_-"/>
    <numFmt numFmtId="212" formatCode="_-* #,##0.00\ _K_n_-;\-* #,##0.00\ _K_n_-;_-* &quot;-&quot;??\ _K_n_-;_-@_-"/>
    <numFmt numFmtId="213" formatCode="0_)"/>
  </numFmts>
  <fonts count="279">
    <font>
      <sz val="10"/>
      <name val="AvantArt_PP"/>
      <charset val="238"/>
    </font>
    <font>
      <sz val="11"/>
      <color theme="1"/>
      <name val="Calibri"/>
      <family val="2"/>
      <charset val="238"/>
      <scheme val="minor"/>
    </font>
    <font>
      <b/>
      <sz val="10"/>
      <name val="AvantArt_PP"/>
      <charset val="238"/>
    </font>
    <font>
      <sz val="10"/>
      <name val="AvantArt_PP"/>
      <charset val="238"/>
    </font>
    <font>
      <b/>
      <sz val="11"/>
      <name val="Arial"/>
      <family val="2"/>
      <charset val="238"/>
    </font>
    <font>
      <sz val="11"/>
      <name val="Arial"/>
      <family val="2"/>
      <charset val="238"/>
    </font>
    <font>
      <sz val="11"/>
      <name val="AvantArt_PP"/>
      <charset val="238"/>
    </font>
    <font>
      <b/>
      <sz val="11"/>
      <name val="AvantArt_PP"/>
      <charset val="238"/>
    </font>
    <font>
      <sz val="8"/>
      <name val="CRO_Swiss_Light-Normal"/>
      <charset val="238"/>
    </font>
    <font>
      <b/>
      <sz val="11"/>
      <color indexed="10"/>
      <name val="AvantArt_PP"/>
      <charset val="238"/>
    </font>
    <font>
      <b/>
      <sz val="12"/>
      <name val="Arial"/>
      <family val="2"/>
      <charset val="238"/>
    </font>
    <font>
      <sz val="10"/>
      <name val="Arial"/>
      <family val="2"/>
      <charset val="238"/>
    </font>
    <font>
      <b/>
      <sz val="10"/>
      <name val="Arial"/>
      <family val="2"/>
      <charset val="238"/>
    </font>
    <font>
      <sz val="10"/>
      <name val="Calibri"/>
      <family val="2"/>
      <charset val="238"/>
    </font>
    <font>
      <b/>
      <sz val="10"/>
      <name val="Calibri"/>
      <family val="2"/>
      <charset val="238"/>
    </font>
    <font>
      <vertAlign val="superscript"/>
      <sz val="10"/>
      <name val="Calibri"/>
      <family val="2"/>
      <charset val="238"/>
    </font>
    <font>
      <sz val="10"/>
      <color indexed="10"/>
      <name val="AvantArt_PP"/>
      <charset val="238"/>
    </font>
    <font>
      <sz val="10"/>
      <name val="Arial CE"/>
      <family val="2"/>
      <charset val="238"/>
    </font>
    <font>
      <i/>
      <vertAlign val="superscript"/>
      <sz val="10"/>
      <name val="Arial CE"/>
      <charset val="238"/>
    </font>
    <font>
      <i/>
      <sz val="10"/>
      <name val="Arial CE"/>
      <charset val="238"/>
    </font>
    <font>
      <sz val="7.5"/>
      <name val="Calibri"/>
      <family val="2"/>
      <charset val="238"/>
    </font>
    <font>
      <b/>
      <i/>
      <sz val="10"/>
      <name val="Calibri"/>
      <family val="2"/>
      <charset val="238"/>
    </font>
    <font>
      <sz val="7"/>
      <name val="Arial"/>
      <family val="2"/>
      <charset val="238"/>
    </font>
    <font>
      <sz val="10"/>
      <color indexed="8"/>
      <name val="Calibri"/>
      <family val="2"/>
      <charset val="238"/>
    </font>
    <font>
      <sz val="9"/>
      <name val="Calibri"/>
      <family val="2"/>
      <charset val="238"/>
    </font>
    <font>
      <b/>
      <sz val="9"/>
      <name val="Calibri"/>
      <family val="2"/>
      <charset val="238"/>
    </font>
    <font>
      <sz val="11"/>
      <color indexed="8"/>
      <name val="Calibri"/>
      <family val="2"/>
      <charset val="238"/>
    </font>
    <font>
      <sz val="11"/>
      <color indexed="17"/>
      <name val="Calibri"/>
      <family val="2"/>
      <charset val="238"/>
    </font>
    <font>
      <b/>
      <sz val="11"/>
      <color indexed="63"/>
      <name val="Calibri"/>
      <family val="2"/>
      <charset val="238"/>
    </font>
    <font>
      <sz val="11"/>
      <color indexed="19"/>
      <name val="Calibri"/>
      <family val="2"/>
      <charset val="238"/>
    </font>
    <font>
      <sz val="11"/>
      <color indexed="10"/>
      <name val="Calibri"/>
      <family val="2"/>
      <charset val="238"/>
    </font>
    <font>
      <sz val="10"/>
      <name val="Arial"/>
      <family val="2"/>
    </font>
    <font>
      <sz val="10"/>
      <name val="Helv"/>
    </font>
    <font>
      <sz val="10"/>
      <name val="Arial CE"/>
      <charset val="238"/>
    </font>
    <font>
      <sz val="10"/>
      <color indexed="10"/>
      <name val="Arial"/>
      <family val="2"/>
      <charset val="238"/>
    </font>
    <font>
      <sz val="11"/>
      <color indexed="8"/>
      <name val="Calibri"/>
      <family val="2"/>
    </font>
    <font>
      <sz val="12"/>
      <name val="Arial"/>
      <family val="2"/>
      <charset val="238"/>
    </font>
    <font>
      <sz val="12"/>
      <name val="Arial"/>
      <family val="2"/>
    </font>
    <font>
      <sz val="11"/>
      <name val="Arial"/>
      <family val="2"/>
    </font>
    <font>
      <sz val="11"/>
      <color indexed="8"/>
      <name val="Arial"/>
      <family val="2"/>
    </font>
    <font>
      <sz val="12"/>
      <color indexed="8"/>
      <name val="Arial"/>
      <family val="2"/>
    </font>
    <font>
      <u/>
      <sz val="10"/>
      <color indexed="12"/>
      <name val="Arial"/>
      <family val="2"/>
      <charset val="238"/>
    </font>
    <font>
      <sz val="9"/>
      <name val="Tahoma"/>
      <family val="2"/>
      <charset val="238"/>
    </font>
    <font>
      <sz val="10"/>
      <name val="Times New Roman CE"/>
      <family val="1"/>
      <charset val="238"/>
    </font>
    <font>
      <sz val="12"/>
      <name val="Times New Roman CE"/>
      <family val="1"/>
      <charset val="238"/>
    </font>
    <font>
      <b/>
      <sz val="18"/>
      <color indexed="56"/>
      <name val="Cambria"/>
      <family val="2"/>
      <charset val="238"/>
    </font>
    <font>
      <sz val="8"/>
      <name val="Arial"/>
      <family val="2"/>
      <charset val="238"/>
    </font>
    <font>
      <sz val="11"/>
      <color indexed="8"/>
      <name val="Arial"/>
      <family val="2"/>
      <charset val="238"/>
    </font>
    <font>
      <b/>
      <sz val="11"/>
      <color indexed="8"/>
      <name val="Arial"/>
      <family val="2"/>
      <charset val="238"/>
    </font>
    <font>
      <sz val="10"/>
      <color indexed="8"/>
      <name val="Arial CE"/>
      <charset val="238"/>
    </font>
    <font>
      <sz val="10"/>
      <color indexed="10"/>
      <name val="Calibri"/>
      <family val="2"/>
      <charset val="238"/>
    </font>
    <font>
      <i/>
      <sz val="10"/>
      <name val="Calibri"/>
      <family val="2"/>
      <charset val="238"/>
    </font>
    <font>
      <sz val="11"/>
      <color indexed="9"/>
      <name val="Calibri"/>
      <family val="2"/>
      <charset val="238"/>
    </font>
    <font>
      <b/>
      <sz val="18"/>
      <color indexed="62"/>
      <name val="Cambria"/>
      <family val="2"/>
      <charset val="238"/>
    </font>
    <font>
      <i/>
      <sz val="11"/>
      <color indexed="23"/>
      <name val="Calibri"/>
      <family val="2"/>
      <charset val="238"/>
    </font>
    <font>
      <sz val="11"/>
      <color indexed="62"/>
      <name val="Calibri"/>
      <family val="2"/>
      <charset val="238"/>
    </font>
    <font>
      <b/>
      <sz val="10"/>
      <color indexed="8"/>
      <name val="Calibri"/>
      <family val="2"/>
      <charset val="238"/>
    </font>
    <font>
      <b/>
      <sz val="12"/>
      <name val="Calibri"/>
      <family val="2"/>
      <charset val="238"/>
    </font>
    <font>
      <sz val="14"/>
      <name val="Arial CE"/>
      <charset val="238"/>
    </font>
    <font>
      <sz val="12"/>
      <name val="Arial CE"/>
      <family val="2"/>
      <charset val="238"/>
    </font>
    <font>
      <sz val="11"/>
      <name val="Arial CE"/>
      <charset val="238"/>
    </font>
    <font>
      <b/>
      <sz val="11"/>
      <name val="Arial"/>
      <family val="2"/>
    </font>
    <font>
      <b/>
      <sz val="10"/>
      <name val="Arial"/>
      <family val="2"/>
    </font>
    <font>
      <b/>
      <sz val="10"/>
      <name val="MS Sans Serif"/>
      <family val="2"/>
      <charset val="238"/>
    </font>
    <font>
      <sz val="10"/>
      <color indexed="8"/>
      <name val="Arial"/>
      <family val="2"/>
    </font>
    <font>
      <sz val="10"/>
      <color indexed="0"/>
      <name val="MS Sans Serif"/>
      <family val="2"/>
      <charset val="238"/>
    </font>
    <font>
      <sz val="11"/>
      <name val="Times New Roman"/>
      <family val="1"/>
      <charset val="238"/>
    </font>
    <font>
      <sz val="10"/>
      <color indexed="12"/>
      <name val="Arial"/>
      <family val="2"/>
    </font>
    <font>
      <sz val="8"/>
      <name val="Arial"/>
      <family val="2"/>
    </font>
    <font>
      <b/>
      <sz val="12"/>
      <name val="Arial"/>
      <family val="2"/>
    </font>
    <font>
      <sz val="10"/>
      <color indexed="14"/>
      <name val="Arial"/>
      <family val="2"/>
    </font>
    <font>
      <sz val="8"/>
      <name val="Arial Narrow"/>
      <family val="2"/>
      <charset val="238"/>
    </font>
    <font>
      <sz val="10"/>
      <name val="ElegaGarmnd BT"/>
      <family val="1"/>
    </font>
    <font>
      <sz val="10"/>
      <color indexed="10"/>
      <name val="Arial"/>
      <family val="2"/>
    </font>
    <font>
      <sz val="8"/>
      <name val="Calibri"/>
      <family val="2"/>
      <charset val="238"/>
    </font>
    <font>
      <sz val="11"/>
      <name val="Calibri"/>
      <family val="2"/>
      <charset val="238"/>
    </font>
    <font>
      <sz val="10"/>
      <color indexed="8"/>
      <name val="Arial"/>
      <family val="2"/>
      <charset val="238"/>
    </font>
    <font>
      <sz val="9"/>
      <name val="Arial"/>
      <family val="2"/>
      <charset val="238"/>
    </font>
    <font>
      <vertAlign val="superscript"/>
      <sz val="10"/>
      <name val="Arial"/>
      <family val="2"/>
      <charset val="238"/>
    </font>
    <font>
      <sz val="11"/>
      <name val="TopazFEF"/>
    </font>
    <font>
      <b/>
      <sz val="9"/>
      <name val="Arial"/>
      <family val="2"/>
      <charset val="238"/>
    </font>
    <font>
      <sz val="10"/>
      <name val="Roboto Light"/>
      <charset val="238"/>
    </font>
    <font>
      <sz val="14"/>
      <name val="Arial"/>
      <family val="2"/>
      <charset val="238"/>
    </font>
    <font>
      <b/>
      <sz val="14"/>
      <name val="Arial"/>
      <family val="2"/>
      <charset val="238"/>
    </font>
    <font>
      <b/>
      <i/>
      <sz val="12"/>
      <name val="Arial"/>
      <family val="2"/>
    </font>
    <font>
      <b/>
      <sz val="12"/>
      <color indexed="10"/>
      <name val="Arial"/>
      <family val="2"/>
    </font>
    <font>
      <sz val="11"/>
      <color indexed="9"/>
      <name val="Calibri"/>
      <family val="2"/>
    </font>
    <font>
      <sz val="11"/>
      <color indexed="20"/>
      <name val="Calibri"/>
      <family val="2"/>
    </font>
    <font>
      <b/>
      <sz val="11"/>
      <color indexed="9"/>
      <name val="Calibri"/>
      <family val="2"/>
    </font>
    <font>
      <b/>
      <sz val="11"/>
      <color indexed="8"/>
      <name val="Calibri"/>
      <family val="2"/>
    </font>
    <font>
      <sz val="11"/>
      <color indexed="17"/>
      <name val="Calibri"/>
      <family val="2"/>
    </font>
    <font>
      <sz val="11"/>
      <color indexed="62"/>
      <name val="Calibri"/>
      <family val="2"/>
    </font>
    <font>
      <sz val="11"/>
      <color indexed="10"/>
      <name val="Calibri"/>
      <family val="2"/>
    </font>
    <font>
      <sz val="11"/>
      <color indexed="20"/>
      <name val="Calibri"/>
      <family val="2"/>
      <charset val="238"/>
    </font>
    <font>
      <b/>
      <sz val="11"/>
      <color indexed="63"/>
      <name val="Calibri"/>
      <family val="2"/>
    </font>
    <font>
      <b/>
      <sz val="11"/>
      <color indexed="9"/>
      <name val="Calibri"/>
      <family val="2"/>
      <charset val="238"/>
    </font>
    <font>
      <b/>
      <sz val="11"/>
      <color indexed="8"/>
      <name val="Calibri"/>
      <family val="2"/>
      <charset val="238"/>
    </font>
    <font>
      <b/>
      <sz val="10"/>
      <color indexed="8"/>
      <name val="Arial"/>
      <family val="2"/>
      <charset val="238"/>
    </font>
    <font>
      <sz val="10"/>
      <name val="Euphemia"/>
      <family val="2"/>
    </font>
    <font>
      <sz val="10"/>
      <name val="Arial"/>
      <family val="2"/>
      <charset val="238"/>
    </font>
    <font>
      <b/>
      <sz val="10"/>
      <color indexed="10"/>
      <name val="Arial"/>
      <family val="2"/>
      <charset val="238"/>
    </font>
    <font>
      <b/>
      <i/>
      <sz val="10"/>
      <name val="Arial"/>
      <family val="2"/>
      <charset val="238"/>
    </font>
    <font>
      <sz val="8"/>
      <color indexed="10"/>
      <name val="Arial"/>
      <family val="2"/>
      <charset val="238"/>
    </font>
    <font>
      <sz val="10"/>
      <name val="MS Sans Serif"/>
      <family val="2"/>
      <charset val="238"/>
    </font>
    <font>
      <sz val="10"/>
      <name val="Symbol"/>
      <family val="1"/>
      <charset val="2"/>
    </font>
    <font>
      <sz val="10"/>
      <name val="Times New Roman"/>
      <family val="1"/>
      <charset val="238"/>
    </font>
    <font>
      <u/>
      <sz val="10"/>
      <name val="Arial"/>
      <family val="2"/>
      <charset val="238"/>
    </font>
    <font>
      <b/>
      <sz val="8"/>
      <name val="Arial"/>
      <family val="2"/>
      <charset val="238"/>
    </font>
    <font>
      <sz val="10"/>
      <name val="Helv"/>
      <charset val="238"/>
    </font>
    <font>
      <sz val="10"/>
      <name val="Helv"/>
      <charset val="204"/>
    </font>
    <font>
      <sz val="10"/>
      <color indexed="9"/>
      <name val="Arial"/>
      <family val="2"/>
      <charset val="238"/>
    </font>
    <font>
      <sz val="10"/>
      <color indexed="22"/>
      <name val="Arial"/>
      <family val="2"/>
      <charset val="238"/>
    </font>
    <font>
      <sz val="10"/>
      <color indexed="8"/>
      <name val="Sans"/>
    </font>
    <font>
      <sz val="12"/>
      <name val="Tms Rmn"/>
    </font>
    <font>
      <sz val="10"/>
      <color indexed="20"/>
      <name val="Arial"/>
      <family val="2"/>
      <charset val="238"/>
    </font>
    <font>
      <b/>
      <sz val="11"/>
      <color indexed="52"/>
      <name val="Calibri"/>
      <family val="2"/>
    </font>
    <font>
      <b/>
      <sz val="11"/>
      <color indexed="60"/>
      <name val="Calibri"/>
      <family val="2"/>
    </font>
    <font>
      <u/>
      <sz val="8"/>
      <color indexed="36"/>
      <name val="Arial"/>
      <family val="2"/>
      <charset val="238"/>
    </font>
    <font>
      <b/>
      <sz val="11"/>
      <color indexed="52"/>
      <name val="Calibri"/>
      <family val="2"/>
      <charset val="238"/>
    </font>
    <font>
      <b/>
      <sz val="10"/>
      <color indexed="52"/>
      <name val="Arial"/>
      <family val="2"/>
      <charset val="238"/>
    </font>
    <font>
      <sz val="11"/>
      <color indexed="52"/>
      <name val="Calibri"/>
      <family val="2"/>
      <charset val="238"/>
    </font>
    <font>
      <b/>
      <sz val="10"/>
      <color indexed="22"/>
      <name val="Arial"/>
      <family val="2"/>
      <charset val="238"/>
    </font>
    <font>
      <sz val="11"/>
      <name val="7_Futura"/>
    </font>
    <font>
      <sz val="10"/>
      <name val="Mangal"/>
      <family val="2"/>
      <charset val="238"/>
    </font>
    <font>
      <i/>
      <sz val="11"/>
      <color indexed="23"/>
      <name val="Calibri"/>
      <family val="2"/>
    </font>
    <font>
      <i/>
      <sz val="10"/>
      <color indexed="23"/>
      <name val="Arial"/>
      <family val="2"/>
      <charset val="238"/>
    </font>
    <font>
      <sz val="10"/>
      <color indexed="17"/>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b/>
      <sz val="10"/>
      <color indexed="63"/>
      <name val="Arial"/>
      <family val="2"/>
      <charset val="238"/>
    </font>
    <font>
      <sz val="10"/>
      <name val="Futura Bk L2"/>
      <family val="2"/>
      <charset val="238"/>
    </font>
    <font>
      <sz val="10"/>
      <color indexed="52"/>
      <name val="Arial"/>
      <family val="2"/>
      <charset val="238"/>
    </font>
    <font>
      <b/>
      <sz val="15"/>
      <color indexed="56"/>
      <name val="Calibri"/>
      <family val="2"/>
      <charset val="238"/>
    </font>
    <font>
      <sz val="14"/>
      <name val="Futura Bk L2"/>
      <family val="2"/>
      <charset val="238"/>
    </font>
    <font>
      <b/>
      <sz val="13"/>
      <color indexed="56"/>
      <name val="Calibri"/>
      <family val="2"/>
      <charset val="238"/>
    </font>
    <font>
      <b/>
      <sz val="11"/>
      <color indexed="56"/>
      <name val="Calibri"/>
      <family val="2"/>
      <charset val="238"/>
    </font>
    <font>
      <sz val="10"/>
      <color indexed="60"/>
      <name val="Arial"/>
      <family val="2"/>
      <charset val="238"/>
    </font>
    <font>
      <sz val="11"/>
      <color indexed="60"/>
      <name val="Calibri"/>
      <family val="2"/>
      <charset val="238"/>
    </font>
    <font>
      <sz val="10"/>
      <name val="Myriad Pro"/>
      <family val="2"/>
    </font>
    <font>
      <sz val="10"/>
      <name val="AvantGarde Md BT"/>
      <family val="2"/>
      <charset val="238"/>
    </font>
    <font>
      <sz val="11"/>
      <color indexed="8"/>
      <name val="Trebuchet MS"/>
      <family val="2"/>
      <charset val="238"/>
    </font>
    <font>
      <sz val="10"/>
      <color indexed="8"/>
      <name val="Vinci Sans"/>
      <family val="2"/>
      <charset val="238"/>
    </font>
    <font>
      <b/>
      <sz val="10"/>
      <color indexed="9"/>
      <name val="Arial"/>
      <family val="2"/>
      <charset val="238"/>
    </font>
    <font>
      <b/>
      <sz val="12"/>
      <name val="Futura Bk L2"/>
      <family val="2"/>
      <charset val="238"/>
    </font>
    <font>
      <sz val="10"/>
      <color indexed="8"/>
      <name val="Arial CE"/>
      <family val="2"/>
      <charset val="238"/>
    </font>
    <font>
      <b/>
      <sz val="18"/>
      <color indexed="56"/>
      <name val="Cambria"/>
      <family val="1"/>
      <charset val="238"/>
    </font>
    <font>
      <sz val="10"/>
      <name val="Tms Rmn"/>
      <charset val="238"/>
    </font>
    <font>
      <b/>
      <sz val="18"/>
      <color indexed="56"/>
      <name val="Cambria"/>
      <family val="2"/>
    </font>
    <font>
      <b/>
      <sz val="15"/>
      <color indexed="56"/>
      <name val="Calibri"/>
      <family val="2"/>
    </font>
    <font>
      <b/>
      <sz val="15"/>
      <color indexed="48"/>
      <name val="Calibri"/>
      <family val="2"/>
    </font>
    <font>
      <b/>
      <sz val="13"/>
      <color indexed="56"/>
      <name val="Calibri"/>
      <family val="2"/>
    </font>
    <font>
      <b/>
      <sz val="13"/>
      <color indexed="48"/>
      <name val="Calibri"/>
      <family val="2"/>
    </font>
    <font>
      <b/>
      <sz val="11"/>
      <color indexed="56"/>
      <name val="Calibri"/>
      <family val="2"/>
    </font>
    <font>
      <b/>
      <sz val="11"/>
      <color indexed="48"/>
      <name val="Calibri"/>
      <family val="2"/>
    </font>
    <font>
      <b/>
      <sz val="18"/>
      <color indexed="48"/>
      <name val="Cambria"/>
      <family val="2"/>
    </font>
    <font>
      <sz val="11"/>
      <color indexed="52"/>
      <name val="Calibri"/>
      <family val="2"/>
    </font>
    <font>
      <sz val="11"/>
      <color indexed="60"/>
      <name val="Calibri"/>
      <family val="2"/>
    </font>
    <font>
      <sz val="10"/>
      <color indexed="62"/>
      <name val="Arial"/>
      <family val="2"/>
      <charset val="238"/>
    </font>
    <font>
      <sz val="11"/>
      <name val="Times New Roman CE"/>
      <charset val="238"/>
    </font>
    <font>
      <sz val="10"/>
      <name val="Arial"/>
      <family val="2"/>
      <charset val="238"/>
    </font>
    <font>
      <b/>
      <sz val="10"/>
      <name val="Arial CE"/>
      <family val="2"/>
      <charset val="238"/>
    </font>
    <font>
      <b/>
      <u/>
      <sz val="10"/>
      <name val="Arial"/>
      <family val="2"/>
      <charset val="238"/>
    </font>
    <font>
      <sz val="11"/>
      <color indexed="10"/>
      <name val="Arial"/>
      <family val="2"/>
      <charset val="238"/>
    </font>
    <font>
      <b/>
      <sz val="7"/>
      <name val="Times New Roman"/>
      <family val="1"/>
      <charset val="238"/>
    </font>
    <font>
      <sz val="10"/>
      <name val="PanRoman"/>
      <charset val="2"/>
    </font>
    <font>
      <i/>
      <sz val="10"/>
      <name val="Arial"/>
      <family val="2"/>
      <charset val="238"/>
    </font>
    <font>
      <sz val="7"/>
      <name val="Times New Roman"/>
      <family val="1"/>
      <charset val="238"/>
    </font>
    <font>
      <b/>
      <sz val="12"/>
      <name val="Arial CE"/>
      <family val="2"/>
      <charset val="238"/>
    </font>
    <font>
      <b/>
      <sz val="11"/>
      <name val="Arial CE"/>
      <family val="2"/>
      <charset val="238"/>
    </font>
    <font>
      <sz val="9"/>
      <name val="Arial"/>
      <family val="2"/>
    </font>
    <font>
      <sz val="8"/>
      <name val="Arial CE"/>
      <charset val="238"/>
    </font>
    <font>
      <sz val="6"/>
      <name val="Arial"/>
      <family val="2"/>
      <charset val="238"/>
    </font>
    <font>
      <sz val="6"/>
      <name val="Arial CE"/>
      <family val="2"/>
      <charset val="238"/>
    </font>
    <font>
      <b/>
      <sz val="6"/>
      <name val="Arial CE"/>
      <family val="2"/>
      <charset val="238"/>
    </font>
    <font>
      <b/>
      <sz val="8"/>
      <name val="Arial CE"/>
      <charset val="238"/>
    </font>
    <font>
      <sz val="6"/>
      <name val="Arial CE"/>
      <charset val="238"/>
    </font>
    <font>
      <b/>
      <sz val="7"/>
      <name val="Arial CE"/>
      <charset val="238"/>
    </font>
    <font>
      <vertAlign val="superscript"/>
      <sz val="10"/>
      <name val="Arial"/>
      <family val="2"/>
    </font>
    <font>
      <sz val="10"/>
      <name val="GreekC"/>
      <charset val="238"/>
    </font>
    <font>
      <sz val="12"/>
      <name val="Arial CE"/>
      <charset val="238"/>
    </font>
    <font>
      <sz val="7"/>
      <name val="Arial CE"/>
      <family val="2"/>
      <charset val="238"/>
    </font>
    <font>
      <b/>
      <sz val="7"/>
      <name val="Arial CE"/>
      <family val="2"/>
      <charset val="238"/>
    </font>
    <font>
      <b/>
      <sz val="11"/>
      <color indexed="10"/>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1"/>
      <color indexed="8"/>
      <name val="Calibri"/>
      <family val="2"/>
      <charset val="238"/>
    </font>
    <font>
      <b/>
      <sz val="12"/>
      <color indexed="8"/>
      <name val="Calibri"/>
      <family val="2"/>
      <charset val="238"/>
    </font>
    <font>
      <b/>
      <sz val="10"/>
      <name val="Calibri"/>
      <family val="2"/>
      <charset val="238"/>
    </font>
    <font>
      <sz val="10"/>
      <color indexed="8"/>
      <name val="Calibri"/>
      <family val="2"/>
      <charset val="238"/>
    </font>
    <font>
      <sz val="10"/>
      <name val="Calibri"/>
      <family val="2"/>
      <charset val="238"/>
    </font>
    <font>
      <b/>
      <sz val="10"/>
      <color indexed="8"/>
      <name val="Calibri"/>
      <family val="2"/>
      <charset val="238"/>
    </font>
    <font>
      <sz val="9"/>
      <name val="Calibri"/>
      <family val="2"/>
      <charset val="238"/>
    </font>
    <font>
      <sz val="11"/>
      <name val="Calibri"/>
      <family val="2"/>
      <charset val="238"/>
    </font>
    <font>
      <b/>
      <sz val="11"/>
      <name val="Calibri"/>
      <family val="2"/>
      <charset val="238"/>
    </font>
    <font>
      <b/>
      <sz val="9"/>
      <name val="Calibri"/>
      <family val="2"/>
      <charset val="238"/>
    </font>
    <font>
      <b/>
      <sz val="7"/>
      <name val="Calibri"/>
      <family val="2"/>
      <charset val="238"/>
    </font>
    <font>
      <b/>
      <sz val="10"/>
      <color indexed="60"/>
      <name val="Calibri"/>
      <family val="2"/>
      <charset val="238"/>
    </font>
    <font>
      <sz val="10"/>
      <color indexed="60"/>
      <name val="Calibri"/>
      <family val="2"/>
      <charset val="238"/>
    </font>
    <font>
      <sz val="7"/>
      <name val="Calibri"/>
      <family val="2"/>
      <charset val="238"/>
    </font>
    <font>
      <sz val="10"/>
      <color indexed="8"/>
      <name val="Calibri"/>
      <family val="2"/>
      <charset val="238"/>
    </font>
    <font>
      <b/>
      <sz val="12"/>
      <name val="Calibri"/>
      <family val="2"/>
      <charset val="238"/>
    </font>
    <font>
      <b/>
      <sz val="10"/>
      <color indexed="10"/>
      <name val="Calibri"/>
      <family val="2"/>
      <charset val="238"/>
    </font>
    <font>
      <sz val="10"/>
      <color indexed="10"/>
      <name val="Calibri"/>
      <family val="2"/>
      <charset val="238"/>
    </font>
    <font>
      <sz val="12"/>
      <name val="Calibri"/>
      <family val="2"/>
      <charset val="238"/>
    </font>
    <font>
      <b/>
      <sz val="14"/>
      <name val="Calibri"/>
      <family val="2"/>
      <charset val="238"/>
    </font>
    <font>
      <sz val="14"/>
      <name val="Calibri"/>
      <family val="2"/>
      <charset val="238"/>
    </font>
    <font>
      <b/>
      <sz val="16"/>
      <name val="Calibri"/>
      <family val="2"/>
      <charset val="238"/>
    </font>
    <font>
      <sz val="10"/>
      <color indexed="8"/>
      <name val="Arial"/>
      <family val="2"/>
      <charset val="238"/>
    </font>
    <font>
      <sz val="10"/>
      <color indexed="8"/>
      <name val="Arial"/>
      <family val="2"/>
      <charset val="238"/>
    </font>
    <font>
      <b/>
      <sz val="10"/>
      <color indexed="8"/>
      <name val="Arial"/>
      <family val="2"/>
      <charset val="238"/>
    </font>
    <font>
      <sz val="11"/>
      <color indexed="8"/>
      <name val="Arial"/>
      <family val="2"/>
      <charset val="238"/>
    </font>
    <font>
      <sz val="12"/>
      <color indexed="8"/>
      <name val="Arial"/>
      <family val="2"/>
      <charset val="238"/>
    </font>
    <font>
      <b/>
      <sz val="11"/>
      <color indexed="10"/>
      <name val="Arial"/>
      <family val="2"/>
      <charset val="238"/>
    </font>
    <font>
      <sz val="12"/>
      <color indexed="10"/>
      <name val="Arial"/>
      <family val="2"/>
      <charset val="238"/>
    </font>
    <font>
      <b/>
      <sz val="10"/>
      <color indexed="8"/>
      <name val="Arial Narrow"/>
      <family val="2"/>
      <charset val="238"/>
    </font>
    <font>
      <sz val="10"/>
      <color indexed="8"/>
      <name val="Arial"/>
      <family val="2"/>
    </font>
    <font>
      <b/>
      <sz val="10"/>
      <color indexed="8"/>
      <name val="Arial"/>
      <family val="2"/>
    </font>
    <font>
      <sz val="10"/>
      <color indexed="10"/>
      <name val="Arial"/>
      <family val="2"/>
    </font>
    <font>
      <sz val="10"/>
      <color indexed="10"/>
      <name val="Arial"/>
      <family val="2"/>
      <charset val="238"/>
    </font>
    <font>
      <i/>
      <sz val="11"/>
      <color indexed="10"/>
      <name val="Arial"/>
      <family val="2"/>
      <charset val="238"/>
    </font>
    <font>
      <i/>
      <sz val="10"/>
      <color indexed="10"/>
      <name val="Arial"/>
      <family val="2"/>
      <charset val="238"/>
    </font>
    <font>
      <sz val="11"/>
      <color indexed="10"/>
      <name val="Arial"/>
      <family val="2"/>
      <charset val="238"/>
    </font>
    <font>
      <b/>
      <sz val="10"/>
      <color indexed="10"/>
      <name val="Arial"/>
      <family val="2"/>
      <charset val="238"/>
    </font>
    <font>
      <u/>
      <sz val="10"/>
      <color indexed="10"/>
      <name val="Arial"/>
      <family val="2"/>
      <charset val="238"/>
    </font>
    <font>
      <b/>
      <sz val="10"/>
      <color indexed="10"/>
      <name val="Arial CE"/>
      <family val="2"/>
      <charset val="238"/>
    </font>
    <font>
      <sz val="10"/>
      <color indexed="17"/>
      <name val="Arial"/>
      <family val="2"/>
      <charset val="238"/>
    </font>
    <font>
      <sz val="10"/>
      <color indexed="17"/>
      <name val="Arial"/>
      <family val="2"/>
    </font>
    <font>
      <b/>
      <u/>
      <sz val="10"/>
      <color indexed="10"/>
      <name val="Arial"/>
      <family val="2"/>
      <charset val="238"/>
    </font>
    <font>
      <b/>
      <sz val="10"/>
      <color indexed="17"/>
      <name val="Arial"/>
      <family val="2"/>
      <charset val="238"/>
    </font>
    <font>
      <u/>
      <sz val="10"/>
      <color indexed="17"/>
      <name val="Arial"/>
      <family val="2"/>
      <charset val="238"/>
    </font>
    <font>
      <sz val="10"/>
      <color indexed="10"/>
      <name val="Arial CE"/>
      <family val="2"/>
      <charset val="238"/>
    </font>
    <font>
      <b/>
      <sz val="10"/>
      <name val="Arial CE"/>
      <charset val="238"/>
    </font>
    <font>
      <sz val="12"/>
      <name val="Times New Roman"/>
      <family val="1"/>
      <charset val="238"/>
    </font>
    <font>
      <b/>
      <sz val="15"/>
      <color indexed="62"/>
      <name val="Calibri"/>
      <family val="2"/>
    </font>
    <font>
      <b/>
      <sz val="13"/>
      <color indexed="62"/>
      <name val="Calibri"/>
      <family val="2"/>
    </font>
    <font>
      <b/>
      <sz val="11"/>
      <color indexed="62"/>
      <name val="Calibri"/>
      <family val="2"/>
    </font>
    <font>
      <sz val="11"/>
      <color indexed="10"/>
      <name val="Calibri"/>
      <family val="2"/>
    </font>
    <font>
      <sz val="18"/>
      <color indexed="62"/>
      <name val="Cambria"/>
      <family val="2"/>
      <charset val="238"/>
    </font>
    <font>
      <b/>
      <sz val="18"/>
      <color indexed="62"/>
      <name val="Cambria"/>
      <family val="2"/>
    </font>
    <font>
      <b/>
      <u/>
      <sz val="12"/>
      <name val="Arial"/>
      <family val="2"/>
      <charset val="238"/>
    </font>
    <font>
      <sz val="11"/>
      <name val="Arial"/>
      <family val="2"/>
      <charset val="1"/>
    </font>
    <font>
      <sz val="9"/>
      <name val="Arial"/>
      <family val="2"/>
      <charset val="1"/>
    </font>
    <font>
      <sz val="10"/>
      <color indexed="10"/>
      <name val="Calibri"/>
      <family val="2"/>
    </font>
    <font>
      <sz val="10"/>
      <name val="Calibri"/>
      <family val="2"/>
    </font>
    <font>
      <sz val="11"/>
      <color theme="1"/>
      <name val="Calibri"/>
      <family val="2"/>
      <charset val="238"/>
      <scheme val="minor"/>
    </font>
    <font>
      <sz val="11"/>
      <color theme="1"/>
      <name val="Calibri"/>
      <family val="2"/>
      <scheme val="minor"/>
    </font>
    <font>
      <sz val="11"/>
      <color theme="0"/>
      <name val="Calibri"/>
      <family val="2"/>
      <scheme val="minor"/>
    </font>
    <font>
      <sz val="11"/>
      <color rgb="FF9C0006"/>
      <name val="Calibri"/>
      <family val="2"/>
      <scheme val="minor"/>
    </font>
    <font>
      <b/>
      <sz val="11"/>
      <color indexed="10"/>
      <name val="Calibri"/>
      <family val="2"/>
      <scheme val="minor"/>
    </font>
    <font>
      <b/>
      <sz val="11"/>
      <color theme="0"/>
      <name val="Calibri"/>
      <family val="2"/>
      <scheme val="minor"/>
    </font>
    <font>
      <b/>
      <sz val="11"/>
      <color theme="1"/>
      <name val="Calibri"/>
      <family val="2"/>
      <scheme val="minor"/>
    </font>
    <font>
      <sz val="11"/>
      <color rgb="FF000000"/>
      <name val="Calibri"/>
      <family val="2"/>
      <charset val="238"/>
    </font>
    <font>
      <sz val="11"/>
      <color rgb="FF006100"/>
      <name val="Calibri"/>
      <family val="2"/>
      <scheme val="minor"/>
    </font>
    <font>
      <u/>
      <sz val="10"/>
      <color theme="10"/>
      <name val="AvantGarde Md BT"/>
      <family val="2"/>
      <charset val="238"/>
    </font>
    <font>
      <sz val="11"/>
      <color rgb="FF3F3F76"/>
      <name val="Calibri"/>
      <family val="2"/>
      <scheme val="minor"/>
    </font>
    <font>
      <sz val="11"/>
      <color rgb="FF9C0006"/>
      <name val="Calibri"/>
      <family val="2"/>
      <charset val="238"/>
    </font>
    <font>
      <b/>
      <sz val="11"/>
      <color rgb="FF3F3F3F"/>
      <name val="Calibri"/>
      <family val="2"/>
      <scheme val="minor"/>
    </font>
    <font>
      <i/>
      <sz val="11"/>
      <color rgb="FF7F7F7F"/>
      <name val="Calibri"/>
      <family val="2"/>
      <charset val="238"/>
    </font>
    <font>
      <sz val="11"/>
      <color rgb="FF3F3F76"/>
      <name val="Calibri"/>
      <family val="2"/>
      <charset val="238"/>
    </font>
    <font>
      <sz val="11"/>
      <color rgb="FFFF0000"/>
      <name val="Calibri"/>
      <family val="2"/>
      <scheme val="minor"/>
    </font>
    <font>
      <sz val="11.5"/>
      <name val="Calibri"/>
      <family val="2"/>
      <charset val="238"/>
    </font>
    <font>
      <sz val="10"/>
      <color rgb="FFFF0000"/>
      <name val="Calibri"/>
      <family val="2"/>
      <charset val="238"/>
    </font>
    <font>
      <sz val="9"/>
      <name val="Symbol"/>
      <family val="1"/>
      <charset val="2"/>
    </font>
    <font>
      <i/>
      <sz val="9"/>
      <name val="Arial"/>
      <family val="2"/>
      <charset val="238"/>
    </font>
    <font>
      <sz val="10"/>
      <color rgb="FF545454"/>
      <name val="Arial"/>
      <family val="2"/>
      <charset val="238"/>
    </font>
    <font>
      <i/>
      <sz val="10"/>
      <name val="Calibri"/>
      <family val="2"/>
    </font>
    <font>
      <sz val="10"/>
      <name val="Calibri"/>
      <family val="2"/>
      <scheme val="minor"/>
    </font>
    <font>
      <i/>
      <sz val="10"/>
      <name val="Calibri"/>
      <family val="2"/>
      <scheme val="minor"/>
    </font>
    <font>
      <sz val="10"/>
      <color indexed="10"/>
      <name val="Calibri"/>
      <family val="2"/>
      <scheme val="minor"/>
    </font>
    <font>
      <b/>
      <sz val="10"/>
      <color theme="1"/>
      <name val="Arial"/>
      <family val="2"/>
      <charset val="238"/>
    </font>
    <font>
      <sz val="8"/>
      <color theme="1"/>
      <name val="Arial"/>
      <family val="2"/>
      <charset val="238"/>
    </font>
    <font>
      <b/>
      <sz val="8"/>
      <color theme="1"/>
      <name val="Arial"/>
      <family val="2"/>
      <charset val="238"/>
    </font>
    <font>
      <sz val="10"/>
      <name val="Arial"/>
    </font>
    <font>
      <sz val="10"/>
      <color theme="1"/>
      <name val="Arial"/>
      <family val="2"/>
      <charset val="238"/>
    </font>
    <font>
      <sz val="8"/>
      <color theme="1"/>
      <name val="Arial CE"/>
      <charset val="238"/>
    </font>
    <font>
      <sz val="10"/>
      <color theme="1"/>
      <name val="Arial CE"/>
      <charset val="238"/>
    </font>
    <font>
      <sz val="8"/>
      <color rgb="FFFF0000"/>
      <name val="Arial"/>
      <family val="2"/>
      <charset val="238"/>
    </font>
  </fonts>
  <fills count="9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31"/>
        <bgColor indexed="44"/>
      </patternFill>
    </fill>
    <fill>
      <patternFill patternType="solid">
        <fgColor indexed="45"/>
        <bgColor indexed="46"/>
      </patternFill>
    </fill>
    <fill>
      <patternFill patternType="solid">
        <fgColor indexed="42"/>
        <bgColor indexed="27"/>
      </patternFill>
    </fill>
    <fill>
      <patternFill patternType="solid">
        <fgColor indexed="46"/>
        <bgColor indexed="45"/>
      </patternFill>
    </fill>
    <fill>
      <patternFill patternType="solid">
        <fgColor indexed="41"/>
        <bgColor indexed="44"/>
      </patternFill>
    </fill>
    <fill>
      <patternFill patternType="solid">
        <fgColor indexed="27"/>
        <bgColor indexed="42"/>
      </patternFill>
    </fill>
    <fill>
      <patternFill patternType="solid">
        <fgColor indexed="44"/>
      </patternFill>
    </fill>
    <fill>
      <patternFill patternType="solid">
        <fgColor indexed="29"/>
      </patternFill>
    </fill>
    <fill>
      <patternFill patternType="solid">
        <fgColor indexed="26"/>
      </patternFill>
    </fill>
    <fill>
      <patternFill patternType="solid">
        <fgColor indexed="53"/>
        <bgColor indexed="64"/>
      </patternFill>
    </fill>
    <fill>
      <patternFill patternType="solid">
        <fgColor indexed="11"/>
      </patternFill>
    </fill>
    <fill>
      <patternFill patternType="solid">
        <fgColor indexed="51"/>
      </patternFill>
    </fill>
    <fill>
      <patternFill patternType="solid">
        <fgColor indexed="43"/>
        <bgColor indexed="64"/>
      </patternFill>
    </fill>
    <fill>
      <patternFill patternType="solid">
        <fgColor indexed="45"/>
        <bgColor indexed="64"/>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19"/>
        <bgColor indexed="55"/>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1"/>
        <bgColor indexed="6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60"/>
        <bgColor indexed="25"/>
      </patternFill>
    </fill>
    <fill>
      <patternFill patternType="solid">
        <fgColor indexed="53"/>
      </patternFill>
    </fill>
    <fill>
      <patternFill patternType="solid">
        <fgColor indexed="44"/>
        <bgColor indexed="44"/>
      </patternFill>
    </fill>
    <fill>
      <patternFill patternType="solid">
        <fgColor indexed="27"/>
        <bgColor indexed="27"/>
      </patternFill>
    </fill>
    <fill>
      <patternFill patternType="solid">
        <fgColor indexed="62"/>
      </patternFill>
    </fill>
    <fill>
      <patternFill patternType="solid">
        <fgColor indexed="56"/>
        <bgColor indexed="56"/>
      </patternFill>
    </fill>
    <fill>
      <patternFill patternType="solid">
        <fgColor indexed="29"/>
        <bgColor indexed="29"/>
      </patternFill>
    </fill>
    <fill>
      <patternFill patternType="solid">
        <fgColor indexed="53"/>
        <bgColor indexed="53"/>
      </patternFill>
    </fill>
    <fill>
      <patternFill patternType="solid">
        <fgColor indexed="10"/>
      </patternFill>
    </fill>
    <fill>
      <patternFill patternType="solid">
        <fgColor indexed="26"/>
        <bgColor indexed="26"/>
      </patternFill>
    </fill>
    <fill>
      <patternFill patternType="solid">
        <fgColor indexed="43"/>
        <bgColor indexed="43"/>
      </patternFill>
    </fill>
    <fill>
      <patternFill patternType="solid">
        <fgColor indexed="51"/>
        <bgColor indexed="51"/>
      </patternFill>
    </fill>
    <fill>
      <patternFill patternType="solid">
        <fgColor indexed="57"/>
      </patternFill>
    </fill>
    <fill>
      <patternFill patternType="solid">
        <fgColor indexed="47"/>
        <bgColor indexed="47"/>
      </patternFill>
    </fill>
    <fill>
      <patternFill patternType="solid">
        <fgColor indexed="45"/>
        <bgColor indexed="45"/>
      </patternFill>
    </fill>
    <fill>
      <patternFill patternType="solid">
        <fgColor indexed="54"/>
        <bgColor indexed="54"/>
      </patternFill>
    </fill>
    <fill>
      <patternFill patternType="solid">
        <fgColor indexed="10"/>
        <bgColor indexed="10"/>
      </patternFill>
    </fill>
    <fill>
      <patternFill patternType="solid">
        <fgColor indexed="62"/>
        <bgColor indexed="48"/>
      </patternFill>
    </fill>
    <fill>
      <patternFill patternType="solid">
        <fgColor indexed="10"/>
        <bgColor indexed="16"/>
      </patternFill>
    </fill>
    <fill>
      <patternFill patternType="solid">
        <fgColor indexed="54"/>
        <bgColor indexed="63"/>
      </patternFill>
    </fill>
    <fill>
      <patternFill patternType="solid">
        <fgColor indexed="25"/>
        <bgColor indexed="60"/>
      </patternFill>
    </fill>
    <fill>
      <patternFill patternType="solid">
        <fgColor indexed="22"/>
      </patternFill>
    </fill>
    <fill>
      <patternFill patternType="solid">
        <fgColor indexed="22"/>
        <bgColor indexed="31"/>
      </patternFill>
    </fill>
    <fill>
      <patternFill patternType="solid">
        <fgColor indexed="46"/>
        <bgColor indexed="46"/>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solid">
        <fgColor indexed="56"/>
        <bgColor indexed="64"/>
      </patternFill>
    </fill>
    <fill>
      <patternFill patternType="solid">
        <fgColor indexed="54"/>
        <bgColor indexed="64"/>
      </patternFill>
    </fill>
    <fill>
      <patternFill patternType="solid">
        <fgColor indexed="10"/>
        <bgColor indexed="64"/>
      </patternFill>
    </fill>
    <fill>
      <patternFill patternType="solid">
        <fgColor indexed="9"/>
        <bgColor indexed="64"/>
      </patternFill>
    </fill>
    <fill>
      <patternFill patternType="solid">
        <fgColor indexed="46"/>
        <bgColor indexed="64"/>
      </patternFill>
    </fill>
    <fill>
      <patternFill patternType="solid">
        <fgColor indexed="26"/>
        <bgColor indexed="43"/>
      </patternFill>
    </fill>
    <fill>
      <patternFill patternType="solid">
        <fgColor indexed="55"/>
        <bgColor indexed="22"/>
      </patternFill>
    </fill>
    <fill>
      <patternFill patternType="solid">
        <fgColor indexed="27"/>
        <bgColor indexed="41"/>
      </patternFill>
    </fill>
    <fill>
      <patternFill patternType="solid">
        <fgColor indexed="55"/>
        <bgColor indexed="23"/>
      </patternFill>
    </fill>
    <fill>
      <patternFill patternType="solid">
        <fgColor indexed="13"/>
        <bgColor indexed="64"/>
      </patternFill>
    </fill>
    <fill>
      <patternFill patternType="solid">
        <fgColor indexed="52"/>
        <bgColor indexed="64"/>
      </patternFill>
    </fill>
    <fill>
      <patternFill patternType="solid">
        <fgColor theme="8" tint="0.79989013336588644"/>
        <bgColor indexed="64"/>
      </patternFill>
    </fill>
    <fill>
      <patternFill patternType="solid">
        <fgColor theme="5" tint="0.59990234076967686"/>
        <bgColor indexed="64"/>
      </patternFill>
    </fill>
    <fill>
      <patternFill patternType="solid">
        <fgColor theme="5" tint="0.59999389629810485"/>
        <bgColor theme="5" tint="0.59999389629810485"/>
      </patternFill>
    </fill>
    <fill>
      <patternFill patternType="solid">
        <fgColor theme="8" tint="0.79998168889431442"/>
        <bgColor theme="8" tint="0.79998168889431442"/>
      </patternFill>
    </fill>
    <fill>
      <patternFill patternType="solid">
        <fgColor theme="8"/>
        <bgColor theme="8"/>
      </patternFill>
    </fill>
    <fill>
      <patternFill patternType="solid">
        <fgColor rgb="FFFFFFCC"/>
      </patternFill>
    </fill>
    <fill>
      <patternFill patternType="solid">
        <fgColor rgb="FFA5A5A5"/>
        <bgColor rgb="FFA5A5A5"/>
      </patternFill>
    </fill>
    <fill>
      <patternFill patternType="lightUp">
        <fgColor theme="0"/>
        <bgColor indexed="56"/>
      </patternFill>
    </fill>
    <fill>
      <patternFill patternType="lightUp">
        <fgColor theme="0"/>
        <bgColor indexed="53"/>
      </patternFill>
    </fill>
    <fill>
      <patternFill patternType="lightUp">
        <fgColor theme="0"/>
        <bgColor indexed="51"/>
      </patternFill>
    </fill>
    <fill>
      <patternFill patternType="solid">
        <fgColor theme="8"/>
        <bgColor indexed="64"/>
      </patternFill>
    </fill>
    <fill>
      <patternFill patternType="solid">
        <fgColor rgb="FFFFEB9C"/>
        <bgColor indexed="64"/>
      </patternFill>
    </fill>
    <fill>
      <patternFill patternType="solid">
        <fgColor rgb="FFFFFFCC"/>
        <bgColor rgb="FFFFFFCC"/>
      </patternFill>
    </fill>
    <fill>
      <patternFill patternType="solid">
        <fgColor rgb="FFA5A5A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6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64"/>
      </left>
      <right/>
      <top/>
      <bottom/>
      <diagonal/>
    </border>
    <border>
      <left/>
      <right/>
      <top style="thin">
        <color indexed="56"/>
      </top>
      <bottom style="double">
        <color indexed="56"/>
      </bottom>
      <diagonal/>
    </border>
    <border>
      <left/>
      <right/>
      <top style="hair">
        <color indexed="8"/>
      </top>
      <bottom style="hair">
        <color indexed="8"/>
      </bottom>
      <diagonal/>
    </border>
    <border>
      <left/>
      <right/>
      <top/>
      <bottom style="double">
        <color indexed="60"/>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thin">
        <color indexed="64"/>
      </top>
      <bottom style="medium">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64"/>
      </top>
      <bottom/>
      <diagonal/>
    </border>
    <border>
      <left/>
      <right/>
      <top/>
      <bottom style="hair">
        <color indexed="8"/>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style="hair">
        <color indexed="64"/>
      </left>
      <right/>
      <top/>
      <bottom style="medium">
        <color indexed="6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s>
  <cellStyleXfs count="2068">
    <xf numFmtId="0" fontId="0" fillId="0" borderId="0"/>
    <xf numFmtId="0" fontId="108" fillId="0" borderId="0"/>
    <xf numFmtId="0" fontId="31" fillId="0" borderId="0"/>
    <xf numFmtId="0" fontId="11" fillId="0" borderId="0"/>
    <xf numFmtId="0" fontId="38" fillId="0" borderId="0">
      <alignment horizontal="left" vertical="top" wrapText="1"/>
    </xf>
    <xf numFmtId="0" fontId="11" fillId="0" borderId="0"/>
    <xf numFmtId="0" fontId="109" fillId="0" borderId="0"/>
    <xf numFmtId="0" fontId="109" fillId="0" borderId="0"/>
    <xf numFmtId="0" fontId="32" fillId="0" borderId="0"/>
    <xf numFmtId="0" fontId="32" fillId="0" borderId="0"/>
    <xf numFmtId="4" fontId="11" fillId="0" borderId="0">
      <alignment vertical="top"/>
    </xf>
    <xf numFmtId="0" fontId="76" fillId="2" borderId="0" applyNumberFormat="0" applyBorder="0" applyAlignment="0" applyProtection="0"/>
    <xf numFmtId="0" fontId="76" fillId="3" borderId="0" applyNumberFormat="0" applyBorder="0" applyAlignment="0" applyProtection="0"/>
    <xf numFmtId="0" fontId="76" fillId="4" borderId="0" applyNumberFormat="0" applyBorder="0" applyAlignment="0" applyProtection="0"/>
    <xf numFmtId="0" fontId="76" fillId="5" borderId="0" applyNumberFormat="0" applyBorder="0" applyAlignment="0" applyProtection="0"/>
    <xf numFmtId="0" fontId="76" fillId="6" borderId="0" applyNumberFormat="0" applyBorder="0" applyAlignment="0" applyProtection="0"/>
    <xf numFmtId="0" fontId="76" fillId="7"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10"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35" fillId="2" borderId="0" applyNumberFormat="0" applyBorder="0" applyAlignment="0" applyProtection="0"/>
    <xf numFmtId="0" fontId="35" fillId="13" borderId="0" applyNumberFormat="0" applyBorder="0" applyAlignment="0" applyProtection="0"/>
    <xf numFmtId="0" fontId="35" fillId="3" borderId="0" applyNumberFormat="0" applyBorder="0" applyAlignment="0" applyProtection="0"/>
    <xf numFmtId="0" fontId="35" fillId="14" borderId="0" applyNumberFormat="0" applyBorder="0" applyAlignment="0" applyProtection="0"/>
    <xf numFmtId="0" fontId="35" fillId="4" borderId="0" applyNumberFormat="0" applyBorder="0" applyAlignment="0" applyProtection="0"/>
    <xf numFmtId="0" fontId="35" fillId="15" borderId="0" applyNumberFormat="0" applyBorder="0" applyAlignment="0" applyProtection="0"/>
    <xf numFmtId="0" fontId="35" fillId="5" borderId="0" applyNumberFormat="0" applyBorder="0" applyAlignment="0" applyProtection="0"/>
    <xf numFmtId="0" fontId="35" fillId="16" borderId="0" applyNumberFormat="0" applyBorder="0" applyAlignment="0" applyProtection="0"/>
    <xf numFmtId="0" fontId="35" fillId="6" borderId="0" applyNumberFormat="0" applyBorder="0" applyAlignment="0" applyProtection="0"/>
    <xf numFmtId="0" fontId="35" fillId="17" borderId="0" applyNumberFormat="0" applyBorder="0" applyAlignment="0" applyProtection="0"/>
    <xf numFmtId="0" fontId="35" fillId="7" borderId="0" applyNumberFormat="0" applyBorder="0" applyAlignment="0" applyProtection="0"/>
    <xf numFmtId="0" fontId="35" fillId="1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3"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4"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5"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8"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7"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7" borderId="0" applyNumberFormat="0" applyBorder="0" applyAlignment="0" applyProtection="0"/>
    <xf numFmtId="0" fontId="26" fillId="10" borderId="0" applyNumberFormat="0" applyBorder="0" applyAlignment="0" applyProtection="0"/>
    <xf numFmtId="0" fontId="38" fillId="22" borderId="0" applyNumberFormat="0" applyFont="0" applyBorder="0" applyAlignment="0" applyProtection="0">
      <alignment vertical="center"/>
    </xf>
    <xf numFmtId="0" fontId="76" fillId="19" borderId="0" applyNumberFormat="0" applyBorder="0" applyAlignment="0" applyProtection="0"/>
    <xf numFmtId="0" fontId="76" fillId="20" borderId="0" applyNumberFormat="0" applyBorder="0" applyAlignment="0" applyProtection="0"/>
    <xf numFmtId="0" fontId="76" fillId="23" borderId="0" applyNumberFormat="0" applyBorder="0" applyAlignment="0" applyProtection="0"/>
    <xf numFmtId="0" fontId="76" fillId="5" borderId="0" applyNumberFormat="0" applyBorder="0" applyAlignment="0" applyProtection="0"/>
    <xf numFmtId="0" fontId="76" fillId="19" borderId="0" applyNumberFormat="0" applyBorder="0" applyAlignment="0" applyProtection="0"/>
    <xf numFmtId="0" fontId="76" fillId="24"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3" borderId="0" applyNumberFormat="0" applyBorder="0" applyAlignment="0" applyProtection="0"/>
    <xf numFmtId="0" fontId="26" fillId="5" borderId="0" applyNumberFormat="0" applyBorder="0" applyAlignment="0" applyProtection="0"/>
    <xf numFmtId="0" fontId="26" fillId="19" borderId="0" applyNumberFormat="0" applyBorder="0" applyAlignment="0" applyProtection="0"/>
    <xf numFmtId="0" fontId="26" fillId="24"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5"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26"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5"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10"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35" fillId="19" borderId="0" applyNumberFormat="0" applyBorder="0" applyAlignment="0" applyProtection="0"/>
    <xf numFmtId="0" fontId="35" fillId="27" borderId="0" applyNumberFormat="0" applyBorder="0" applyAlignment="0" applyProtection="0"/>
    <xf numFmtId="0" fontId="35" fillId="20" borderId="0" applyNumberFormat="0" applyBorder="0" applyAlignment="0" applyProtection="0"/>
    <xf numFmtId="0" fontId="35" fillId="28" borderId="0" applyNumberFormat="0" applyBorder="0" applyAlignment="0" applyProtection="0"/>
    <xf numFmtId="0" fontId="35" fillId="23" borderId="0" applyNumberFormat="0" applyBorder="0" applyAlignment="0" applyProtection="0"/>
    <xf numFmtId="0" fontId="35" fillId="29" borderId="0" applyNumberFormat="0" applyBorder="0" applyAlignment="0" applyProtection="0"/>
    <xf numFmtId="0" fontId="35" fillId="5"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5" fillId="27" borderId="0" applyNumberFormat="0" applyBorder="0" applyAlignment="0" applyProtection="0"/>
    <xf numFmtId="0" fontId="35" fillId="24" borderId="0" applyNumberFormat="0" applyBorder="0" applyAlignment="0" applyProtection="0"/>
    <xf numFmtId="0" fontId="35" fillId="30"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7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23"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23" borderId="0" applyNumberFormat="0" applyBorder="0" applyAlignment="0" applyProtection="0"/>
    <xf numFmtId="0" fontId="26" fillId="25"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5"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5" borderId="0" applyNumberFormat="0" applyBorder="0" applyAlignment="0" applyProtection="0"/>
    <xf numFmtId="0" fontId="26" fillId="2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6"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9" borderId="0" applyNumberFormat="0" applyBorder="0" applyAlignment="0" applyProtection="0"/>
    <xf numFmtId="0" fontId="110" fillId="32" borderId="0" applyNumberFormat="0" applyBorder="0" applyAlignment="0" applyProtection="0"/>
    <xf numFmtId="0" fontId="110" fillId="20" borderId="0" applyNumberFormat="0" applyBorder="0" applyAlignment="0" applyProtection="0"/>
    <xf numFmtId="0" fontId="110" fillId="23" borderId="0" applyNumberFormat="0" applyBorder="0" applyAlignment="0" applyProtection="0"/>
    <xf numFmtId="0" fontId="110" fillId="33" borderId="0" applyNumberFormat="0" applyBorder="0" applyAlignment="0" applyProtection="0"/>
    <xf numFmtId="0" fontId="110" fillId="34" borderId="0" applyNumberFormat="0" applyBorder="0" applyAlignment="0" applyProtection="0"/>
    <xf numFmtId="0" fontId="110" fillId="35" borderId="0" applyNumberFormat="0" applyBorder="0" applyAlignment="0" applyProtection="0"/>
    <xf numFmtId="0" fontId="52" fillId="32" borderId="0" applyNumberFormat="0" applyBorder="0" applyAlignment="0" applyProtection="0"/>
    <xf numFmtId="0" fontId="52" fillId="20" borderId="0" applyNumberFormat="0" applyBorder="0" applyAlignment="0" applyProtection="0"/>
    <xf numFmtId="0" fontId="52" fillId="23"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52" fillId="1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52" fillId="2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52" fillId="36"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52" fillId="26"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52" fillId="12"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52" fillId="9"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86" fillId="32" borderId="0" applyNumberFormat="0" applyBorder="0" applyAlignment="0" applyProtection="0"/>
    <xf numFmtId="0" fontId="86" fillId="37" borderId="0" applyNumberFormat="0" applyBorder="0" applyAlignment="0" applyProtection="0"/>
    <xf numFmtId="0" fontId="86" fillId="20" borderId="0" applyNumberFormat="0" applyBorder="0" applyAlignment="0" applyProtection="0"/>
    <xf numFmtId="0" fontId="86" fillId="28" borderId="0" applyNumberFormat="0" applyBorder="0" applyAlignment="0" applyProtection="0"/>
    <xf numFmtId="0" fontId="86" fillId="23"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9" borderId="0" applyNumberFormat="0" applyBorder="0" applyAlignment="0" applyProtection="0"/>
    <xf numFmtId="0" fontId="86" fillId="35" borderId="0" applyNumberFormat="0" applyBorder="0" applyAlignment="0" applyProtection="0"/>
    <xf numFmtId="0" fontId="86" fillId="40" borderId="0" applyNumberFormat="0" applyBorder="0" applyAlignment="0" applyProtection="0"/>
    <xf numFmtId="0" fontId="52" fillId="32" borderId="0" applyNumberFormat="0" applyBorder="0" applyAlignment="0" applyProtection="0"/>
    <xf numFmtId="0" fontId="52" fillId="12" borderId="0" applyNumberFormat="0" applyBorder="0" applyAlignment="0" applyProtection="0"/>
    <xf numFmtId="0" fontId="52" fillId="20"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36" borderId="0" applyNumberFormat="0" applyBorder="0" applyAlignment="0" applyProtection="0"/>
    <xf numFmtId="0" fontId="52" fillId="33" borderId="0" applyNumberFormat="0" applyBorder="0" applyAlignment="0" applyProtection="0"/>
    <xf numFmtId="0" fontId="52" fillId="26" borderId="0" applyNumberFormat="0" applyBorder="0" applyAlignment="0" applyProtection="0"/>
    <xf numFmtId="0" fontId="52" fillId="34" borderId="0" applyNumberFormat="0" applyBorder="0" applyAlignment="0" applyProtection="0"/>
    <xf numFmtId="0" fontId="52" fillId="12" borderId="0" applyNumberFormat="0" applyBorder="0" applyAlignment="0" applyProtection="0"/>
    <xf numFmtId="0" fontId="52" fillId="35" borderId="0" applyNumberFormat="0" applyBorder="0" applyAlignment="0" applyProtection="0"/>
    <xf numFmtId="0" fontId="52" fillId="9" borderId="0" applyNumberFormat="0" applyBorder="0" applyAlignment="0" applyProtection="0"/>
    <xf numFmtId="0" fontId="1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3" fillId="0" borderId="0"/>
    <xf numFmtId="0" fontId="247" fillId="42" borderId="0" applyNumberFormat="0" applyBorder="0" applyAlignment="0" applyProtection="0"/>
    <xf numFmtId="0" fontId="247" fillId="43" borderId="0" applyNumberFormat="0" applyBorder="0" applyAlignment="0" applyProtection="0"/>
    <xf numFmtId="0" fontId="248"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248"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247" fillId="46" borderId="0" applyNumberFormat="0" applyBorder="0" applyAlignment="0" applyProtection="0"/>
    <xf numFmtId="0" fontId="247" fillId="80" borderId="0" applyNumberFormat="0" applyBorder="0" applyAlignment="0" applyProtection="0"/>
    <xf numFmtId="0" fontId="248" fillId="47"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248" fillId="47"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247" fillId="49" borderId="0" applyNumberFormat="0" applyBorder="0" applyAlignment="0" applyProtection="0"/>
    <xf numFmtId="0" fontId="247" fillId="50" borderId="0" applyNumberFormat="0" applyBorder="0" applyAlignment="0" applyProtection="0"/>
    <xf numFmtId="0" fontId="248" fillId="51"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248" fillId="51"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247" fillId="53" borderId="0" applyNumberFormat="0" applyBorder="0" applyAlignment="0" applyProtection="0"/>
    <xf numFmtId="0" fontId="247" fillId="54" borderId="0" applyNumberFormat="0" applyBorder="0" applyAlignment="0" applyProtection="0"/>
    <xf numFmtId="0" fontId="248" fillId="54"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248" fillId="55"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247" fillId="81" borderId="0" applyNumberFormat="0" applyBorder="0" applyAlignment="0" applyProtection="0"/>
    <xf numFmtId="0" fontId="247" fillId="43" borderId="0" applyNumberFormat="0" applyBorder="0" applyAlignment="0" applyProtection="0"/>
    <xf numFmtId="0" fontId="248" fillId="43"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248" fillId="82"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247" fillId="49" borderId="0" applyNumberFormat="0" applyBorder="0" applyAlignment="0" applyProtection="0"/>
    <xf numFmtId="0" fontId="247" fillId="49" borderId="0" applyNumberFormat="0" applyBorder="0" applyAlignment="0" applyProtection="0"/>
    <xf numFmtId="0" fontId="248" fillId="46"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248" fillId="56"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86" fillId="44" borderId="0" applyNumberFormat="0" applyBorder="0" applyAlignment="0" applyProtection="0"/>
    <xf numFmtId="0" fontId="86" fillId="57" borderId="0" applyNumberFormat="0" applyBorder="0" applyAlignment="0" applyProtection="0"/>
    <xf numFmtId="0" fontId="86" fillId="48" borderId="0" applyNumberFormat="0" applyBorder="0" applyAlignment="0" applyProtection="0"/>
    <xf numFmtId="0" fontId="86" fillId="58" borderId="0" applyNumberFormat="0" applyBorder="0" applyAlignment="0" applyProtection="0"/>
    <xf numFmtId="0" fontId="86" fillId="52" borderId="0" applyNumberFormat="0" applyBorder="0" applyAlignment="0" applyProtection="0"/>
    <xf numFmtId="0" fontId="86" fillId="5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9" borderId="0" applyNumberFormat="0" applyBorder="0" applyAlignment="0" applyProtection="0"/>
    <xf numFmtId="0" fontId="86" fillId="41" borderId="0" applyNumberFormat="0" applyBorder="0" applyAlignment="0" applyProtection="0"/>
    <xf numFmtId="0" fontId="86" fillId="60" borderId="0" applyNumberFormat="0" applyBorder="0" applyAlignment="0" applyProtection="0"/>
    <xf numFmtId="0" fontId="94" fillId="61" borderId="1" applyNumberFormat="0" applyAlignment="0" applyProtection="0"/>
    <xf numFmtId="0" fontId="94" fillId="62" borderId="1" applyNumberFormat="0" applyAlignment="0" applyProtection="0"/>
    <xf numFmtId="0" fontId="30" fillId="0" borderId="0" applyNumberFormat="0" applyFill="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249" fillId="6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5" fillId="61" borderId="2" applyNumberFormat="0" applyAlignment="0" applyProtection="0"/>
    <xf numFmtId="0" fontId="116" fillId="62" borderId="2" applyNumberFormat="0" applyAlignment="0" applyProtection="0"/>
    <xf numFmtId="0" fontId="117" fillId="0" borderId="0" applyNumberFormat="0" applyFill="0" applyBorder="0" applyAlignment="0" applyProtection="0">
      <alignment vertical="top"/>
      <protection locked="0"/>
    </xf>
    <xf numFmtId="0" fontId="11" fillId="10" borderId="59"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26"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26" fillId="83" borderId="59" applyNumberFormat="0" applyFont="0" applyAlignment="0" applyProtection="0"/>
    <xf numFmtId="0" fontId="26" fillId="21" borderId="3" applyNumberFormat="0" applyFont="0" applyAlignment="0" applyProtection="0"/>
    <xf numFmtId="0" fontId="26" fillId="83" borderId="59" applyNumberFormat="0" applyFont="0" applyAlignment="0" applyProtection="0"/>
    <xf numFmtId="0" fontId="26" fillId="83" borderId="59" applyNumberFormat="0" applyFont="0" applyAlignment="0" applyProtection="0"/>
    <xf numFmtId="177" fontId="63" fillId="0" borderId="4" applyAlignment="0" applyProtection="0"/>
    <xf numFmtId="178" fontId="64" fillId="0" borderId="0" applyFill="0" applyBorder="0" applyAlignment="0"/>
    <xf numFmtId="179" fontId="64" fillId="0" borderId="0" applyFill="0" applyBorder="0" applyAlignment="0"/>
    <xf numFmtId="180" fontId="64" fillId="0" borderId="0" applyFill="0" applyBorder="0" applyAlignment="0"/>
    <xf numFmtId="181" fontId="64" fillId="0" borderId="0" applyFill="0" applyBorder="0" applyAlignment="0"/>
    <xf numFmtId="182" fontId="64" fillId="0" borderId="0" applyFill="0" applyBorder="0" applyAlignment="0"/>
    <xf numFmtId="178" fontId="64" fillId="0" borderId="0" applyFill="0" applyBorder="0" applyAlignment="0"/>
    <xf numFmtId="183" fontId="64" fillId="0" borderId="0" applyFill="0" applyBorder="0" applyAlignment="0"/>
    <xf numFmtId="179" fontId="64" fillId="0" borderId="0" applyFill="0" applyBorder="0" applyAlignment="0"/>
    <xf numFmtId="0" fontId="118" fillId="61" borderId="2" applyNumberFormat="0" applyAlignment="0" applyProtection="0"/>
    <xf numFmtId="0" fontId="119" fillId="61" borderId="2" applyNumberFormat="0" applyAlignment="0" applyProtection="0"/>
    <xf numFmtId="0" fontId="119" fillId="61" borderId="2" applyNumberFormat="0" applyAlignment="0" applyProtection="0"/>
    <xf numFmtId="0" fontId="119" fillId="61" borderId="2" applyNumberFormat="0" applyAlignment="0" applyProtection="0"/>
    <xf numFmtId="0" fontId="119" fillId="61" borderId="2" applyNumberFormat="0" applyAlignment="0" applyProtection="0"/>
    <xf numFmtId="0" fontId="119" fillId="61" borderId="2" applyNumberFormat="0" applyAlignment="0" applyProtection="0"/>
    <xf numFmtId="0" fontId="250" fillId="64" borderId="60" applyNumberFormat="0" applyAlignment="0" applyProtection="0"/>
    <xf numFmtId="0" fontId="119" fillId="61" borderId="2" applyNumberFormat="0" applyAlignment="0" applyProtection="0"/>
    <xf numFmtId="0" fontId="119" fillId="61" borderId="2" applyNumberFormat="0" applyAlignment="0" applyProtection="0"/>
    <xf numFmtId="0" fontId="119" fillId="61" borderId="2" applyNumberFormat="0" applyAlignment="0" applyProtection="0"/>
    <xf numFmtId="0" fontId="119" fillId="61" borderId="2" applyNumberFormat="0" applyAlignment="0" applyProtection="0"/>
    <xf numFmtId="0" fontId="119" fillId="61" borderId="2" applyNumberFormat="0" applyAlignment="0" applyProtection="0"/>
    <xf numFmtId="0" fontId="119" fillId="61" borderId="2" applyNumberFormat="0" applyAlignment="0" applyProtection="0"/>
    <xf numFmtId="0" fontId="119" fillId="61" borderId="2" applyNumberFormat="0" applyAlignment="0" applyProtection="0"/>
    <xf numFmtId="0" fontId="120" fillId="0" borderId="5" applyNumberFormat="0" applyFill="0" applyAlignment="0" applyProtection="0"/>
    <xf numFmtId="0" fontId="121" fillId="65" borderId="6" applyNumberFormat="0" applyAlignment="0" applyProtection="0"/>
    <xf numFmtId="0" fontId="121" fillId="65" borderId="6" applyNumberFormat="0" applyAlignment="0" applyProtection="0"/>
    <xf numFmtId="0" fontId="121" fillId="65" borderId="6" applyNumberFormat="0" applyAlignment="0" applyProtection="0"/>
    <xf numFmtId="0" fontId="121" fillId="65" borderId="6" applyNumberFormat="0" applyAlignment="0" applyProtection="0"/>
    <xf numFmtId="0" fontId="121" fillId="65" borderId="6" applyNumberFormat="0" applyAlignment="0" applyProtection="0"/>
    <xf numFmtId="0" fontId="251" fillId="84" borderId="61" applyNumberFormat="0" applyAlignment="0" applyProtection="0"/>
    <xf numFmtId="0" fontId="121" fillId="65" borderId="6" applyNumberFormat="0" applyAlignment="0" applyProtection="0"/>
    <xf numFmtId="0" fontId="121" fillId="65" borderId="6" applyNumberFormat="0" applyAlignment="0" applyProtection="0"/>
    <xf numFmtId="0" fontId="121" fillId="65" borderId="6" applyNumberFormat="0" applyAlignment="0" applyProtection="0"/>
    <xf numFmtId="0" fontId="121" fillId="65" borderId="6" applyNumberFormat="0" applyAlignment="0" applyProtection="0"/>
    <xf numFmtId="0" fontId="121" fillId="65" borderId="6" applyNumberFormat="0" applyAlignment="0" applyProtection="0"/>
    <xf numFmtId="0" fontId="121" fillId="65" borderId="6" applyNumberFormat="0" applyAlignment="0" applyProtection="0"/>
    <xf numFmtId="0" fontId="121" fillId="65" borderId="6" applyNumberFormat="0" applyAlignment="0" applyProtection="0"/>
    <xf numFmtId="0" fontId="26" fillId="0" borderId="0">
      <alignment horizontal="center" vertical="center"/>
    </xf>
    <xf numFmtId="0" fontId="26" fillId="0" borderId="0">
      <alignment horizontal="center" vertical="center"/>
    </xf>
    <xf numFmtId="0" fontId="26" fillId="0" borderId="0">
      <alignment horizontal="center" vertical="center" wrapText="1"/>
    </xf>
    <xf numFmtId="0" fontId="26" fillId="0" borderId="0">
      <alignment horizontal="left" vertical="top" wrapText="1"/>
    </xf>
    <xf numFmtId="0" fontId="26" fillId="0" borderId="0">
      <alignment horizontal="center" vertical="center" wrapText="1"/>
    </xf>
    <xf numFmtId="164" fontId="11" fillId="0" borderId="0" applyFont="0" applyFill="0" applyBorder="0" applyAlignment="0" applyProtection="0"/>
    <xf numFmtId="17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0" fontId="103" fillId="0" borderId="0" applyFont="0" applyFill="0" applyBorder="0" applyAlignment="0" applyProtection="0"/>
    <xf numFmtId="165" fontId="31" fillId="0" borderId="0" applyFont="0" applyFill="0" applyBorder="0" applyAlignment="0" applyProtection="0"/>
    <xf numFmtId="165" fontId="11" fillId="0" borderId="0" applyFont="0" applyFill="0" applyBorder="0" applyAlignment="0" applyProtection="0"/>
    <xf numFmtId="165" fontId="31" fillId="0" borderId="0" applyFont="0" applyFill="0" applyBorder="0" applyAlignment="0" applyProtection="0"/>
    <xf numFmtId="197" fontId="122" fillId="0" borderId="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33" fillId="0" borderId="0" applyFont="0" applyFill="0" applyBorder="0" applyAlignment="0" applyProtection="0"/>
    <xf numFmtId="165" fontId="11" fillId="0" borderId="0" applyFont="0" applyFill="0" applyBorder="0" applyAlignment="0" applyProtection="0"/>
    <xf numFmtId="43" fontId="33" fillId="0" borderId="0" applyFont="0" applyFill="0" applyBorder="0" applyAlignment="0" applyProtection="0"/>
    <xf numFmtId="165" fontId="11" fillId="0" borderId="0" applyFont="0" applyFill="0" applyBorder="0" applyAlignment="0" applyProtection="0"/>
    <xf numFmtId="43" fontId="3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9" fontId="11" fillId="0" borderId="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98" fontId="11" fillId="0" borderId="0" applyFill="0" applyBorder="0" applyAlignment="0" applyProtection="0"/>
    <xf numFmtId="171" fontId="11" fillId="0" borderId="0" applyFill="0" applyBorder="0" applyAlignment="0" applyProtection="0"/>
    <xf numFmtId="190" fontId="11" fillId="0" borderId="0" applyFont="0" applyFill="0" applyBorder="0" applyAlignment="0" applyProtection="0"/>
    <xf numFmtId="200" fontId="123" fillId="0" borderId="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99" fontId="11" fillId="0" borderId="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200" fontId="123" fillId="0" borderId="0" applyFill="0" applyBorder="0" applyAlignment="0" applyProtection="0"/>
    <xf numFmtId="172" fontId="11" fillId="0" borderId="0" applyFill="0" applyBorder="0" applyAlignment="0" applyProtection="0"/>
    <xf numFmtId="201" fontId="123" fillId="0" borderId="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65" fillId="0" borderId="0" applyNumberFormat="0" applyFill="0" applyBorder="0" applyAlignment="0" applyProtection="0"/>
    <xf numFmtId="0" fontId="11" fillId="21" borderId="3" applyNumberFormat="0" applyFont="0" applyAlignment="0" applyProtection="0"/>
    <xf numFmtId="17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02" fontId="60"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44" fontId="26"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5" fillId="0" borderId="0" applyNumberFormat="0" applyFill="0" applyBorder="0" applyAlignment="0" applyProtection="0"/>
    <xf numFmtId="14" fontId="64" fillId="0" borderId="0" applyFill="0" applyBorder="0" applyAlignment="0"/>
    <xf numFmtId="0" fontId="42" fillId="0" borderId="0" applyBorder="0" applyProtection="0">
      <alignment horizontal="left" wrapText="1" indent="1"/>
    </xf>
    <xf numFmtId="203" fontId="122" fillId="0" borderId="0" applyFill="0" applyBorder="0" applyAlignment="0" applyProtection="0"/>
    <xf numFmtId="174" fontId="122" fillId="0" borderId="0" applyFill="0" applyBorder="0" applyAlignment="0" applyProtection="0"/>
    <xf numFmtId="0" fontId="27" fillId="4" borderId="0" applyNumberFormat="0" applyBorder="0" applyAlignment="0" applyProtection="0"/>
    <xf numFmtId="0" fontId="27" fillId="4" borderId="0" applyNumberFormat="0" applyBorder="0" applyAlignment="0" applyProtection="0"/>
    <xf numFmtId="0" fontId="91" fillId="7" borderId="2" applyNumberFormat="0" applyAlignment="0" applyProtection="0"/>
    <xf numFmtId="0" fontId="91" fillId="18" borderId="2" applyNumberFormat="0" applyAlignment="0" applyProtection="0"/>
    <xf numFmtId="0" fontId="252" fillId="85" borderId="0" applyNumberFormat="0" applyBorder="0" applyAlignment="0" applyProtection="0"/>
    <xf numFmtId="0" fontId="252" fillId="86" borderId="0" applyNumberFormat="0" applyBorder="0" applyAlignment="0" applyProtection="0"/>
    <xf numFmtId="0" fontId="252" fillId="87" borderId="0" applyNumberFormat="0" applyBorder="0" applyAlignment="0" applyProtection="0"/>
    <xf numFmtId="178" fontId="67" fillId="0" borderId="0" applyFill="0" applyBorder="0" applyAlignment="0"/>
    <xf numFmtId="179" fontId="67" fillId="0" borderId="0" applyFill="0" applyBorder="0" applyAlignment="0"/>
    <xf numFmtId="178" fontId="67" fillId="0" borderId="0" applyFill="0" applyBorder="0" applyAlignment="0"/>
    <xf numFmtId="183" fontId="67" fillId="0" borderId="0" applyFill="0" applyBorder="0" applyAlignment="0"/>
    <xf numFmtId="179" fontId="67" fillId="0" borderId="0" applyFill="0" applyBorder="0" applyAlignment="0"/>
    <xf numFmtId="0" fontId="55" fillId="7" borderId="2" applyNumberFormat="0" applyAlignment="0" applyProtection="0"/>
    <xf numFmtId="0" fontId="89" fillId="0" borderId="7" applyNumberFormat="0" applyFill="0" applyAlignment="0" applyProtection="0"/>
    <xf numFmtId="0" fontId="124" fillId="0" borderId="0" applyNumberFormat="0" applyFill="0" applyBorder="0" applyAlignment="0" applyProtection="0"/>
    <xf numFmtId="204" fontId="123" fillId="0" borderId="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6" fontId="3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26" fillId="0" borderId="0"/>
    <xf numFmtId="0" fontId="36" fillId="0" borderId="0"/>
    <xf numFmtId="207" fontId="253" fillId="0" borderId="0" applyBorder="0" applyProtection="0"/>
    <xf numFmtId="0" fontId="11" fillId="0" borderId="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5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254" fillId="43"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38" fontId="68" fillId="66" borderId="0" applyNumberFormat="0" applyBorder="0" applyAlignment="0" applyProtection="0"/>
    <xf numFmtId="0" fontId="90" fillId="4" borderId="0" applyNumberFormat="0" applyBorder="0" applyAlignment="0" applyProtection="0"/>
    <xf numFmtId="0" fontId="90" fillId="15" borderId="0" applyNumberFormat="0" applyBorder="0" applyAlignment="0" applyProtection="0"/>
    <xf numFmtId="0" fontId="69" fillId="0" borderId="8" applyNumberFormat="0" applyAlignment="0" applyProtection="0">
      <alignment horizontal="left" vertical="center"/>
    </xf>
    <xf numFmtId="0" fontId="69" fillId="0" borderId="9">
      <alignment horizontal="left" vertical="center"/>
    </xf>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235" fillId="0" borderId="11"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236" fillId="0" borderId="13"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128" fillId="0" borderId="12"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237" fillId="0" borderId="15"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3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55" fillId="0" borderId="0" applyNumberForma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10" fontId="68" fillId="10" borderId="16" applyNumberFormat="0" applyBorder="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256" fillId="50" borderId="60"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55" fillId="25" borderId="2" applyNumberFormat="0" applyAlignment="0" applyProtection="0"/>
    <xf numFmtId="0" fontId="93" fillId="3" borderId="0" applyNumberFormat="0" applyBorder="0" applyAlignment="0" applyProtection="0"/>
    <xf numFmtId="0" fontId="52" fillId="44" borderId="0" applyNumberFormat="0" applyBorder="0" applyAlignment="0" applyProtection="0"/>
    <xf numFmtId="0" fontId="52" fillId="67" borderId="0" applyNumberFormat="0" applyBorder="0" applyAlignment="0" applyProtection="0"/>
    <xf numFmtId="0" fontId="52" fillId="48" borderId="0" applyNumberFormat="0" applyBorder="0" applyAlignment="0" applyProtection="0"/>
    <xf numFmtId="0" fontId="52" fillId="22" borderId="0" applyNumberFormat="0" applyBorder="0" applyAlignment="0" applyProtection="0"/>
    <xf numFmtId="0" fontId="52" fillId="52" borderId="0" applyNumberFormat="0" applyBorder="0" applyAlignment="0" applyProtection="0"/>
    <xf numFmtId="0" fontId="52" fillId="36" borderId="0" applyNumberFormat="0" applyBorder="0" applyAlignment="0" applyProtection="0"/>
    <xf numFmtId="0" fontId="52" fillId="33" borderId="0" applyNumberFormat="0" applyBorder="0" applyAlignment="0" applyProtection="0"/>
    <xf numFmtId="0" fontId="52" fillId="68" borderId="0" applyNumberFormat="0" applyBorder="0" applyAlignment="0" applyProtection="0"/>
    <xf numFmtId="0" fontId="52" fillId="34" borderId="0" applyNumberFormat="0" applyBorder="0" applyAlignment="0" applyProtection="0"/>
    <xf numFmtId="0" fontId="52" fillId="88" borderId="0" applyNumberFormat="0" applyBorder="0" applyAlignment="0" applyProtection="0"/>
    <xf numFmtId="0" fontId="52" fillId="41" borderId="0" applyNumberFormat="0" applyBorder="0" applyAlignment="0" applyProtection="0"/>
    <xf numFmtId="0" fontId="52" fillId="69" borderId="0" applyNumberFormat="0" applyBorder="0" applyAlignment="0" applyProtection="0"/>
    <xf numFmtId="0" fontId="130" fillId="61" borderId="1" applyNumberFormat="0" applyAlignment="0" applyProtection="0"/>
    <xf numFmtId="0" fontId="28" fillId="61" borderId="1" applyNumberFormat="0" applyAlignment="0" applyProtection="0"/>
    <xf numFmtId="0" fontId="28" fillId="61" borderId="1" applyNumberFormat="0" applyAlignment="0" applyProtection="0"/>
    <xf numFmtId="0" fontId="118" fillId="61" borderId="2" applyNumberFormat="0" applyAlignment="0" applyProtection="0"/>
    <xf numFmtId="0" fontId="183" fillId="70" borderId="60" applyNumberFormat="0" applyAlignment="0" applyProtection="0"/>
    <xf numFmtId="39" fontId="31" fillId="0" borderId="17">
      <alignment horizontal="right" vertical="top" wrapText="1"/>
    </xf>
    <xf numFmtId="0" fontId="43" fillId="0" borderId="0">
      <alignment horizontal="right" vertical="top"/>
    </xf>
    <xf numFmtId="0" fontId="44" fillId="0" borderId="0">
      <alignment horizontal="justify" vertical="top" wrapText="1"/>
    </xf>
    <xf numFmtId="0" fontId="43" fillId="0" borderId="0">
      <alignment horizontal="left"/>
    </xf>
    <xf numFmtId="4" fontId="44" fillId="0" borderId="0">
      <alignment horizontal="right"/>
    </xf>
    <xf numFmtId="0" fontId="44" fillId="0" borderId="0">
      <alignment horizontal="right"/>
    </xf>
    <xf numFmtId="4" fontId="44" fillId="0" borderId="0">
      <alignment horizontal="right" wrapText="1"/>
    </xf>
    <xf numFmtId="0" fontId="44" fillId="0" borderId="0">
      <alignment horizontal="right"/>
    </xf>
    <xf numFmtId="4" fontId="44" fillId="0" borderId="0">
      <alignment horizontal="right"/>
    </xf>
    <xf numFmtId="49" fontId="131" fillId="0" borderId="18" applyFill="0" applyProtection="0">
      <alignment horizontal="center" vertical="center"/>
    </xf>
    <xf numFmtId="178" fontId="70" fillId="0" borderId="0" applyFill="0" applyBorder="0" applyAlignment="0"/>
    <xf numFmtId="179" fontId="70" fillId="0" borderId="0" applyFill="0" applyBorder="0" applyAlignment="0"/>
    <xf numFmtId="178" fontId="70" fillId="0" borderId="0" applyFill="0" applyBorder="0" applyAlignment="0"/>
    <xf numFmtId="183" fontId="70" fillId="0" borderId="0" applyFill="0" applyBorder="0" applyAlignment="0"/>
    <xf numFmtId="179" fontId="70" fillId="0" borderId="0" applyFill="0" applyBorder="0" applyAlignment="0"/>
    <xf numFmtId="0" fontId="132" fillId="0" borderId="5" applyNumberFormat="0" applyFill="0" applyAlignment="0" applyProtection="0"/>
    <xf numFmtId="0" fontId="132" fillId="0" borderId="5" applyNumberFormat="0" applyFill="0" applyAlignment="0" applyProtection="0"/>
    <xf numFmtId="0" fontId="132" fillId="0" borderId="5" applyNumberFormat="0" applyFill="0" applyAlignment="0" applyProtection="0"/>
    <xf numFmtId="0" fontId="132" fillId="0" borderId="5" applyNumberFormat="0" applyFill="0" applyAlignment="0" applyProtection="0"/>
    <xf numFmtId="0" fontId="132" fillId="0" borderId="5" applyNumberFormat="0" applyFill="0" applyAlignment="0" applyProtection="0"/>
    <xf numFmtId="0" fontId="238" fillId="0" borderId="19" applyNumberFormat="0" applyFill="0" applyAlignment="0" applyProtection="0"/>
    <xf numFmtId="0" fontId="132" fillId="0" borderId="5" applyNumberFormat="0" applyFill="0" applyAlignment="0" applyProtection="0"/>
    <xf numFmtId="0" fontId="132" fillId="0" borderId="5" applyNumberFormat="0" applyFill="0" applyAlignment="0" applyProtection="0"/>
    <xf numFmtId="0" fontId="132" fillId="0" borderId="5" applyNumberFormat="0" applyFill="0" applyAlignment="0" applyProtection="0"/>
    <xf numFmtId="0" fontId="132" fillId="0" borderId="5" applyNumberFormat="0" applyFill="0" applyAlignment="0" applyProtection="0"/>
    <xf numFmtId="0" fontId="132" fillId="0" borderId="5" applyNumberFormat="0" applyFill="0" applyAlignment="0" applyProtection="0"/>
    <xf numFmtId="0" fontId="132" fillId="0" borderId="5" applyNumberFormat="0" applyFill="0" applyAlignment="0" applyProtection="0"/>
    <xf numFmtId="0" fontId="132" fillId="0" borderId="5" applyNumberFormat="0" applyFill="0" applyAlignment="0" applyProtection="0"/>
    <xf numFmtId="0" fontId="93" fillId="3" borderId="0" applyNumberFormat="0" applyBorder="0" applyAlignment="0" applyProtection="0"/>
    <xf numFmtId="0" fontId="257" fillId="71" borderId="0" applyNumberFormat="0" applyBorder="0" applyAlignment="0" applyProtection="0"/>
    <xf numFmtId="184" fontId="66" fillId="0" borderId="0" applyFont="0" applyFill="0" applyBorder="0" applyAlignment="0" applyProtection="0"/>
    <xf numFmtId="185" fontId="66" fillId="0" borderId="0" applyFont="0" applyFill="0" applyBorder="0" applyAlignment="0" applyProtection="0"/>
    <xf numFmtId="0" fontId="133" fillId="0" borderId="10" applyNumberFormat="0" applyFill="0" applyAlignment="0" applyProtection="0"/>
    <xf numFmtId="0" fontId="184" fillId="0" borderId="11" applyNumberFormat="0" applyFill="0" applyAlignment="0" applyProtection="0"/>
    <xf numFmtId="49" fontId="134" fillId="0" borderId="0" applyFill="0" applyBorder="0" applyProtection="0">
      <alignment horizontal="center" vertical="center"/>
      <protection locked="0"/>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49" fontId="134" fillId="0" borderId="0" applyFill="0" applyBorder="0" applyProtection="0">
      <alignment horizontal="center" vertical="center"/>
      <protection locked="0"/>
    </xf>
    <xf numFmtId="49" fontId="134" fillId="0" borderId="0" applyFill="0" applyBorder="0" applyProtection="0">
      <alignment horizontal="center" vertical="center"/>
      <protection locked="0"/>
    </xf>
    <xf numFmtId="49" fontId="134" fillId="0" borderId="0" applyFill="0" applyBorder="0" applyProtection="0">
      <alignment horizontal="center" vertical="center"/>
      <protection locked="0"/>
    </xf>
    <xf numFmtId="49" fontId="134" fillId="0" borderId="0" applyFill="0" applyBorder="0" applyProtection="0">
      <alignment horizontal="center" vertical="center"/>
      <protection locked="0"/>
    </xf>
    <xf numFmtId="49" fontId="134" fillId="0" borderId="0" applyFill="0" applyBorder="0" applyProtection="0">
      <alignment horizontal="center" vertical="center"/>
      <protection locked="0"/>
    </xf>
    <xf numFmtId="49" fontId="134" fillId="0" borderId="0" applyFill="0" applyBorder="0" applyProtection="0">
      <alignment horizontal="center" vertical="center"/>
      <protection locked="0"/>
    </xf>
    <xf numFmtId="49" fontId="134" fillId="0" borderId="0" applyFill="0" applyBorder="0" applyProtection="0">
      <alignment horizontal="center" vertical="center"/>
      <protection locked="0"/>
    </xf>
    <xf numFmtId="49" fontId="134" fillId="0" borderId="0" applyFill="0" applyBorder="0" applyProtection="0">
      <alignment horizontal="center" vertical="center"/>
    </xf>
    <xf numFmtId="49" fontId="134" fillId="0" borderId="0" applyFill="0" applyBorder="0" applyProtection="0">
      <alignment horizontal="center" vertical="center"/>
    </xf>
    <xf numFmtId="0" fontId="135" fillId="0" borderId="12" applyNumberFormat="0" applyFill="0" applyAlignment="0" applyProtection="0"/>
    <xf numFmtId="0" fontId="185" fillId="0" borderId="13" applyNumberFormat="0" applyFill="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36" fillId="0" borderId="14" applyNumberFormat="0" applyFill="0" applyAlignment="0" applyProtection="0"/>
    <xf numFmtId="0" fontId="186" fillId="0" borderId="15" applyNumberFormat="0" applyFill="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36" fillId="0" borderId="0" applyNumberFormat="0" applyFill="0" applyBorder="0" applyAlignment="0" applyProtection="0"/>
    <xf numFmtId="0" fontId="186"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45" fillId="0" borderId="0" applyNumberFormat="0" applyFill="0" applyBorder="0" applyAlignment="0" applyProtection="0"/>
    <xf numFmtId="49" fontId="134" fillId="0" borderId="0" applyFill="0" applyBorder="0" applyProtection="0">
      <alignment horizontal="center" vertical="center"/>
      <protection locked="0"/>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49" fontId="134" fillId="0" borderId="0" applyFill="0" applyBorder="0" applyProtection="0">
      <alignment horizontal="center" vertical="center"/>
      <protection locked="0"/>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49" fontId="134" fillId="0" borderId="0" applyFill="0" applyBorder="0" applyProtection="0">
      <alignment horizontal="center" vertical="center"/>
      <protection locked="0"/>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49" fontId="134" fillId="0" borderId="0" applyFill="0" applyBorder="0" applyProtection="0">
      <alignment horizontal="center" vertical="center"/>
      <protection locked="0"/>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76" fontId="11" fillId="0" borderId="0">
      <alignment vertical="top"/>
    </xf>
    <xf numFmtId="0" fontId="11" fillId="0" borderId="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29"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8" fillId="31" borderId="0" applyNumberFormat="0" applyBorder="0" applyAlignment="0" applyProtection="0"/>
    <xf numFmtId="0" fontId="29" fillId="89" borderId="0" applyNumberFormat="0" applyBorder="0" applyAlignment="0" applyProtection="0"/>
    <xf numFmtId="0" fontId="138" fillId="31" borderId="0" applyNumberFormat="0" applyBorder="0" applyAlignment="0" applyProtection="0"/>
    <xf numFmtId="0" fontId="137" fillId="31" borderId="0" applyNumberFormat="0" applyBorder="0" applyAlignment="0" applyProtection="0"/>
    <xf numFmtId="186" fontId="71" fillId="0" borderId="0"/>
    <xf numFmtId="0" fontId="36" fillId="0" borderId="0"/>
    <xf numFmtId="0" fontId="11" fillId="0" borderId="0"/>
    <xf numFmtId="0" fontId="11" fillId="0" borderId="0"/>
    <xf numFmtId="0" fontId="11" fillId="0" borderId="0"/>
    <xf numFmtId="0" fontId="37" fillId="0" borderId="0"/>
    <xf numFmtId="0" fontId="36" fillId="0" borderId="0"/>
    <xf numFmtId="0" fontId="11" fillId="0" borderId="0"/>
    <xf numFmtId="0" fontId="11" fillId="0" borderId="0"/>
    <xf numFmtId="0" fontId="11" fillId="0" borderId="0"/>
    <xf numFmtId="0" fontId="31" fillId="0" borderId="0"/>
    <xf numFmtId="0" fontId="11" fillId="0" borderId="0"/>
    <xf numFmtId="0" fontId="33" fillId="0" borderId="0"/>
    <xf numFmtId="0" fontId="11" fillId="0" borderId="0"/>
    <xf numFmtId="0" fontId="11" fillId="0" borderId="0"/>
    <xf numFmtId="0" fontId="11" fillId="0" borderId="0"/>
    <xf numFmtId="0" fontId="11" fillId="0" borderId="0"/>
    <xf numFmtId="0" fontId="2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1" fillId="0" borderId="0"/>
    <xf numFmtId="0" fontId="11" fillId="0" borderId="0"/>
    <xf numFmtId="0" fontId="246"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6" fillId="0" borderId="0"/>
    <xf numFmtId="0" fontId="11" fillId="0" borderId="0"/>
    <xf numFmtId="0" fontId="11" fillId="0" borderId="0"/>
    <xf numFmtId="0" fontId="3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31" fillId="0" borderId="0"/>
    <xf numFmtId="0" fontId="31" fillId="0" borderId="0"/>
    <xf numFmtId="0" fontId="46" fillId="0" borderId="0"/>
    <xf numFmtId="0" fontId="11" fillId="0" borderId="0"/>
    <xf numFmtId="0" fontId="11" fillId="0" borderId="0"/>
    <xf numFmtId="0" fontId="11" fillId="0" borderId="0"/>
    <xf numFmtId="0" fontId="11" fillId="0" borderId="0"/>
    <xf numFmtId="0" fontId="35" fillId="0" borderId="0"/>
    <xf numFmtId="0" fontId="11" fillId="0" borderId="0"/>
    <xf numFmtId="0" fontId="11" fillId="0" borderId="0"/>
    <xf numFmtId="0" fontId="11" fillId="0" borderId="0"/>
    <xf numFmtId="0" fontId="35" fillId="0" borderId="0"/>
    <xf numFmtId="0" fontId="11" fillId="0" borderId="0"/>
    <xf numFmtId="0" fontId="11" fillId="0" borderId="0"/>
    <xf numFmtId="0" fontId="11" fillId="0" borderId="0"/>
    <xf numFmtId="0" fontId="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31" fillId="0" borderId="0"/>
    <xf numFmtId="0" fontId="31" fillId="0" borderId="0"/>
    <xf numFmtId="0" fontId="31" fillId="0" borderId="0"/>
    <xf numFmtId="0" fontId="31" fillId="0" borderId="0"/>
    <xf numFmtId="0" fontId="33" fillId="0" borderId="0"/>
    <xf numFmtId="0" fontId="11" fillId="0" borderId="0"/>
    <xf numFmtId="0" fontId="103" fillId="0" borderId="0"/>
    <xf numFmtId="0" fontId="11" fillId="0" borderId="0"/>
    <xf numFmtId="0" fontId="1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6" fillId="0" borderId="0"/>
    <xf numFmtId="0" fontId="33" fillId="0" borderId="0"/>
    <xf numFmtId="0" fontId="26" fillId="0" borderId="0"/>
    <xf numFmtId="0" fontId="11" fillId="0" borderId="0"/>
    <xf numFmtId="0" fontId="103" fillId="0" borderId="0"/>
    <xf numFmtId="0" fontId="11" fillId="0" borderId="0"/>
    <xf numFmtId="0" fontId="24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0" fontId="11" fillId="0" borderId="0"/>
    <xf numFmtId="0" fontId="11" fillId="0" borderId="0"/>
    <xf numFmtId="0" fontId="11" fillId="0" borderId="0"/>
    <xf numFmtId="0" fontId="103" fillId="0" borderId="0"/>
    <xf numFmtId="0" fontId="11" fillId="0" borderId="0"/>
    <xf numFmtId="0" fontId="11" fillId="0" borderId="0"/>
    <xf numFmtId="0" fontId="11" fillId="0" borderId="0"/>
    <xf numFmtId="0" fontId="11" fillId="0" borderId="0"/>
    <xf numFmtId="0" fontId="103" fillId="0" borderId="0"/>
    <xf numFmtId="0" fontId="11" fillId="0" borderId="0"/>
    <xf numFmtId="0" fontId="11" fillId="0" borderId="0"/>
    <xf numFmtId="0" fontId="11" fillId="0" borderId="0"/>
    <xf numFmtId="0" fontId="11"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1" fillId="0" borderId="0"/>
    <xf numFmtId="0" fontId="11" fillId="0" borderId="0"/>
    <xf numFmtId="43" fontId="72" fillId="0" borderId="0" applyFill="0" applyBorder="0" applyAlignment="0" applyProtection="0"/>
    <xf numFmtId="0" fontId="11" fillId="0" borderId="0"/>
    <xf numFmtId="43" fontId="72" fillId="0" borderId="0" applyFill="0" applyBorder="0" applyAlignment="0" applyProtection="0"/>
    <xf numFmtId="0" fontId="11" fillId="0" borderId="0"/>
    <xf numFmtId="0" fontId="11" fillId="0" borderId="0"/>
    <xf numFmtId="0" fontId="11" fillId="0" borderId="0"/>
    <xf numFmtId="43" fontId="72" fillId="0" borderId="0" applyFill="0" applyBorder="0" applyAlignment="0" applyProtection="0"/>
    <xf numFmtId="0" fontId="103" fillId="0" borderId="0"/>
    <xf numFmtId="43" fontId="72" fillId="0" borderId="0" applyFill="0" applyBorder="0" applyAlignment="0" applyProtection="0"/>
    <xf numFmtId="0" fontId="246" fillId="0" borderId="0"/>
    <xf numFmtId="43" fontId="72" fillId="0" borderId="0" applyFill="0" applyBorder="0" applyAlignment="0" applyProtection="0"/>
    <xf numFmtId="43" fontId="72" fillId="0" borderId="0" applyFill="0" applyBorder="0" applyAlignment="0" applyProtection="0"/>
    <xf numFmtId="43" fontId="72" fillId="0" borderId="0" applyFill="0" applyBorder="0" applyAlignment="0" applyProtection="0"/>
    <xf numFmtId="0" fontId="26" fillId="0" borderId="0"/>
    <xf numFmtId="0" fontId="11" fillId="0" borderId="0" applyNumberFormat="0"/>
    <xf numFmtId="0" fontId="33" fillId="0" borderId="0"/>
    <xf numFmtId="0" fontId="11" fillId="0" borderId="0"/>
    <xf numFmtId="0" fontId="39" fillId="0" borderId="0"/>
    <xf numFmtId="0" fontId="122" fillId="0" borderId="0"/>
    <xf numFmtId="0" fontId="139" fillId="0" borderId="0"/>
    <xf numFmtId="0" fontId="11" fillId="0" borderId="0"/>
    <xf numFmtId="0" fontId="11" fillId="0" borderId="0"/>
    <xf numFmtId="0" fontId="246" fillId="0" borderId="0"/>
    <xf numFmtId="0" fontId="246" fillId="0" borderId="0"/>
    <xf numFmtId="0" fontId="60" fillId="0" borderId="0"/>
    <xf numFmtId="0" fontId="1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37" fillId="0" borderId="0"/>
    <xf numFmtId="0" fontId="247" fillId="0" borderId="0"/>
    <xf numFmtId="0" fontId="11" fillId="0" borderId="0"/>
    <xf numFmtId="0" fontId="247" fillId="0" borderId="0"/>
    <xf numFmtId="0" fontId="31" fillId="0" borderId="0"/>
    <xf numFmtId="0" fontId="31" fillId="0" borderId="0"/>
    <xf numFmtId="0" fontId="31" fillId="0" borderId="0"/>
    <xf numFmtId="0" fontId="31" fillId="0" borderId="0"/>
    <xf numFmtId="0" fontId="31" fillId="0" borderId="0"/>
    <xf numFmtId="0" fontId="26" fillId="0" borderId="0"/>
    <xf numFmtId="0" fontId="1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103" fillId="0" borderId="0"/>
    <xf numFmtId="0" fontId="11" fillId="0" borderId="0"/>
    <xf numFmtId="0" fontId="33" fillId="0" borderId="0"/>
    <xf numFmtId="0" fontId="180" fillId="0" borderId="0"/>
    <xf numFmtId="0" fontId="79" fillId="0" borderId="0" applyProtection="0">
      <alignment horizontal="left" vertical="top"/>
    </xf>
    <xf numFmtId="0" fontId="160" fillId="0" borderId="0"/>
    <xf numFmtId="0" fontId="36" fillId="0" borderId="0"/>
    <xf numFmtId="0" fontId="11" fillId="0" borderId="0"/>
    <xf numFmtId="0" fontId="33" fillId="0" borderId="0"/>
    <xf numFmtId="4" fontId="11" fillId="0" borderId="0">
      <alignment vertical="justify"/>
    </xf>
    <xf numFmtId="4" fontId="11" fillId="0" borderId="0">
      <alignment vertical="justify"/>
    </xf>
    <xf numFmtId="4" fontId="11" fillId="0" borderId="0">
      <alignment horizontal="justify" vertical="top" wrapText="1"/>
    </xf>
    <xf numFmtId="3" fontId="39" fillId="0" borderId="0">
      <alignment horizontal="justify" vertical="justify"/>
    </xf>
    <xf numFmtId="4" fontId="34" fillId="0" borderId="0">
      <alignment vertical="top" wrapText="1"/>
    </xf>
    <xf numFmtId="0" fontId="5" fillId="0" borderId="0">
      <alignment horizontal="justify"/>
    </xf>
    <xf numFmtId="4" fontId="38" fillId="0" borderId="0">
      <alignment horizontal="justify"/>
    </xf>
    <xf numFmtId="0" fontId="103" fillId="0" borderId="0"/>
    <xf numFmtId="0" fontId="11" fillId="0" borderId="0"/>
    <xf numFmtId="0" fontId="11" fillId="0" borderId="0"/>
    <xf numFmtId="0" fontId="246" fillId="0" borderId="0"/>
    <xf numFmtId="0" fontId="246" fillId="0" borderId="0"/>
    <xf numFmtId="0" fontId="11" fillId="0" borderId="0"/>
    <xf numFmtId="0" fontId="11" fillId="0" borderId="0"/>
    <xf numFmtId="0" fontId="31" fillId="0" borderId="0"/>
    <xf numFmtId="0" fontId="72" fillId="0" borderId="0"/>
    <xf numFmtId="0" fontId="11" fillId="0" borderId="0"/>
    <xf numFmtId="0" fontId="33" fillId="0" borderId="0"/>
    <xf numFmtId="0" fontId="11" fillId="0" borderId="0"/>
    <xf numFmtId="0" fontId="33" fillId="0" borderId="0"/>
    <xf numFmtId="0" fontId="11" fillId="0" borderId="0"/>
    <xf numFmtId="0" fontId="140" fillId="0" borderId="0"/>
    <xf numFmtId="0" fontId="3" fillId="0" borderId="0"/>
    <xf numFmtId="0" fontId="11" fillId="0" borderId="0"/>
    <xf numFmtId="0" fontId="11" fillId="0" borderId="0" applyNumberFormat="0" applyFont="0" applyFill="0" applyBorder="0" applyAlignment="0" applyProtection="0">
      <alignment vertical="top"/>
    </xf>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90" borderId="59"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3" fillId="21" borderId="3" applyNumberFormat="0" applyFont="0" applyAlignment="0" applyProtection="0"/>
    <xf numFmtId="0" fontId="11" fillId="21" borderId="3" applyNumberFormat="0" applyFont="0" applyAlignment="0" applyProtection="0"/>
    <xf numFmtId="0" fontId="26"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1" fillId="21" borderId="3" applyNumberFormat="0" applyFont="0" applyAlignment="0" applyProtection="0"/>
    <xf numFmtId="0" fontId="122" fillId="72" borderId="3" applyNumberFormat="0" applyAlignment="0" applyProtection="0"/>
    <xf numFmtId="0" fontId="66" fillId="0" borderId="0"/>
    <xf numFmtId="0" fontId="66" fillId="0" borderId="0"/>
    <xf numFmtId="0" fontId="66" fillId="0" borderId="0"/>
    <xf numFmtId="0" fontId="11" fillId="0" borderId="0"/>
    <xf numFmtId="0" fontId="66" fillId="0" borderId="0">
      <alignment horizontal="left"/>
    </xf>
    <xf numFmtId="0" fontId="11" fillId="0" borderId="0"/>
    <xf numFmtId="0" fontId="11" fillId="0" borderId="0"/>
    <xf numFmtId="0" fontId="66" fillId="0" borderId="0">
      <alignment horizontal="left"/>
    </xf>
    <xf numFmtId="0" fontId="11" fillId="0" borderId="0"/>
    <xf numFmtId="0" fontId="66" fillId="0" borderId="0">
      <alignment horizontal="left"/>
    </xf>
    <xf numFmtId="0" fontId="11" fillId="0" borderId="0"/>
    <xf numFmtId="0" fontId="11" fillId="0" borderId="0"/>
    <xf numFmtId="0" fontId="11" fillId="0" borderId="0"/>
    <xf numFmtId="0" fontId="66" fillId="0" borderId="0">
      <alignment horizontal="left"/>
    </xf>
    <xf numFmtId="0" fontId="11" fillId="0" borderId="0"/>
    <xf numFmtId="0" fontId="66" fillId="0" borderId="0">
      <alignment horizontal="left"/>
    </xf>
    <xf numFmtId="0" fontId="66" fillId="0" borderId="0"/>
    <xf numFmtId="0" fontId="66" fillId="0" borderId="0">
      <alignment horizontal="left"/>
    </xf>
    <xf numFmtId="0" fontId="66" fillId="0" borderId="0"/>
    <xf numFmtId="0" fontId="66" fillId="0" borderId="0"/>
    <xf numFmtId="0" fontId="11" fillId="0" borderId="0" applyProtection="0"/>
    <xf numFmtId="0" fontId="66" fillId="0" borderId="0">
      <alignment horizontal="left"/>
    </xf>
    <xf numFmtId="0" fontId="11" fillId="0" borderId="0" applyProtection="0"/>
    <xf numFmtId="0" fontId="11" fillId="0" borderId="0"/>
    <xf numFmtId="0" fontId="11" fillId="0" borderId="0"/>
    <xf numFmtId="0" fontId="11" fillId="0" borderId="0"/>
    <xf numFmtId="0" fontId="11" fillId="0" borderId="0"/>
    <xf numFmtId="0" fontId="1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6" fillId="0" borderId="0"/>
    <xf numFmtId="0" fontId="66" fillId="0" borderId="0"/>
    <xf numFmtId="0" fontId="11" fillId="0" borderId="0"/>
    <xf numFmtId="0" fontId="10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5" fillId="0" borderId="0"/>
    <xf numFmtId="0" fontId="1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6" fillId="0" borderId="0"/>
    <xf numFmtId="0" fontId="66" fillId="0" borderId="0"/>
    <xf numFmtId="0" fontId="66" fillId="0" borderId="0"/>
    <xf numFmtId="0" fontId="105" fillId="0" borderId="0"/>
    <xf numFmtId="204" fontId="141" fillId="0" borderId="0"/>
    <xf numFmtId="0" fontId="1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5"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 fillId="0" borderId="0"/>
    <xf numFmtId="0" fontId="105" fillId="0" borderId="0"/>
    <xf numFmtId="0" fontId="66" fillId="0" borderId="0">
      <alignment horizontal="left"/>
    </xf>
    <xf numFmtId="0" fontId="66" fillId="0" borderId="0">
      <alignment horizontal="left"/>
    </xf>
    <xf numFmtId="0" fontId="66" fillId="0" borderId="0">
      <alignment horizontal="left"/>
    </xf>
    <xf numFmtId="0" fontId="11" fillId="0" borderId="0"/>
    <xf numFmtId="0" fontId="105" fillId="0" borderId="0"/>
    <xf numFmtId="208" fontId="26" fillId="0" borderId="0"/>
    <xf numFmtId="0" fontId="11" fillId="0" borderId="0"/>
    <xf numFmtId="0" fontId="105" fillId="0" borderId="0"/>
    <xf numFmtId="0" fontId="11" fillId="0" borderId="0"/>
    <xf numFmtId="0" fontId="105" fillId="0" borderId="0"/>
    <xf numFmtId="0" fontId="103" fillId="0" borderId="0"/>
    <xf numFmtId="0" fontId="105" fillId="0" borderId="0"/>
    <xf numFmtId="0" fontId="66" fillId="0" borderId="0"/>
    <xf numFmtId="0" fontId="66" fillId="0" borderId="0"/>
    <xf numFmtId="0" fontId="66" fillId="0" borderId="0"/>
    <xf numFmtId="0" fontId="105" fillId="0" borderId="0"/>
    <xf numFmtId="0" fontId="105" fillId="0" borderId="0"/>
    <xf numFmtId="0" fontId="11" fillId="0" borderId="0"/>
    <xf numFmtId="0" fontId="11" fillId="0" borderId="0">
      <alignment vertical="top"/>
    </xf>
    <xf numFmtId="0" fontId="76" fillId="0" borderId="0"/>
    <xf numFmtId="0" fontId="66" fillId="0" borderId="0"/>
    <xf numFmtId="0" fontId="66" fillId="0" borderId="0"/>
    <xf numFmtId="0" fontId="66" fillId="0" borderId="0"/>
    <xf numFmtId="0" fontId="66" fillId="0" borderId="0"/>
    <xf numFmtId="0" fontId="160"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11"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11" fillId="0" borderId="0"/>
    <xf numFmtId="0" fontId="66" fillId="0" borderId="0"/>
    <xf numFmtId="0" fontId="66" fillId="0" borderId="0"/>
    <xf numFmtId="0" fontId="66" fillId="0" borderId="0"/>
    <xf numFmtId="0" fontId="142" fillId="0" borderId="0"/>
    <xf numFmtId="0" fontId="11" fillId="0" borderId="0"/>
    <xf numFmtId="0" fontId="11" fillId="0" borderId="0" applyProtection="0"/>
    <xf numFmtId="0" fontId="11" fillId="0" borderId="0" applyProtection="0"/>
    <xf numFmtId="0" fontId="11" fillId="0" borderId="0" applyProtection="0"/>
    <xf numFmtId="0" fontId="11" fillId="0" borderId="0" applyProtection="0"/>
    <xf numFmtId="0" fontId="76" fillId="0" borderId="0"/>
    <xf numFmtId="0" fontId="76" fillId="0" borderId="0"/>
    <xf numFmtId="0" fontId="11" fillId="0" borderId="0" applyProtection="0"/>
    <xf numFmtId="0" fontId="11" fillId="0" borderId="0" applyProtection="0"/>
    <xf numFmtId="0" fontId="99" fillId="0" borderId="0"/>
    <xf numFmtId="0" fontId="66" fillId="0" borderId="0"/>
    <xf numFmtId="0" fontId="66" fillId="0" borderId="0"/>
    <xf numFmtId="0" fontId="142" fillId="0" borderId="0"/>
    <xf numFmtId="0" fontId="11" fillId="0" borderId="0"/>
    <xf numFmtId="0" fontId="66" fillId="0" borderId="0"/>
    <xf numFmtId="0" fontId="66" fillId="0" borderId="0"/>
    <xf numFmtId="0" fontId="66" fillId="0" borderId="0"/>
    <xf numFmtId="0" fontId="66" fillId="0" borderId="0"/>
    <xf numFmtId="0" fontId="26" fillId="0" borderId="0"/>
    <xf numFmtId="0" fontId="142" fillId="0" borderId="0"/>
    <xf numFmtId="0" fontId="11" fillId="0" borderId="0"/>
    <xf numFmtId="0" fontId="66" fillId="0" borderId="0">
      <alignment horizontal="left"/>
    </xf>
    <xf numFmtId="0" fontId="11" fillId="0" borderId="0"/>
    <xf numFmtId="0" fontId="11" fillId="0" borderId="0"/>
    <xf numFmtId="0" fontId="66" fillId="0" borderId="0"/>
    <xf numFmtId="0" fontId="66" fillId="0" borderId="0"/>
    <xf numFmtId="0" fontId="66" fillId="0" borderId="0"/>
    <xf numFmtId="0" fontId="11" fillId="0" borderId="0"/>
    <xf numFmtId="0" fontId="66" fillId="0" borderId="0"/>
    <xf numFmtId="0" fontId="66" fillId="0" borderId="0"/>
    <xf numFmtId="0" fontId="66" fillId="0" borderId="0"/>
    <xf numFmtId="0" fontId="66" fillId="0" borderId="0">
      <alignment horizontal="left"/>
    </xf>
    <xf numFmtId="0" fontId="11" fillId="0" borderId="0"/>
    <xf numFmtId="0" fontId="66" fillId="0" borderId="0">
      <alignment horizontal="left"/>
    </xf>
    <xf numFmtId="0" fontId="11" fillId="0" borderId="0"/>
    <xf numFmtId="0" fontId="35" fillId="0" borderId="0"/>
    <xf numFmtId="0" fontId="11" fillId="0" borderId="0"/>
    <xf numFmtId="0" fontId="36" fillId="0" borderId="0"/>
    <xf numFmtId="4" fontId="47" fillId="0" borderId="0" applyBorder="0" applyProtection="0">
      <alignment horizontal="right"/>
    </xf>
    <xf numFmtId="4" fontId="48" fillId="73" borderId="0" applyBorder="0" applyProtection="0">
      <alignment horizontal="justify" vertical="top" wrapText="1"/>
    </xf>
    <xf numFmtId="0" fontId="11" fillId="21" borderId="3" applyNumberFormat="0" applyFont="0" applyAlignment="0" applyProtection="0"/>
    <xf numFmtId="0" fontId="34" fillId="0" borderId="0" applyNumberFormat="0" applyFill="0" applyBorder="0" applyAlignment="0" applyProtection="0"/>
    <xf numFmtId="0" fontId="130" fillId="61" borderId="1" applyNumberFormat="0" applyAlignment="0" applyProtection="0"/>
    <xf numFmtId="0" fontId="130" fillId="61" borderId="1" applyNumberFormat="0" applyAlignment="0" applyProtection="0"/>
    <xf numFmtId="0" fontId="130" fillId="61" borderId="1" applyNumberFormat="0" applyAlignment="0" applyProtection="0"/>
    <xf numFmtId="0" fontId="130" fillId="61" borderId="1" applyNumberFormat="0" applyAlignment="0" applyProtection="0"/>
    <xf numFmtId="0" fontId="130" fillId="61" borderId="1" applyNumberFormat="0" applyAlignment="0" applyProtection="0"/>
    <xf numFmtId="0" fontId="258" fillId="64" borderId="62" applyNumberFormat="0" applyAlignment="0" applyProtection="0"/>
    <xf numFmtId="0" fontId="130" fillId="61" borderId="1" applyNumberFormat="0" applyAlignment="0" applyProtection="0"/>
    <xf numFmtId="0" fontId="130" fillId="61" borderId="1" applyNumberFormat="0" applyAlignment="0" applyProtection="0"/>
    <xf numFmtId="0" fontId="130" fillId="61" borderId="1" applyNumberFormat="0" applyAlignment="0" applyProtection="0"/>
    <xf numFmtId="0" fontId="130" fillId="61" borderId="1" applyNumberFormat="0" applyAlignment="0" applyProtection="0"/>
    <xf numFmtId="0" fontId="130" fillId="61" borderId="1" applyNumberFormat="0" applyAlignment="0" applyProtection="0"/>
    <xf numFmtId="0" fontId="130" fillId="61" borderId="1" applyNumberFormat="0" applyAlignment="0" applyProtection="0"/>
    <xf numFmtId="0" fontId="130" fillId="61" borderId="1" applyNumberFormat="0" applyAlignment="0" applyProtection="0"/>
    <xf numFmtId="182" fontId="11" fillId="0" borderId="0" applyFont="0" applyFill="0" applyBorder="0" applyAlignment="0" applyProtection="0"/>
    <xf numFmtId="18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31" fillId="0" borderId="0" applyFont="0" applyFill="0" applyBorder="0" applyAlignment="0" applyProtection="0"/>
    <xf numFmtId="9" fontId="11" fillId="0" borderId="0" applyFont="0" applyFill="0" applyBorder="0" applyAlignment="0" applyProtection="0"/>
    <xf numFmtId="9" fontId="31" fillId="0" borderId="0" applyFont="0" applyFill="0" applyBorder="0" applyAlignment="0" applyProtection="0"/>
    <xf numFmtId="9" fontId="11" fillId="0" borderId="0" applyFont="0" applyFill="0" applyBorder="0" applyAlignment="0" applyProtection="0"/>
    <xf numFmtId="9" fontId="123"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0" fillId="0" borderId="0" applyFont="0" applyFill="0" applyBorder="0" applyAlignment="0" applyProtection="0"/>
    <xf numFmtId="49" fontId="131" fillId="0" borderId="0">
      <alignment vertical="center"/>
      <protection locked="0"/>
    </xf>
    <xf numFmtId="0" fontId="125" fillId="0" borderId="0" applyNumberFormat="0" applyFill="0" applyBorder="0" applyAlignment="0" applyProtection="0"/>
    <xf numFmtId="9" fontId="6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0" fillId="44" borderId="0" applyNumberFormat="0" applyBorder="0" applyAlignment="0" applyProtection="0"/>
    <xf numFmtId="0" fontId="110" fillId="48" borderId="0" applyNumberFormat="0" applyBorder="0" applyAlignment="0" applyProtection="0"/>
    <xf numFmtId="0" fontId="110" fillId="52" borderId="0" applyNumberFormat="0" applyBorder="0" applyAlignment="0" applyProtection="0"/>
    <xf numFmtId="0" fontId="110" fillId="33" borderId="0" applyNumberFormat="0" applyBorder="0" applyAlignment="0" applyProtection="0"/>
    <xf numFmtId="0" fontId="110" fillId="34" borderId="0" applyNumberFormat="0" applyBorder="0" applyAlignment="0" applyProtection="0"/>
    <xf numFmtId="0" fontId="110" fillId="41" borderId="0" applyNumberFormat="0" applyBorder="0" applyAlignment="0" applyProtection="0"/>
    <xf numFmtId="0" fontId="132" fillId="0" borderId="5" applyNumberFormat="0" applyFill="0" applyAlignment="0" applyProtection="0"/>
    <xf numFmtId="0" fontId="120" fillId="0" borderId="5" applyNumberFormat="0" applyFill="0" applyAlignment="0" applyProtection="0"/>
    <xf numFmtId="0" fontId="30" fillId="0" borderId="19" applyNumberFormat="0" applyFill="0" applyAlignment="0" applyProtection="0"/>
    <xf numFmtId="178" fontId="73" fillId="0" borderId="0" applyFill="0" applyBorder="0" applyAlignment="0"/>
    <xf numFmtId="179" fontId="73" fillId="0" borderId="0" applyFill="0" applyBorder="0" applyAlignment="0"/>
    <xf numFmtId="178" fontId="73" fillId="0" borderId="0" applyFill="0" applyBorder="0" applyAlignment="0"/>
    <xf numFmtId="183" fontId="73" fillId="0" borderId="0" applyFill="0" applyBorder="0" applyAlignment="0"/>
    <xf numFmtId="179" fontId="73" fillId="0" borderId="0" applyFill="0" applyBorder="0" applyAlignment="0"/>
    <xf numFmtId="0" fontId="143" fillId="65" borderId="6" applyNumberFormat="0" applyAlignment="0" applyProtection="0"/>
    <xf numFmtId="0" fontId="95" fillId="65" borderId="6" applyNumberFormat="0" applyAlignment="0" applyProtection="0"/>
    <xf numFmtId="0" fontId="95" fillId="91" borderId="61" applyNumberFormat="0" applyAlignment="0" applyProtection="0"/>
    <xf numFmtId="0" fontId="119" fillId="61" borderId="2" applyNumberFormat="0" applyAlignment="0" applyProtection="0"/>
    <xf numFmtId="49" fontId="144" fillId="0" borderId="0">
      <alignment vertical="center"/>
      <protection locked="0"/>
    </xf>
    <xf numFmtId="0" fontId="27" fillId="4" borderId="0" applyNumberFormat="0" applyBorder="0" applyAlignment="0" applyProtection="0"/>
    <xf numFmtId="0" fontId="87" fillId="3" borderId="0" applyNumberFormat="0" applyBorder="0" applyAlignment="0" applyProtection="0"/>
    <xf numFmtId="0" fontId="87" fillId="14" borderId="0" applyNumberFormat="0" applyBorder="0" applyAlignment="0" applyProtection="0"/>
    <xf numFmtId="0" fontId="240" fillId="0" borderId="0" applyNumberFormat="0" applyFill="0" applyBorder="0" applyAlignment="0" applyProtection="0"/>
    <xf numFmtId="0" fontId="114" fillId="3" borderId="0" applyNumberFormat="0" applyBorder="0" applyAlignment="0" applyProtection="0"/>
    <xf numFmtId="0" fontId="28" fillId="61" borderId="1" applyNumberFormat="0" applyAlignment="0" applyProtection="0"/>
    <xf numFmtId="0" fontId="49" fillId="0" borderId="0"/>
    <xf numFmtId="0" fontId="145" fillId="0" borderId="0"/>
    <xf numFmtId="4" fontId="5" fillId="0" borderId="0" applyBorder="0" applyProtection="0">
      <alignment horizontal="right" wrapText="1"/>
    </xf>
    <xf numFmtId="49" fontId="5" fillId="0" borderId="0" applyBorder="0" applyProtection="0">
      <alignment horizontal="justify" vertical="top" wrapText="1"/>
    </xf>
    <xf numFmtId="0" fontId="32" fillId="0" borderId="0"/>
    <xf numFmtId="0" fontId="32" fillId="0" borderId="0" applyBorder="0"/>
    <xf numFmtId="0" fontId="32" fillId="0" borderId="0"/>
    <xf numFmtId="0" fontId="108" fillId="0" borderId="0"/>
    <xf numFmtId="0" fontId="38" fillId="0" borderId="0">
      <alignment horizontal="left" vertical="top" wrapText="1"/>
    </xf>
    <xf numFmtId="0" fontId="32" fillId="0" borderId="0"/>
    <xf numFmtId="0" fontId="32" fillId="0" borderId="0"/>
    <xf numFmtId="0" fontId="11" fillId="0" borderId="0"/>
    <xf numFmtId="0" fontId="108" fillId="0" borderId="0"/>
    <xf numFmtId="0" fontId="54" fillId="0" borderId="0" applyNumberFormat="0" applyFill="0" applyBorder="0" applyAlignment="0" applyProtection="0"/>
    <xf numFmtId="0" fontId="25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20">
      <alignment horizontal="left" vertical="top" wrapText="1"/>
    </xf>
    <xf numFmtId="49" fontId="64" fillId="0" borderId="0" applyFill="0" applyBorder="0" applyAlignment="0"/>
    <xf numFmtId="188" fontId="64" fillId="0" borderId="0" applyFill="0" applyBorder="0" applyAlignment="0"/>
    <xf numFmtId="189" fontId="64" fillId="0" borderId="0" applyFill="0" applyBorder="0" applyAlignment="0"/>
    <xf numFmtId="0" fontId="54" fillId="0" borderId="0" applyNumberFormat="0" applyFill="0" applyBorder="0" applyAlignment="0" applyProtection="0"/>
    <xf numFmtId="0" fontId="53" fillId="0" borderId="0" applyNumberFormat="0" applyFill="0" applyBorder="0" applyAlignment="0" applyProtection="0"/>
    <xf numFmtId="0" fontId="146" fillId="0" borderId="0" applyNumberFormat="0" applyFill="0" applyBorder="0" applyAlignment="0" applyProtection="0"/>
    <xf numFmtId="0" fontId="133" fillId="0" borderId="10" applyNumberFormat="0" applyFill="0" applyAlignment="0" applyProtection="0"/>
    <xf numFmtId="0" fontId="135" fillId="0" borderId="12" applyNumberFormat="0" applyFill="0" applyAlignment="0" applyProtection="0"/>
    <xf numFmtId="0" fontId="136" fillId="0" borderId="14" applyNumberFormat="0" applyFill="0" applyAlignment="0" applyProtection="0"/>
    <xf numFmtId="0" fontId="136" fillId="0" borderId="0" applyNumberFormat="0" applyFill="0" applyBorder="0" applyAlignment="0" applyProtection="0"/>
    <xf numFmtId="0" fontId="97" fillId="0" borderId="7" applyNumberFormat="0" applyFill="0" applyAlignment="0" applyProtection="0"/>
    <xf numFmtId="0" fontId="97" fillId="0" borderId="7" applyNumberFormat="0" applyFill="0" applyAlignment="0" applyProtection="0"/>
    <xf numFmtId="0" fontId="97" fillId="0" borderId="7" applyNumberFormat="0" applyFill="0" applyAlignment="0" applyProtection="0"/>
    <xf numFmtId="0" fontId="97" fillId="0" borderId="7" applyNumberFormat="0" applyFill="0" applyAlignment="0" applyProtection="0"/>
    <xf numFmtId="0" fontId="97" fillId="0" borderId="7" applyNumberFormat="0" applyFill="0" applyAlignment="0" applyProtection="0"/>
    <xf numFmtId="0" fontId="252" fillId="0" borderId="21" applyNumberFormat="0" applyFill="0" applyAlignment="0" applyProtection="0"/>
    <xf numFmtId="0" fontId="97" fillId="0" borderId="7" applyNumberFormat="0" applyFill="0" applyAlignment="0" applyProtection="0"/>
    <xf numFmtId="0" fontId="97" fillId="0" borderId="7" applyNumberFormat="0" applyFill="0" applyAlignment="0" applyProtection="0"/>
    <xf numFmtId="0" fontId="97" fillId="0" borderId="7" applyNumberFormat="0" applyFill="0" applyAlignment="0" applyProtection="0"/>
    <xf numFmtId="0" fontId="97" fillId="0" borderId="7" applyNumberFormat="0" applyFill="0" applyAlignment="0" applyProtection="0"/>
    <xf numFmtId="0" fontId="97" fillId="0" borderId="7" applyNumberFormat="0" applyFill="0" applyAlignment="0" applyProtection="0"/>
    <xf numFmtId="0" fontId="97" fillId="0" borderId="7" applyNumberFormat="0" applyFill="0" applyAlignment="0" applyProtection="0"/>
    <xf numFmtId="0" fontId="97" fillId="0" borderId="7" applyNumberFormat="0" applyFill="0" applyAlignment="0" applyProtection="0"/>
    <xf numFmtId="0" fontId="147" fillId="0" borderId="0"/>
    <xf numFmtId="0" fontId="148" fillId="0" borderId="0" applyNumberFormat="0" applyFill="0" applyBorder="0" applyAlignment="0" applyProtection="0"/>
    <xf numFmtId="0" fontId="149" fillId="0" borderId="10" applyNumberFormat="0" applyFill="0" applyAlignment="0" applyProtection="0"/>
    <xf numFmtId="0" fontId="150" fillId="0" borderId="10" applyNumberFormat="0" applyFill="0" applyAlignment="0" applyProtection="0"/>
    <xf numFmtId="0" fontId="151" fillId="0" borderId="12" applyNumberFormat="0" applyFill="0" applyAlignment="0" applyProtection="0"/>
    <xf numFmtId="0" fontId="152" fillId="0" borderId="12" applyNumberFormat="0" applyFill="0" applyAlignment="0" applyProtection="0"/>
    <xf numFmtId="0" fontId="153" fillId="0" borderId="14" applyNumberFormat="0" applyFill="0" applyAlignment="0" applyProtection="0"/>
    <xf numFmtId="0" fontId="154" fillId="0" borderId="14" applyNumberFormat="0" applyFill="0" applyAlignment="0" applyProtection="0"/>
    <xf numFmtId="0" fontId="153"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45" fillId="0" borderId="0" applyNumberFormat="0" applyFill="0" applyBorder="0" applyAlignment="0" applyProtection="0"/>
    <xf numFmtId="0" fontId="96" fillId="0" borderId="7" applyNumberFormat="0" applyFill="0" applyAlignment="0" applyProtection="0"/>
    <xf numFmtId="0" fontId="96" fillId="0" borderId="21" applyNumberFormat="0" applyFill="0" applyAlignment="0" applyProtection="0"/>
    <xf numFmtId="174" fontId="12" fillId="74" borderId="22">
      <alignment vertical="center"/>
    </xf>
    <xf numFmtId="209" fontId="12" fillId="74" borderId="22">
      <alignment vertical="center"/>
    </xf>
    <xf numFmtId="174" fontId="12" fillId="74" borderId="22">
      <alignment vertical="center"/>
    </xf>
    <xf numFmtId="0" fontId="55" fillId="7" borderId="2" applyNumberFormat="0" applyAlignment="0" applyProtection="0"/>
    <xf numFmtId="0" fontId="260" fillId="11" borderId="60" applyNumberFormat="0" applyAlignment="0" applyProtection="0"/>
    <xf numFmtId="167" fontId="3"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0" fontId="95" fillId="65" borderId="6" applyNumberFormat="0" applyAlignment="0" applyProtection="0"/>
    <xf numFmtId="0" fontId="156" fillId="0" borderId="5" applyNumberFormat="0" applyFill="0" applyAlignment="0" applyProtection="0"/>
    <xf numFmtId="0" fontId="157" fillId="0" borderId="23" applyNumberFormat="0" applyFill="0" applyAlignment="0" applyProtection="0"/>
    <xf numFmtId="0" fontId="158" fillId="7" borderId="2" applyNumberFormat="0" applyAlignment="0" applyProtection="0"/>
    <xf numFmtId="0" fontId="97" fillId="0" borderId="7" applyNumberFormat="0" applyFill="0" applyAlignment="0" applyProtection="0"/>
    <xf numFmtId="210" fontId="122" fillId="0" borderId="0" applyFill="0" applyBorder="0" applyAlignment="0" applyProtection="0"/>
    <xf numFmtId="211" fontId="122" fillId="0" borderId="0" applyFill="0" applyBorder="0" applyAlignment="0" applyProtection="0"/>
    <xf numFmtId="0" fontId="92"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6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 fillId="0" borderId="0">
      <protection locked="0"/>
    </xf>
    <xf numFmtId="0" fontId="34" fillId="0" borderId="0" applyNumberFormat="0" applyFill="0" applyBorder="0" applyAlignment="0" applyProtection="0"/>
    <xf numFmtId="4" fontId="40" fillId="0" borderId="24" applyBorder="0">
      <alignment horizontal="right" wrapText="1"/>
    </xf>
    <xf numFmtId="168" fontId="3"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212" fontId="11" fillId="0" borderId="0" applyFont="0" applyFill="0" applyBorder="0" applyAlignment="0" applyProtection="0"/>
    <xf numFmtId="165" fontId="160"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11"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43" fontId="159"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43" fontId="60" fillId="0" borderId="0" applyFont="0" applyFill="0" applyBorder="0" applyAlignment="0" applyProtection="0"/>
    <xf numFmtId="40" fontId="103"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90" fontId="11"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90" fontId="11"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11"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43" fontId="60"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26" fillId="0" borderId="0" applyFont="0" applyFill="0" applyBorder="0" applyAlignment="0" applyProtection="0"/>
    <xf numFmtId="43" fontId="11" fillId="0" borderId="0" applyFont="0" applyFill="0" applyBorder="0" applyAlignment="0" applyProtection="0"/>
    <xf numFmtId="165" fontId="26" fillId="0" borderId="0" applyFont="0" applyFill="0" applyBorder="0" applyAlignment="0" applyProtection="0"/>
    <xf numFmtId="166" fontId="99" fillId="0" borderId="0" applyFont="0" applyFill="0" applyBorder="0" applyAlignment="0" applyProtection="0"/>
    <xf numFmtId="43" fontId="60" fillId="0" borderId="0" applyFont="0" applyFill="0" applyBorder="0" applyAlignment="0" applyProtection="0"/>
    <xf numFmtId="165" fontId="66"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65" fontId="26" fillId="0" borderId="0" applyFont="0" applyFill="0" applyBorder="0" applyAlignment="0" applyProtection="0"/>
    <xf numFmtId="0" fontId="88" fillId="65" borderId="6" applyNumberFormat="0" applyAlignment="0" applyProtection="0"/>
    <xf numFmtId="0" fontId="88" fillId="75" borderId="6" applyNumberFormat="0" applyAlignment="0" applyProtection="0"/>
    <xf numFmtId="0" fontId="33" fillId="0" borderId="0"/>
    <xf numFmtId="0" fontId="11" fillId="0" borderId="0"/>
    <xf numFmtId="0" fontId="274" fillId="0" borderId="0"/>
    <xf numFmtId="0" fontId="1" fillId="0" borderId="0"/>
    <xf numFmtId="40" fontId="103" fillId="0" borderId="0" applyFont="0" applyFill="0" applyBorder="0" applyAlignment="0" applyProtection="0"/>
  </cellStyleXfs>
  <cellXfs count="2218">
    <xf numFmtId="0" fontId="0" fillId="0" borderId="0" xfId="0"/>
    <xf numFmtId="0" fontId="2" fillId="0" borderId="0" xfId="0" applyFont="1" applyBorder="1"/>
    <xf numFmtId="0" fontId="4" fillId="0" borderId="0" xfId="0" applyFont="1" applyBorder="1" applyAlignment="1">
      <alignment horizontal="left" vertical="top"/>
    </xf>
    <xf numFmtId="0" fontId="4" fillId="0" borderId="0" xfId="0" applyFont="1" applyBorder="1" applyAlignment="1">
      <alignment horizontal="justify" vertical="top" wrapText="1"/>
    </xf>
    <xf numFmtId="0" fontId="7" fillId="0" borderId="0" xfId="0" applyFont="1" applyBorder="1" applyAlignment="1">
      <alignment horizontal="justify" vertical="top" wrapText="1"/>
    </xf>
    <xf numFmtId="0" fontId="5" fillId="0" borderId="0" xfId="0" applyFont="1" applyBorder="1" applyAlignment="1">
      <alignment horizontal="left" vertical="top"/>
    </xf>
    <xf numFmtId="0" fontId="5" fillId="0" borderId="0" xfId="0" applyFont="1" applyBorder="1"/>
    <xf numFmtId="0" fontId="5" fillId="0" borderId="0" xfId="0" applyFont="1" applyBorder="1" applyAlignment="1">
      <alignment horizontal="justify" vertical="top" wrapText="1"/>
    </xf>
    <xf numFmtId="0" fontId="5" fillId="0" borderId="0" xfId="0" applyFont="1" applyBorder="1" applyAlignment="1" applyProtection="1">
      <alignment horizontal="justify" vertical="justify" wrapText="1"/>
    </xf>
    <xf numFmtId="0" fontId="5" fillId="0" borderId="0" xfId="0" applyFont="1" applyFill="1" applyBorder="1"/>
    <xf numFmtId="0" fontId="6" fillId="0" borderId="0" xfId="0" applyFont="1" applyBorder="1" applyAlignment="1">
      <alignment horizontal="left" vertical="top"/>
    </xf>
    <xf numFmtId="0" fontId="0" fillId="0" borderId="0" xfId="0" applyBorder="1"/>
    <xf numFmtId="0" fontId="7" fillId="0" borderId="0" xfId="0" applyFont="1" applyBorder="1" applyAlignment="1">
      <alignment horizontal="left" vertical="top"/>
    </xf>
    <xf numFmtId="0" fontId="5" fillId="0" borderId="0" xfId="0" quotePrefix="1" applyFont="1" applyBorder="1" applyAlignment="1" applyProtection="1">
      <alignment horizontal="justify" vertical="justify" wrapText="1"/>
    </xf>
    <xf numFmtId="0" fontId="4" fillId="0" borderId="0" xfId="0" applyFont="1" applyBorder="1" applyAlignment="1" applyProtection="1">
      <alignment horizontal="justify" vertical="justify" wrapText="1"/>
    </xf>
    <xf numFmtId="0" fontId="8" fillId="0" borderId="0" xfId="0" quotePrefix="1" applyFont="1" applyBorder="1" applyAlignment="1" applyProtection="1">
      <alignment horizontal="justify" vertical="justify" wrapText="1"/>
    </xf>
    <xf numFmtId="0" fontId="10" fillId="0" borderId="0" xfId="0" applyFont="1" applyBorder="1" applyAlignment="1">
      <alignment horizontal="justify" vertical="top" wrapText="1"/>
    </xf>
    <xf numFmtId="0" fontId="11" fillId="0" borderId="0" xfId="0" applyFont="1" applyFill="1" applyBorder="1" applyAlignment="1" applyProtection="1">
      <alignment horizontal="justify" vertical="top" wrapText="1"/>
    </xf>
    <xf numFmtId="0" fontId="11" fillId="0" borderId="0" xfId="0" applyFont="1" applyBorder="1" applyAlignment="1">
      <alignment horizontal="left" vertical="top"/>
    </xf>
    <xf numFmtId="0" fontId="5" fillId="76" borderId="0" xfId="0" applyFont="1" applyFill="1" applyBorder="1"/>
    <xf numFmtId="0" fontId="4" fillId="76" borderId="0" xfId="0" applyFont="1" applyFill="1" applyBorder="1"/>
    <xf numFmtId="0" fontId="5" fillId="0" borderId="0" xfId="0" applyFont="1" applyFill="1" applyBorder="1" applyAlignment="1">
      <alignment horizontal="left" vertical="top"/>
    </xf>
    <xf numFmtId="0" fontId="4" fillId="0" borderId="0" xfId="0" applyFont="1" applyFill="1" applyBorder="1"/>
    <xf numFmtId="0" fontId="188" fillId="0" borderId="9" xfId="0" applyFont="1" applyBorder="1" applyAlignment="1">
      <alignment vertical="top"/>
    </xf>
    <xf numFmtId="0" fontId="188" fillId="0" borderId="9" xfId="0" applyFont="1" applyBorder="1"/>
    <xf numFmtId="0" fontId="187" fillId="0" borderId="9" xfId="0" applyFont="1" applyBorder="1" applyAlignment="1"/>
    <xf numFmtId="168" fontId="187" fillId="0" borderId="9" xfId="1984" applyFont="1" applyBorder="1" applyAlignment="1"/>
    <xf numFmtId="168" fontId="187" fillId="0" borderId="9" xfId="1984" applyFont="1" applyBorder="1" applyAlignment="1">
      <alignment vertical="center"/>
    </xf>
    <xf numFmtId="0" fontId="0" fillId="0" borderId="0" xfId="0" applyFont="1" applyAlignment="1">
      <alignment vertical="top"/>
    </xf>
    <xf numFmtId="0" fontId="0" fillId="0" borderId="0" xfId="0" applyFont="1"/>
    <xf numFmtId="0" fontId="0" fillId="0" borderId="0" xfId="0" applyFont="1" applyAlignment="1"/>
    <xf numFmtId="168" fontId="0" fillId="0" borderId="0" xfId="1984" applyFont="1" applyAlignment="1"/>
    <xf numFmtId="168" fontId="0" fillId="0" borderId="0" xfId="1984" applyFont="1" applyAlignment="1">
      <alignment vertical="center"/>
    </xf>
    <xf numFmtId="0" fontId="189" fillId="0" borderId="9" xfId="0" applyFont="1" applyBorder="1" applyAlignment="1">
      <alignment horizontal="left" vertical="top"/>
    </xf>
    <xf numFmtId="0" fontId="189" fillId="0" borderId="9" xfId="0" applyFont="1" applyBorder="1" applyAlignment="1">
      <alignment horizontal="left" wrapText="1"/>
    </xf>
    <xf numFmtId="0" fontId="190" fillId="0" borderId="0" xfId="0" applyFont="1" applyBorder="1" applyAlignment="1">
      <alignment horizontal="left" vertical="top"/>
    </xf>
    <xf numFmtId="0" fontId="190" fillId="0" borderId="0" xfId="0" applyFont="1" applyBorder="1" applyAlignment="1">
      <alignment horizontal="left" wrapText="1"/>
    </xf>
    <xf numFmtId="0" fontId="190" fillId="0" borderId="0" xfId="0" applyFont="1" applyBorder="1" applyAlignment="1"/>
    <xf numFmtId="168" fontId="191" fillId="0" borderId="0" xfId="1984" applyFont="1" applyBorder="1" applyAlignment="1"/>
    <xf numFmtId="168" fontId="190" fillId="0" borderId="0" xfId="1984" applyFont="1" applyAlignment="1">
      <alignment vertical="center"/>
    </xf>
    <xf numFmtId="0" fontId="191" fillId="0" borderId="0" xfId="1481" applyNumberFormat="1" applyFont="1" applyFill="1" applyBorder="1" applyAlignment="1" applyProtection="1">
      <alignment horizontal="left" vertical="top"/>
    </xf>
    <xf numFmtId="0" fontId="191" fillId="0" borderId="0" xfId="1481" applyNumberFormat="1" applyFont="1" applyFill="1" applyBorder="1" applyAlignment="1" applyProtection="1">
      <alignment vertical="top" wrapText="1"/>
    </xf>
    <xf numFmtId="0" fontId="190" fillId="0" borderId="0" xfId="0" applyFont="1" applyAlignment="1"/>
    <xf numFmtId="168" fontId="191" fillId="0" borderId="0" xfId="1984" applyFont="1" applyAlignment="1"/>
    <xf numFmtId="0" fontId="191" fillId="0" borderId="0" xfId="0" applyFont="1" applyBorder="1" applyAlignment="1">
      <alignment vertical="justify" wrapText="1"/>
    </xf>
    <xf numFmtId="168" fontId="191" fillId="0" borderId="0" xfId="1984" applyFont="1" applyBorder="1" applyAlignment="1">
      <alignment horizontal="center"/>
    </xf>
    <xf numFmtId="168" fontId="191" fillId="0" borderId="0" xfId="1984" applyFont="1" applyBorder="1" applyAlignment="1">
      <alignment wrapText="1"/>
    </xf>
    <xf numFmtId="0" fontId="191" fillId="0" borderId="0" xfId="0" applyFont="1" applyFill="1" applyAlignment="1">
      <alignment horizontal="left" vertical="top" wrapText="1"/>
    </xf>
    <xf numFmtId="0" fontId="191" fillId="0" borderId="0" xfId="0" applyFont="1" applyFill="1" applyAlignment="1">
      <alignment horizontal="left" vertical="justify" wrapText="1"/>
    </xf>
    <xf numFmtId="0" fontId="191" fillId="0" borderId="0" xfId="0" applyFont="1" applyBorder="1" applyAlignment="1"/>
    <xf numFmtId="0" fontId="191" fillId="0" borderId="0" xfId="0" applyFont="1" applyBorder="1" applyAlignment="1">
      <alignment horizontal="left" vertical="top"/>
    </xf>
    <xf numFmtId="0" fontId="191" fillId="0" borderId="0" xfId="0" applyFont="1" applyBorder="1" applyAlignment="1">
      <alignment horizontal="left" wrapText="1"/>
    </xf>
    <xf numFmtId="0" fontId="191" fillId="0" borderId="0" xfId="0" applyFont="1" applyBorder="1" applyAlignment="1">
      <alignment wrapText="1"/>
    </xf>
    <xf numFmtId="0" fontId="191" fillId="0" borderId="0" xfId="0" applyFont="1" applyAlignment="1">
      <alignment horizontal="left" vertical="justify" wrapText="1"/>
    </xf>
    <xf numFmtId="0" fontId="190" fillId="0" borderId="0" xfId="0" applyFont="1" applyBorder="1" applyAlignment="1">
      <alignment wrapText="1"/>
    </xf>
    <xf numFmtId="168" fontId="190" fillId="0" borderId="0" xfId="1984" applyFont="1" applyAlignment="1">
      <alignment vertical="center" wrapText="1"/>
    </xf>
    <xf numFmtId="0" fontId="192" fillId="0" borderId="9" xfId="0" applyFont="1" applyBorder="1" applyAlignment="1">
      <alignment horizontal="left" vertical="top"/>
    </xf>
    <xf numFmtId="0" fontId="190" fillId="0" borderId="9" xfId="0" applyFont="1" applyBorder="1" applyAlignment="1"/>
    <xf numFmtId="168" fontId="191" fillId="0" borderId="9" xfId="1984" applyFont="1" applyBorder="1" applyAlignment="1"/>
    <xf numFmtId="168" fontId="190" fillId="0" borderId="9" xfId="1984" applyFont="1" applyBorder="1" applyAlignment="1">
      <alignment vertical="center"/>
    </xf>
    <xf numFmtId="168" fontId="189" fillId="0" borderId="9" xfId="1984" applyFont="1" applyBorder="1" applyAlignment="1">
      <alignment vertical="center"/>
    </xf>
    <xf numFmtId="0" fontId="11" fillId="0" borderId="0" xfId="0" applyFont="1" applyBorder="1" applyAlignment="1">
      <alignment horizontal="left" vertical="top" wrapText="1"/>
    </xf>
    <xf numFmtId="0" fontId="11" fillId="0" borderId="0" xfId="0" applyFont="1" applyBorder="1" applyAlignment="1">
      <alignment horizontal="right"/>
    </xf>
    <xf numFmtId="4" fontId="11" fillId="0" borderId="0" xfId="0" applyNumberFormat="1" applyFont="1" applyBorder="1" applyAlignment="1">
      <alignment horizontal="right"/>
    </xf>
    <xf numFmtId="4" fontId="11" fillId="0" borderId="0" xfId="0" applyNumberFormat="1" applyFont="1"/>
    <xf numFmtId="0" fontId="190" fillId="0" borderId="0" xfId="0" applyFont="1" applyAlignment="1">
      <alignment horizontal="right"/>
    </xf>
    <xf numFmtId="0" fontId="190" fillId="0" borderId="0" xfId="0" applyFont="1"/>
    <xf numFmtId="0" fontId="191" fillId="0" borderId="0" xfId="0" applyFont="1" applyBorder="1" applyAlignment="1">
      <alignment horizontal="left" vertical="top" wrapText="1"/>
    </xf>
    <xf numFmtId="0" fontId="191" fillId="0" borderId="0" xfId="0" applyFont="1" applyBorder="1" applyAlignment="1">
      <alignment horizontal="right" wrapText="1"/>
    </xf>
    <xf numFmtId="168" fontId="190" fillId="0" borderId="0" xfId="1984" applyFont="1" applyAlignment="1">
      <alignment horizontal="right"/>
    </xf>
    <xf numFmtId="0" fontId="193" fillId="0" borderId="0" xfId="0" applyFont="1" applyFill="1" applyAlignment="1">
      <alignment horizontal="center" vertical="justify" wrapText="1"/>
    </xf>
    <xf numFmtId="0" fontId="191" fillId="0" borderId="0" xfId="0" applyFont="1" applyFill="1" applyBorder="1" applyAlignment="1">
      <alignment horizontal="left" vertical="justify" wrapText="1"/>
    </xf>
    <xf numFmtId="0" fontId="191" fillId="0" borderId="0" xfId="0" quotePrefix="1" applyFont="1" applyFill="1" applyBorder="1"/>
    <xf numFmtId="0" fontId="191" fillId="0" borderId="0" xfId="0" quotePrefix="1" applyFont="1" applyFill="1" applyBorder="1" applyAlignment="1">
      <alignment horizontal="left" vertical="justify" wrapText="1"/>
    </xf>
    <xf numFmtId="0" fontId="11" fillId="0" borderId="0" xfId="0" applyFont="1" applyBorder="1" applyAlignment="1">
      <alignment horizontal="left"/>
    </xf>
    <xf numFmtId="4" fontId="11" fillId="0" borderId="0" xfId="0" applyNumberFormat="1" applyFont="1" applyBorder="1" applyAlignment="1">
      <alignment horizontal="left"/>
    </xf>
    <xf numFmtId="4" fontId="191" fillId="0" borderId="0" xfId="0" applyNumberFormat="1" applyFont="1" applyBorder="1" applyAlignment="1">
      <alignment horizontal="left"/>
    </xf>
    <xf numFmtId="4" fontId="191" fillId="0" borderId="0" xfId="0" applyNumberFormat="1" applyFont="1" applyAlignment="1">
      <alignment horizontal="left"/>
    </xf>
    <xf numFmtId="0" fontId="189" fillId="0" borderId="0" xfId="0" applyFont="1" applyFill="1" applyBorder="1" applyAlignment="1">
      <alignment horizontal="left"/>
    </xf>
    <xf numFmtId="168" fontId="191" fillId="0" borderId="0" xfId="1984" applyFont="1" applyBorder="1" applyAlignment="1">
      <alignment horizontal="left"/>
    </xf>
    <xf numFmtId="168" fontId="190" fillId="0" borderId="0" xfId="1984" applyFont="1" applyAlignment="1">
      <alignment horizontal="left"/>
    </xf>
    <xf numFmtId="4" fontId="191" fillId="0" borderId="0" xfId="0" applyNumberFormat="1" applyFont="1" applyFill="1" applyAlignment="1">
      <alignment horizontal="left"/>
    </xf>
    <xf numFmtId="0" fontId="189" fillId="0" borderId="0" xfId="0" applyFont="1" applyBorder="1" applyAlignment="1">
      <alignment horizontal="left" vertical="top"/>
    </xf>
    <xf numFmtId="0" fontId="189" fillId="0" borderId="0" xfId="0" applyFont="1" applyBorder="1" applyAlignment="1">
      <alignment horizontal="left" vertical="top" wrapText="1"/>
    </xf>
    <xf numFmtId="0" fontId="194" fillId="66" borderId="0" xfId="0" applyFont="1" applyFill="1" applyBorder="1" applyAlignment="1">
      <alignment horizontal="left" vertical="top"/>
    </xf>
    <xf numFmtId="0" fontId="194" fillId="0" borderId="0" xfId="0" applyFont="1" applyFill="1" applyBorder="1" applyAlignment="1">
      <alignment horizontal="left" vertical="top"/>
    </xf>
    <xf numFmtId="0" fontId="194" fillId="0" borderId="0" xfId="0" applyFont="1" applyFill="1" applyBorder="1" applyAlignment="1">
      <alignment horizontal="justify" vertical="top" wrapText="1"/>
    </xf>
    <xf numFmtId="0" fontId="195" fillId="0" borderId="0" xfId="0" applyFont="1" applyFill="1" applyBorder="1" applyAlignment="1">
      <alignment horizontal="left" vertical="top"/>
    </xf>
    <xf numFmtId="0" fontId="195" fillId="0" borderId="0" xfId="0" applyFont="1" applyFill="1" applyBorder="1" applyAlignment="1">
      <alignment horizontal="justify" vertical="top" wrapText="1"/>
    </xf>
    <xf numFmtId="0" fontId="189" fillId="0" borderId="0" xfId="0" applyFont="1" applyFill="1" applyAlignment="1">
      <alignment vertical="top" wrapText="1"/>
    </xf>
    <xf numFmtId="0" fontId="191" fillId="0" borderId="0" xfId="0" applyFont="1" applyFill="1"/>
    <xf numFmtId="0" fontId="191" fillId="0" borderId="0" xfId="0" applyFont="1" applyFill="1" applyAlignment="1">
      <alignment horizontal="left" vertical="justify"/>
    </xf>
    <xf numFmtId="0" fontId="191" fillId="0" borderId="0" xfId="0" applyFont="1" applyFill="1" applyAlignment="1">
      <alignment horizontal="center" vertical="justify" wrapText="1"/>
    </xf>
    <xf numFmtId="0" fontId="191" fillId="0" borderId="0" xfId="0" applyFont="1" applyFill="1" applyBorder="1" applyAlignment="1" applyProtection="1">
      <alignment horizontal="justify" vertical="top" wrapText="1"/>
    </xf>
    <xf numFmtId="0" fontId="194" fillId="0" borderId="0" xfId="0" applyFont="1" applyFill="1" applyBorder="1" applyAlignment="1" applyProtection="1">
      <alignment horizontal="justify" vertical="justify" wrapText="1"/>
    </xf>
    <xf numFmtId="0" fontId="194" fillId="0" borderId="0" xfId="0" applyFont="1" applyBorder="1" applyAlignment="1">
      <alignment horizontal="left" vertical="top"/>
    </xf>
    <xf numFmtId="0" fontId="194" fillId="0" borderId="0" xfId="0" applyFont="1" applyBorder="1" applyAlignment="1" applyProtection="1">
      <alignment horizontal="justify" vertical="justify" wrapText="1"/>
    </xf>
    <xf numFmtId="0" fontId="196" fillId="0" borderId="0" xfId="0" applyFont="1" applyFill="1" applyAlignment="1">
      <alignment horizontal="left" vertical="justify" wrapText="1"/>
    </xf>
    <xf numFmtId="0" fontId="189" fillId="0" borderId="0" xfId="0" applyFont="1" applyFill="1" applyAlignment="1">
      <alignment horizontal="left" vertical="top" wrapText="1"/>
    </xf>
    <xf numFmtId="0" fontId="193" fillId="0" borderId="0" xfId="0" applyFont="1" applyFill="1" applyBorder="1" applyAlignment="1">
      <alignment horizontal="left" vertical="top"/>
    </xf>
    <xf numFmtId="0" fontId="189" fillId="0" borderId="0" xfId="0" applyFont="1" applyFill="1" applyAlignment="1">
      <alignment horizontal="left" vertical="justify" wrapText="1"/>
    </xf>
    <xf numFmtId="0" fontId="194" fillId="0" borderId="0" xfId="0" applyFont="1" applyFill="1" applyBorder="1"/>
    <xf numFmtId="0" fontId="191" fillId="0" borderId="0" xfId="0" applyFont="1" applyFill="1" applyAlignment="1">
      <alignment horizontal="right" vertical="justify"/>
    </xf>
    <xf numFmtId="0" fontId="191" fillId="0" borderId="0" xfId="0" applyFont="1" applyAlignment="1">
      <alignment horizontal="left" vertical="justify"/>
    </xf>
    <xf numFmtId="0" fontId="191" fillId="0" borderId="0" xfId="0" applyFont="1" applyAlignment="1">
      <alignment horizontal="left" vertical="top" wrapText="1"/>
    </xf>
    <xf numFmtId="0" fontId="191" fillId="0" borderId="0" xfId="0" quotePrefix="1" applyFont="1" applyFill="1" applyAlignment="1">
      <alignment horizontal="left" vertical="justify"/>
    </xf>
    <xf numFmtId="16" fontId="193" fillId="0" borderId="0" xfId="0" applyNumberFormat="1" applyFont="1" applyFill="1" applyAlignment="1">
      <alignment horizontal="center" vertical="justify" wrapText="1"/>
    </xf>
    <xf numFmtId="0" fontId="196" fillId="0" borderId="0" xfId="0" applyFont="1" applyFill="1" applyBorder="1"/>
    <xf numFmtId="0" fontId="191" fillId="0" borderId="0" xfId="0" applyFont="1" applyFill="1" applyBorder="1" applyAlignment="1">
      <alignment horizontal="left" vertical="top" wrapText="1"/>
    </xf>
    <xf numFmtId="0" fontId="191" fillId="0" borderId="0" xfId="0" applyFont="1" applyFill="1" applyBorder="1" applyAlignment="1">
      <alignment horizontal="left" vertical="justify"/>
    </xf>
    <xf numFmtId="0" fontId="189" fillId="0" borderId="0" xfId="0" applyFont="1" applyFill="1" applyBorder="1"/>
    <xf numFmtId="17" fontId="193" fillId="0" borderId="0" xfId="0" applyNumberFormat="1" applyFont="1" applyFill="1" applyAlignment="1">
      <alignment horizontal="center" vertical="justify" wrapText="1"/>
    </xf>
    <xf numFmtId="0" fontId="193" fillId="0" borderId="0" xfId="0" applyFont="1" applyFill="1"/>
    <xf numFmtId="0" fontId="191" fillId="0" borderId="0" xfId="0" applyFont="1" applyFill="1" applyAlignment="1">
      <alignment horizontal="justify" vertical="top"/>
    </xf>
    <xf numFmtId="4" fontId="0" fillId="0" borderId="0" xfId="0" applyNumberFormat="1" applyFont="1" applyBorder="1" applyAlignment="1">
      <alignment horizontal="left"/>
    </xf>
    <xf numFmtId="0" fontId="194" fillId="0" borderId="0" xfId="0" applyFont="1" applyFill="1" applyBorder="1" applyAlignment="1">
      <alignment horizontal="left" wrapText="1"/>
    </xf>
    <xf numFmtId="0" fontId="195" fillId="0" borderId="0" xfId="0" applyFont="1" applyFill="1" applyBorder="1" applyAlignment="1">
      <alignment horizontal="left" wrapText="1"/>
    </xf>
    <xf numFmtId="0" fontId="4" fillId="0" borderId="0" xfId="0" applyFont="1" applyFill="1" applyBorder="1" applyAlignment="1">
      <alignment horizontal="left" wrapText="1"/>
    </xf>
    <xf numFmtId="0" fontId="194" fillId="0" borderId="0" xfId="0" applyFont="1" applyBorder="1" applyAlignment="1">
      <alignment horizontal="left" wrapText="1"/>
    </xf>
    <xf numFmtId="0" fontId="193" fillId="0" borderId="0" xfId="0" applyFont="1" applyFill="1" applyBorder="1" applyAlignment="1">
      <alignment horizontal="left" wrapText="1"/>
    </xf>
    <xf numFmtId="0" fontId="191" fillId="0" borderId="0" xfId="0" applyFont="1" applyFill="1" applyAlignment="1">
      <alignment horizontal="left"/>
    </xf>
    <xf numFmtId="0" fontId="191" fillId="0" borderId="0" xfId="0" applyFont="1" applyFill="1" applyBorder="1" applyAlignment="1">
      <alignment horizontal="left" wrapText="1"/>
    </xf>
    <xf numFmtId="0" fontId="191" fillId="0" borderId="9" xfId="0" applyFont="1" applyFill="1" applyBorder="1" applyAlignment="1">
      <alignment horizontal="left" vertical="justify" wrapText="1"/>
    </xf>
    <xf numFmtId="0" fontId="6" fillId="0" borderId="0" xfId="0" applyFont="1" applyBorder="1" applyAlignment="1">
      <alignment horizontal="left" wrapText="1"/>
    </xf>
    <xf numFmtId="0" fontId="7" fillId="0" borderId="0" xfId="0" applyFont="1" applyBorder="1" applyAlignment="1">
      <alignment horizontal="left" wrapText="1"/>
    </xf>
    <xf numFmtId="4" fontId="6" fillId="0" borderId="0" xfId="0" applyNumberFormat="1" applyFont="1" applyBorder="1" applyAlignment="1">
      <alignment horizontal="left" wrapText="1"/>
    </xf>
    <xf numFmtId="0" fontId="0" fillId="0" borderId="0" xfId="0" applyFont="1" applyBorder="1" applyAlignment="1">
      <alignment horizontal="left"/>
    </xf>
    <xf numFmtId="4" fontId="7" fillId="0" borderId="0" xfId="0" applyNumberFormat="1" applyFont="1" applyBorder="1" applyAlignment="1">
      <alignment horizontal="left" wrapText="1"/>
    </xf>
    <xf numFmtId="0" fontId="9" fillId="0" borderId="0" xfId="0" applyFont="1" applyBorder="1" applyAlignment="1">
      <alignment horizontal="left" wrapText="1"/>
    </xf>
    <xf numFmtId="0" fontId="4" fillId="0" borderId="0" xfId="0" applyFont="1" applyBorder="1" applyAlignment="1">
      <alignment horizontal="left" wrapText="1"/>
    </xf>
    <xf numFmtId="0" fontId="5" fillId="0" borderId="0" xfId="0" applyFont="1" applyBorder="1" applyAlignment="1">
      <alignment horizontal="left" wrapText="1"/>
    </xf>
    <xf numFmtId="168" fontId="0" fillId="0" borderId="0" xfId="1984" applyFont="1" applyAlignment="1">
      <alignment horizontal="center"/>
    </xf>
    <xf numFmtId="0" fontId="0" fillId="0" borderId="0" xfId="0" applyAlignment="1">
      <alignment horizontal="left" vertical="top"/>
    </xf>
    <xf numFmtId="0" fontId="197" fillId="0" borderId="0" xfId="0" applyFont="1" applyBorder="1" applyAlignment="1">
      <alignment horizontal="left" vertical="top"/>
    </xf>
    <xf numFmtId="0" fontId="198" fillId="0" borderId="0" xfId="0" applyFont="1" applyBorder="1" applyAlignment="1">
      <alignment horizontal="left" vertical="top" wrapText="1"/>
    </xf>
    <xf numFmtId="0" fontId="191" fillId="0" borderId="0" xfId="0" applyFont="1"/>
    <xf numFmtId="0" fontId="189" fillId="0" borderId="0" xfId="0" applyFont="1" applyFill="1" applyBorder="1" applyAlignment="1">
      <alignment horizontal="left" vertical="top" wrapText="1"/>
    </xf>
    <xf numFmtId="0" fontId="199" fillId="0" borderId="0" xfId="0" applyFont="1" applyBorder="1" applyAlignment="1">
      <alignment horizontal="left" vertical="top"/>
    </xf>
    <xf numFmtId="0" fontId="189" fillId="0" borderId="9" xfId="0" applyFont="1" applyBorder="1" applyAlignment="1">
      <alignment horizontal="left" vertical="top" wrapText="1"/>
    </xf>
    <xf numFmtId="0" fontId="191" fillId="0" borderId="9" xfId="0" applyFont="1" applyBorder="1" applyAlignment="1">
      <alignment horizontal="left" vertical="top" wrapText="1"/>
    </xf>
    <xf numFmtId="0" fontId="191" fillId="0" borderId="0" xfId="0" applyFont="1" applyAlignment="1"/>
    <xf numFmtId="168" fontId="191" fillId="0" borderId="0" xfId="1984" applyFont="1" applyAlignment="1">
      <alignment wrapText="1"/>
    </xf>
    <xf numFmtId="168" fontId="200" fillId="0" borderId="0" xfId="1984" applyFont="1" applyBorder="1" applyAlignment="1"/>
    <xf numFmtId="0" fontId="17" fillId="0" borderId="0" xfId="0" applyFont="1" applyFill="1" applyBorder="1" applyAlignment="1">
      <alignment horizontal="justify" vertical="top" wrapText="1"/>
    </xf>
    <xf numFmtId="0" fontId="17" fillId="0" borderId="0" xfId="0" applyFont="1" applyFill="1" applyBorder="1" applyAlignment="1">
      <alignment horizontal="center"/>
    </xf>
    <xf numFmtId="168" fontId="191" fillId="0" borderId="9" xfId="1984" applyFont="1" applyBorder="1" applyAlignment="1">
      <alignment wrapText="1"/>
    </xf>
    <xf numFmtId="0" fontId="189" fillId="0" borderId="9" xfId="1198" applyFont="1" applyFill="1" applyBorder="1" applyAlignment="1">
      <alignment horizontal="justify" vertical="top" wrapText="1"/>
    </xf>
    <xf numFmtId="0" fontId="189" fillId="0" borderId="9" xfId="1198" applyFont="1" applyFill="1" applyBorder="1" applyAlignment="1">
      <alignment horizontal="justify" vertical="justify" wrapText="1"/>
    </xf>
    <xf numFmtId="0" fontId="0" fillId="0" borderId="0" xfId="0" applyFont="1" applyAlignment="1">
      <alignment horizontal="right"/>
    </xf>
    <xf numFmtId="168" fontId="0" fillId="0" borderId="0" xfId="1984" applyFont="1" applyAlignment="1">
      <alignment horizontal="right"/>
    </xf>
    <xf numFmtId="0" fontId="190" fillId="0" borderId="0" xfId="0" applyFont="1" applyAlignment="1">
      <alignment vertical="top"/>
    </xf>
    <xf numFmtId="0" fontId="191" fillId="0" borderId="0" xfId="0" applyFont="1" applyBorder="1" applyAlignment="1">
      <alignment vertical="top" wrapText="1"/>
    </xf>
    <xf numFmtId="168" fontId="190" fillId="0" borderId="0" xfId="1984" applyFont="1" applyAlignment="1"/>
    <xf numFmtId="168" fontId="191" fillId="0" borderId="0" xfId="1984" applyFont="1" applyBorder="1" applyAlignment="1">
      <alignment horizontal="right" wrapText="1"/>
    </xf>
    <xf numFmtId="0" fontId="189" fillId="0" borderId="9" xfId="1198" applyFont="1" applyFill="1" applyBorder="1" applyAlignment="1">
      <alignment horizontal="right" wrapText="1"/>
    </xf>
    <xf numFmtId="168" fontId="189" fillId="0" borderId="9" xfId="1984" applyFont="1" applyFill="1" applyBorder="1" applyAlignment="1">
      <alignment horizontal="right" wrapText="1"/>
    </xf>
    <xf numFmtId="168" fontId="189" fillId="0" borderId="9" xfId="1984" applyFont="1" applyFill="1" applyBorder="1" applyAlignment="1">
      <alignment wrapText="1"/>
    </xf>
    <xf numFmtId="0" fontId="189" fillId="0" borderId="0" xfId="0" applyFont="1" applyBorder="1" applyAlignment="1">
      <alignment horizontal="center"/>
    </xf>
    <xf numFmtId="0" fontId="189" fillId="0" borderId="0" xfId="0" applyFont="1" applyBorder="1" applyAlignment="1">
      <alignment horizontal="left" wrapText="1"/>
    </xf>
    <xf numFmtId="0" fontId="191" fillId="0" borderId="0" xfId="0" applyNumberFormat="1" applyFont="1" applyFill="1" applyAlignment="1">
      <alignment horizontal="left" vertical="justify" wrapText="1"/>
    </xf>
    <xf numFmtId="0" fontId="191" fillId="0" borderId="0" xfId="0" applyFont="1" applyBorder="1" applyAlignment="1">
      <alignment horizontal="center"/>
    </xf>
    <xf numFmtId="0" fontId="191" fillId="0" borderId="0" xfId="0" applyFont="1" applyBorder="1" applyAlignment="1">
      <alignment horizontal="center" vertical="justify" wrapText="1"/>
    </xf>
    <xf numFmtId="0" fontId="199" fillId="0" borderId="0" xfId="0" applyFont="1" applyBorder="1" applyAlignment="1">
      <alignment horizontal="left" wrapText="1"/>
    </xf>
    <xf numFmtId="0" fontId="199" fillId="0" borderId="0" xfId="0" applyFont="1" applyBorder="1" applyAlignment="1">
      <alignment horizontal="center" vertical="justify" wrapText="1"/>
    </xf>
    <xf numFmtId="168" fontId="191" fillId="0" borderId="0" xfId="1984" applyFont="1" applyAlignment="1">
      <alignment horizontal="center" wrapText="1"/>
    </xf>
    <xf numFmtId="0" fontId="199" fillId="0" borderId="0" xfId="0" applyFont="1" applyFill="1" applyAlignment="1">
      <alignment horizontal="left" vertical="top" wrapText="1"/>
    </xf>
    <xf numFmtId="0" fontId="201" fillId="0" borderId="0" xfId="0" applyFont="1" applyBorder="1" applyAlignment="1">
      <alignment horizontal="left" vertical="justify" wrapText="1"/>
    </xf>
    <xf numFmtId="0" fontId="191" fillId="0" borderId="0" xfId="0" applyFont="1" applyBorder="1" applyAlignment="1">
      <alignment horizontal="left" vertical="justify" wrapText="1"/>
    </xf>
    <xf numFmtId="0" fontId="191" fillId="0" borderId="9" xfId="0" applyFont="1" applyBorder="1" applyAlignment="1">
      <alignment horizontal="center"/>
    </xf>
    <xf numFmtId="0" fontId="190" fillId="0" borderId="0" xfId="0" applyFont="1" applyBorder="1" applyAlignment="1">
      <alignment horizontal="right"/>
    </xf>
    <xf numFmtId="0" fontId="191" fillId="0" borderId="0" xfId="0" applyFont="1" applyFill="1" applyBorder="1" applyAlignment="1">
      <alignment horizontal="right" wrapText="1"/>
    </xf>
    <xf numFmtId="0" fontId="191" fillId="0" borderId="0" xfId="0" applyFont="1" applyAlignment="1">
      <alignment horizontal="right" wrapText="1"/>
    </xf>
    <xf numFmtId="168" fontId="191" fillId="0" borderId="0" xfId="1984" applyFont="1" applyAlignment="1">
      <alignment horizontal="right" wrapText="1"/>
    </xf>
    <xf numFmtId="0" fontId="191" fillId="0" borderId="0" xfId="0" applyFont="1" applyAlignment="1">
      <alignment vertical="top"/>
    </xf>
    <xf numFmtId="168" fontId="22" fillId="0" borderId="0" xfId="1984" applyFont="1" applyBorder="1" applyAlignment="1"/>
    <xf numFmtId="0" fontId="0" fillId="0" borderId="0" xfId="0" applyAlignment="1"/>
    <xf numFmtId="0" fontId="191" fillId="0" borderId="0" xfId="0" applyFont="1" applyFill="1" applyBorder="1" applyAlignment="1">
      <alignment horizontal="center" vertical="justify" wrapText="1"/>
    </xf>
    <xf numFmtId="0" fontId="191" fillId="0" borderId="0" xfId="0" applyFont="1" applyAlignment="1">
      <alignment horizontal="center"/>
    </xf>
    <xf numFmtId="0" fontId="0" fillId="0" borderId="0" xfId="0" applyAlignment="1">
      <alignment horizontal="center"/>
    </xf>
    <xf numFmtId="168" fontId="189" fillId="0" borderId="0" xfId="1984" applyFont="1" applyBorder="1" applyAlignment="1"/>
    <xf numFmtId="168" fontId="191" fillId="0" borderId="0" xfId="1984" applyFont="1" applyBorder="1" applyAlignment="1">
      <alignment vertical="justify" wrapText="1"/>
    </xf>
    <xf numFmtId="168" fontId="191" fillId="0" borderId="0" xfId="1984" applyFont="1" applyAlignment="1">
      <alignment vertical="justify"/>
    </xf>
    <xf numFmtId="168" fontId="191" fillId="0" borderId="0" xfId="1984" applyFont="1" applyBorder="1" applyAlignment="1">
      <alignment vertical="justify"/>
    </xf>
    <xf numFmtId="168" fontId="189" fillId="0" borderId="9" xfId="1984" applyFont="1" applyBorder="1" applyAlignment="1"/>
    <xf numFmtId="0" fontId="0" fillId="0" borderId="0" xfId="0" applyFont="1" applyAlignment="1">
      <alignment horizontal="center"/>
    </xf>
    <xf numFmtId="0" fontId="190" fillId="0" borderId="0" xfId="0" applyFont="1" applyAlignment="1">
      <alignment horizontal="center"/>
    </xf>
    <xf numFmtId="168" fontId="190" fillId="0" borderId="0" xfId="1984" applyFont="1" applyAlignment="1">
      <alignment horizontal="center"/>
    </xf>
    <xf numFmtId="0" fontId="197" fillId="0" borderId="0" xfId="0" applyFont="1" applyBorder="1" applyAlignment="1">
      <alignment horizontal="center"/>
    </xf>
    <xf numFmtId="168" fontId="197" fillId="0" borderId="0" xfId="1984" applyFont="1" applyBorder="1" applyAlignment="1">
      <alignment horizontal="center"/>
    </xf>
    <xf numFmtId="0" fontId="192" fillId="0" borderId="9" xfId="0" applyFont="1" applyBorder="1" applyAlignment="1">
      <alignment vertical="top"/>
    </xf>
    <xf numFmtId="49" fontId="191" fillId="0" borderId="0" xfId="1575" applyNumberFormat="1" applyFont="1" applyFill="1" applyBorder="1" applyAlignment="1" applyProtection="1">
      <alignment horizontal="justify" vertical="top" wrapText="1"/>
    </xf>
    <xf numFmtId="168" fontId="192" fillId="0" borderId="9" xfId="1984" applyFont="1" applyBorder="1" applyAlignment="1">
      <alignment horizontal="center"/>
    </xf>
    <xf numFmtId="0" fontId="0" fillId="0" borderId="0" xfId="0" applyAlignment="1">
      <alignment vertical="top"/>
    </xf>
    <xf numFmtId="0" fontId="189" fillId="0" borderId="9" xfId="1198" applyFont="1" applyFill="1" applyBorder="1" applyAlignment="1">
      <alignment horizontal="left" vertical="top" wrapText="1"/>
    </xf>
    <xf numFmtId="0" fontId="0" fillId="0" borderId="0" xfId="0" applyFont="1" applyAlignment="1">
      <alignment horizontal="left" vertical="top"/>
    </xf>
    <xf numFmtId="0" fontId="190" fillId="0" borderId="0" xfId="0" applyFont="1" applyAlignment="1">
      <alignment horizontal="left" vertical="top"/>
    </xf>
    <xf numFmtId="49" fontId="191" fillId="0" borderId="0" xfId="1575" applyNumberFormat="1" applyFont="1" applyFill="1" applyBorder="1" applyAlignment="1" applyProtection="1">
      <alignment horizontal="center" wrapText="1"/>
    </xf>
    <xf numFmtId="0" fontId="192" fillId="0" borderId="9" xfId="0" applyFont="1" applyBorder="1" applyAlignment="1">
      <alignment horizontal="center"/>
    </xf>
    <xf numFmtId="168" fontId="191" fillId="0" borderId="0" xfId="1984" applyFont="1" applyFill="1" applyBorder="1" applyAlignment="1" applyProtection="1">
      <alignment horizontal="center" wrapText="1"/>
    </xf>
    <xf numFmtId="0" fontId="5" fillId="0" borderId="0" xfId="0" applyFont="1" applyFill="1" applyBorder="1" applyAlignment="1">
      <alignment horizontal="center" vertical="top"/>
    </xf>
    <xf numFmtId="0" fontId="195" fillId="66" borderId="0" xfId="0" applyFont="1" applyFill="1" applyBorder="1" applyAlignment="1">
      <alignment horizontal="center" vertical="top" wrapText="1"/>
    </xf>
    <xf numFmtId="0" fontId="189" fillId="66" borderId="0" xfId="0" applyFont="1" applyFill="1" applyBorder="1" applyAlignment="1">
      <alignment horizontal="center" vertical="top" wrapText="1"/>
    </xf>
    <xf numFmtId="0" fontId="5" fillId="0" borderId="0" xfId="0" applyFont="1" applyFill="1" applyBorder="1" applyAlignment="1">
      <alignment horizontal="left"/>
    </xf>
    <xf numFmtId="0" fontId="195" fillId="66" borderId="0" xfId="0" applyFont="1" applyFill="1" applyBorder="1" applyAlignment="1">
      <alignment horizontal="left"/>
    </xf>
    <xf numFmtId="0" fontId="189" fillId="66" borderId="0" xfId="0" applyFont="1" applyFill="1" applyBorder="1" applyAlignment="1">
      <alignment horizontal="left"/>
    </xf>
    <xf numFmtId="4" fontId="191" fillId="66" borderId="0" xfId="0" applyNumberFormat="1" applyFont="1" applyFill="1" applyBorder="1" applyAlignment="1">
      <alignment horizontal="left"/>
    </xf>
    <xf numFmtId="4" fontId="191" fillId="0" borderId="0" xfId="0" applyNumberFormat="1" applyFont="1" applyFill="1" applyBorder="1" applyAlignment="1">
      <alignment horizontal="left"/>
    </xf>
    <xf numFmtId="4" fontId="11" fillId="0" borderId="0" xfId="0" applyNumberFormat="1" applyFont="1" applyFill="1" applyBorder="1" applyAlignment="1">
      <alignment horizontal="left"/>
    </xf>
    <xf numFmtId="4" fontId="191" fillId="0" borderId="9" xfId="0" applyNumberFormat="1" applyFont="1" applyFill="1" applyBorder="1" applyAlignment="1">
      <alignment horizontal="left"/>
    </xf>
    <xf numFmtId="4" fontId="16" fillId="0" borderId="0" xfId="0" applyNumberFormat="1" applyFont="1" applyBorder="1" applyAlignment="1">
      <alignment horizontal="left"/>
    </xf>
    <xf numFmtId="4" fontId="11" fillId="0" borderId="0" xfId="0" applyNumberFormat="1" applyFont="1" applyBorder="1" applyAlignment="1"/>
    <xf numFmtId="4" fontId="11" fillId="0" borderId="0" xfId="0" applyNumberFormat="1" applyFont="1" applyAlignment="1"/>
    <xf numFmtId="4" fontId="191" fillId="0" borderId="0" xfId="0" applyNumberFormat="1" applyFont="1" applyBorder="1" applyAlignment="1"/>
    <xf numFmtId="4" fontId="191" fillId="0" borderId="0" xfId="0" applyNumberFormat="1" applyFont="1" applyAlignment="1"/>
    <xf numFmtId="4" fontId="191" fillId="0" borderId="0" xfId="0" applyNumberFormat="1" applyFont="1" applyFill="1" applyBorder="1" applyAlignment="1" applyProtection="1">
      <alignment horizontal="right" wrapText="1"/>
    </xf>
    <xf numFmtId="168" fontId="191" fillId="0" borderId="0" xfId="1984" applyFont="1" applyFill="1" applyBorder="1" applyAlignment="1" applyProtection="1">
      <alignment horizontal="right" wrapText="1"/>
    </xf>
    <xf numFmtId="0" fontId="191" fillId="0" borderId="0" xfId="0" applyNumberFormat="1" applyFont="1" applyFill="1" applyBorder="1" applyAlignment="1" applyProtection="1">
      <alignment horizontal="left" wrapText="1"/>
    </xf>
    <xf numFmtId="0" fontId="191" fillId="0" borderId="0" xfId="0" applyNumberFormat="1" applyFont="1" applyFill="1" applyBorder="1" applyAlignment="1" applyProtection="1">
      <alignment horizontal="center" vertical="top" wrapText="1"/>
    </xf>
    <xf numFmtId="168" fontId="189" fillId="0" borderId="0" xfId="1984" applyFont="1" applyBorder="1" applyAlignment="1">
      <alignment horizontal="center"/>
    </xf>
    <xf numFmtId="0" fontId="191" fillId="0" borderId="0" xfId="0" applyFont="1" applyBorder="1" applyAlignment="1">
      <alignment horizontal="center" wrapText="1"/>
    </xf>
    <xf numFmtId="168" fontId="191" fillId="0" borderId="0" xfId="1984" applyFont="1" applyBorder="1" applyAlignment="1">
      <alignment horizontal="center" wrapText="1"/>
    </xf>
    <xf numFmtId="168" fontId="191" fillId="0" borderId="0" xfId="1984" applyFont="1" applyBorder="1" applyAlignment="1">
      <alignment horizontal="center" vertical="justify" wrapText="1"/>
    </xf>
    <xf numFmtId="168" fontId="191" fillId="0" borderId="0" xfId="1984" applyFont="1" applyAlignment="1">
      <alignment horizontal="center" vertical="justify" wrapText="1"/>
    </xf>
    <xf numFmtId="0" fontId="189" fillId="0" borderId="9" xfId="0" applyFont="1" applyFill="1" applyBorder="1" applyAlignment="1">
      <alignment horizontal="left" vertical="top" wrapText="1"/>
    </xf>
    <xf numFmtId="0" fontId="198" fillId="0" borderId="9" xfId="0" applyFont="1" applyBorder="1" applyAlignment="1">
      <alignment horizontal="center" vertical="justify" wrapText="1"/>
    </xf>
    <xf numFmtId="168" fontId="189" fillId="0" borderId="9" xfId="1984" applyFont="1" applyBorder="1" applyAlignment="1">
      <alignment horizontal="center" vertical="justify" wrapText="1"/>
    </xf>
    <xf numFmtId="168" fontId="189" fillId="0" borderId="9" xfId="1984" applyFont="1" applyBorder="1" applyAlignment="1">
      <alignment horizontal="center"/>
    </xf>
    <xf numFmtId="0" fontId="191" fillId="0" borderId="0" xfId="0" applyFont="1" applyBorder="1" applyAlignment="1">
      <alignment vertical="top"/>
    </xf>
    <xf numFmtId="0" fontId="191" fillId="0" borderId="0" xfId="1162" applyFont="1" applyFill="1" applyBorder="1" applyAlignment="1">
      <alignment horizontal="justify" vertical="top" wrapText="1"/>
    </xf>
    <xf numFmtId="168" fontId="0" fillId="0" borderId="0" xfId="1984" applyFont="1"/>
    <xf numFmtId="168" fontId="191" fillId="0" borderId="0" xfId="1984" applyFont="1" applyFill="1" applyBorder="1" applyAlignment="1">
      <alignment wrapText="1"/>
    </xf>
    <xf numFmtId="0" fontId="189" fillId="0" borderId="9" xfId="0" applyFont="1" applyBorder="1" applyAlignment="1">
      <alignment horizontal="center"/>
    </xf>
    <xf numFmtId="0" fontId="189" fillId="0" borderId="9" xfId="0" applyFont="1" applyBorder="1" applyAlignment="1">
      <alignment horizontal="left"/>
    </xf>
    <xf numFmtId="0" fontId="189" fillId="0" borderId="9" xfId="0" applyFont="1" applyBorder="1" applyAlignment="1"/>
    <xf numFmtId="168" fontId="189" fillId="0" borderId="9" xfId="1984" applyFont="1" applyBorder="1" applyAlignment="1">
      <alignment horizontal="left"/>
    </xf>
    <xf numFmtId="0" fontId="189" fillId="0" borderId="9" xfId="0" applyFont="1" applyBorder="1" applyAlignment="1">
      <alignment horizontal="right"/>
    </xf>
    <xf numFmtId="168" fontId="189" fillId="0" borderId="9" xfId="1984" applyFont="1" applyBorder="1" applyAlignment="1">
      <alignment horizontal="right"/>
    </xf>
    <xf numFmtId="0" fontId="14" fillId="0" borderId="9" xfId="0" applyFont="1" applyBorder="1" applyAlignment="1">
      <alignment horizontal="left" vertical="top"/>
    </xf>
    <xf numFmtId="167" fontId="202" fillId="0" borderId="0" xfId="1958" applyFont="1"/>
    <xf numFmtId="0" fontId="0" fillId="0" borderId="9" xfId="0" applyBorder="1"/>
    <xf numFmtId="0" fontId="191" fillId="0" borderId="0" xfId="0" applyFont="1" applyFill="1" applyAlignment="1">
      <alignment horizontal="left" wrapText="1"/>
    </xf>
    <xf numFmtId="0" fontId="75" fillId="0" borderId="0" xfId="0" applyFont="1" applyAlignment="1">
      <alignment vertical="center"/>
    </xf>
    <xf numFmtId="0" fontId="11" fillId="11" borderId="8" xfId="0" applyFont="1" applyFill="1" applyBorder="1" applyAlignment="1">
      <alignment horizontal="center" vertical="center"/>
    </xf>
    <xf numFmtId="0" fontId="77" fillId="11" borderId="8" xfId="0" applyFont="1" applyFill="1" applyBorder="1" applyAlignment="1">
      <alignment horizontal="right" vertical="center"/>
    </xf>
    <xf numFmtId="0" fontId="11" fillId="0" borderId="0" xfId="0" applyFont="1" applyAlignment="1">
      <alignment horizontal="center" vertical="center"/>
    </xf>
    <xf numFmtId="0" fontId="12" fillId="0" borderId="0" xfId="0" applyFont="1" applyAlignment="1">
      <alignment horizontal="justify" vertical="center" wrapText="1"/>
    </xf>
    <xf numFmtId="0" fontId="11" fillId="0" borderId="0" xfId="0" applyFont="1" applyFill="1" applyBorder="1" applyAlignment="1">
      <alignment vertical="center" wrapText="1"/>
    </xf>
    <xf numFmtId="0" fontId="11" fillId="11" borderId="8" xfId="0" applyFont="1" applyFill="1" applyBorder="1" applyAlignment="1">
      <alignment horizontal="center" vertical="center" wrapText="1"/>
    </xf>
    <xf numFmtId="4" fontId="11" fillId="11" borderId="8" xfId="0" applyNumberFormat="1" applyFont="1" applyFill="1" applyBorder="1" applyAlignment="1">
      <alignment horizontal="right" vertical="center"/>
    </xf>
    <xf numFmtId="49" fontId="11" fillId="11" borderId="28" xfId="1198" applyNumberFormat="1" applyFont="1" applyFill="1" applyBorder="1" applyAlignment="1">
      <alignment horizontal="center" vertical="center" wrapText="1"/>
    </xf>
    <xf numFmtId="0" fontId="11" fillId="0" borderId="0" xfId="1198" applyFont="1" applyFill="1" applyBorder="1" applyAlignment="1" applyProtection="1">
      <alignment horizontal="center" vertical="center"/>
      <protection hidden="1"/>
    </xf>
    <xf numFmtId="0" fontId="11" fillId="0" borderId="0" xfId="1198" applyFont="1" applyFill="1" applyBorder="1" applyAlignment="1" applyProtection="1">
      <alignment horizontal="center" vertical="center" wrapText="1"/>
      <protection hidden="1"/>
    </xf>
    <xf numFmtId="0" fontId="11" fillId="11" borderId="28" xfId="1198" applyFont="1" applyFill="1" applyBorder="1" applyAlignment="1">
      <alignment horizontal="center" vertical="center"/>
    </xf>
    <xf numFmtId="0" fontId="11" fillId="11" borderId="8" xfId="1198" applyFont="1" applyFill="1" applyBorder="1" applyAlignment="1">
      <alignment horizontal="justify" vertical="center"/>
    </xf>
    <xf numFmtId="0" fontId="77" fillId="11" borderId="8" xfId="1198" applyFont="1" applyFill="1" applyBorder="1" applyAlignment="1">
      <alignment vertical="center"/>
    </xf>
    <xf numFmtId="0" fontId="77" fillId="11" borderId="8" xfId="1198" applyFont="1" applyFill="1" applyBorder="1" applyAlignment="1">
      <alignment horizontal="center" vertical="center"/>
    </xf>
    <xf numFmtId="4" fontId="210" fillId="11" borderId="29" xfId="1198" applyNumberFormat="1" applyFont="1" applyFill="1" applyBorder="1" applyAlignment="1">
      <alignment horizontal="right" vertical="center" wrapText="1"/>
    </xf>
    <xf numFmtId="0" fontId="11" fillId="0" borderId="0" xfId="0" applyFont="1" applyAlignment="1">
      <alignment vertical="center" wrapText="1"/>
    </xf>
    <xf numFmtId="0" fontId="77" fillId="11" borderId="8" xfId="1198" applyFont="1" applyFill="1" applyBorder="1" applyAlignment="1">
      <alignment horizontal="center" vertical="center" wrapText="1"/>
    </xf>
    <xf numFmtId="165" fontId="77" fillId="11" borderId="8" xfId="693" applyFont="1" applyFill="1" applyBorder="1" applyAlignment="1">
      <alignment vertical="center" wrapText="1"/>
    </xf>
    <xf numFmtId="196" fontId="77" fillId="11" borderId="29" xfId="1198" applyNumberFormat="1" applyFont="1" applyFill="1" applyBorder="1" applyAlignment="1">
      <alignment horizontal="right" vertical="center" wrapText="1"/>
    </xf>
    <xf numFmtId="49" fontId="11" fillId="0" borderId="0" xfId="1198" applyNumberFormat="1" applyFont="1" applyAlignment="1">
      <alignment horizontal="center" vertical="center" wrapText="1"/>
    </xf>
    <xf numFmtId="0" fontId="11" fillId="0" borderId="0" xfId="1198" applyFont="1" applyAlignment="1">
      <alignment horizontal="justify" vertical="center"/>
    </xf>
    <xf numFmtId="0" fontId="77" fillId="0" borderId="0" xfId="1198" applyFont="1" applyAlignment="1">
      <alignment horizontal="center" vertical="center" wrapText="1"/>
    </xf>
    <xf numFmtId="165" fontId="77" fillId="0" borderId="0" xfId="693" applyFont="1" applyAlignment="1">
      <alignment vertical="center" wrapText="1"/>
    </xf>
    <xf numFmtId="196" fontId="77" fillId="0" borderId="0" xfId="1198" applyNumberFormat="1" applyFont="1" applyBorder="1" applyAlignment="1">
      <alignment horizontal="right" vertical="center" wrapText="1"/>
    </xf>
    <xf numFmtId="4" fontId="11" fillId="0" borderId="0" xfId="0" applyNumberFormat="1" applyFont="1" applyAlignment="1">
      <alignment horizontal="right" vertical="center"/>
    </xf>
    <xf numFmtId="0" fontId="212" fillId="66" borderId="28" xfId="1198" applyFont="1" applyFill="1" applyBorder="1" applyAlignment="1">
      <alignment horizontal="center" vertical="center" wrapText="1"/>
    </xf>
    <xf numFmtId="0" fontId="5" fillId="0" borderId="0" xfId="0" applyFont="1" applyFill="1" applyBorder="1" applyAlignment="1">
      <alignment vertical="center" wrapText="1"/>
    </xf>
    <xf numFmtId="0" fontId="84" fillId="0" borderId="32" xfId="0" applyFont="1" applyFill="1" applyBorder="1" applyAlignment="1" applyProtection="1">
      <alignment horizontal="left" vertical="top"/>
    </xf>
    <xf numFmtId="0" fontId="62" fillId="0" borderId="32" xfId="1422" applyFont="1" applyFill="1" applyBorder="1" applyAlignment="1" applyProtection="1">
      <alignment horizontal="left" vertical="top" wrapText="1"/>
    </xf>
    <xf numFmtId="49" fontId="62" fillId="0" borderId="39" xfId="1422" applyNumberFormat="1" applyFont="1" applyFill="1" applyBorder="1" applyAlignment="1" applyProtection="1">
      <alignment vertical="top" wrapText="1"/>
    </xf>
    <xf numFmtId="0" fontId="62" fillId="0" borderId="32" xfId="1422" applyFont="1" applyFill="1" applyBorder="1" applyAlignment="1" applyProtection="1">
      <alignment horizontal="center" vertical="center" wrapText="1"/>
    </xf>
    <xf numFmtId="4" fontId="62" fillId="0" borderId="32" xfId="1422" applyNumberFormat="1" applyFont="1" applyFill="1" applyBorder="1" applyAlignment="1" applyProtection="1">
      <alignment horizontal="center" vertical="center" wrapText="1"/>
    </xf>
    <xf numFmtId="4" fontId="62" fillId="0" borderId="32" xfId="1422" applyNumberFormat="1" applyFont="1" applyFill="1" applyBorder="1" applyAlignment="1" applyProtection="1">
      <alignment horizontal="center" vertical="center"/>
    </xf>
    <xf numFmtId="193" fontId="4" fillId="0" borderId="0" xfId="1575" applyNumberFormat="1" applyFont="1" applyFill="1" applyAlignment="1" applyProtection="1">
      <alignment horizontal="left" vertical="top" wrapText="1"/>
    </xf>
    <xf numFmtId="0" fontId="31" fillId="0" borderId="0" xfId="1422" applyProtection="1"/>
    <xf numFmtId="193" fontId="4" fillId="0" borderId="32" xfId="1575" applyNumberFormat="1" applyFont="1" applyFill="1" applyBorder="1" applyAlignment="1" applyProtection="1">
      <alignment horizontal="center" vertical="top" wrapText="1"/>
    </xf>
    <xf numFmtId="0" fontId="36" fillId="0" borderId="32" xfId="1422" applyFont="1" applyBorder="1" applyAlignment="1" applyProtection="1">
      <alignment vertical="top" wrapText="1"/>
    </xf>
    <xf numFmtId="0" fontId="31" fillId="0" borderId="32" xfId="1422" applyBorder="1" applyProtection="1"/>
    <xf numFmtId="0" fontId="31" fillId="0" borderId="32" xfId="1422" applyBorder="1" applyAlignment="1" applyProtection="1">
      <alignment horizontal="right"/>
    </xf>
    <xf numFmtId="4" fontId="31" fillId="0" borderId="32" xfId="1422" applyNumberFormat="1" applyFont="1" applyFill="1" applyBorder="1" applyAlignment="1" applyProtection="1">
      <alignment wrapText="1"/>
    </xf>
    <xf numFmtId="191" fontId="31" fillId="0" borderId="32" xfId="1422" applyNumberFormat="1" applyFont="1" applyFill="1" applyBorder="1" applyAlignment="1" applyProtection="1">
      <protection locked="0"/>
    </xf>
    <xf numFmtId="193" fontId="4" fillId="0" borderId="0" xfId="1575" applyNumberFormat="1" applyFont="1" applyFill="1" applyAlignment="1" applyProtection="1">
      <alignment horizontal="center" vertical="top" wrapText="1"/>
    </xf>
    <xf numFmtId="0" fontId="36" fillId="0" borderId="0" xfId="1422" applyFont="1" applyAlignment="1" applyProtection="1">
      <alignment vertical="top"/>
    </xf>
    <xf numFmtId="0" fontId="31" fillId="0" borderId="0" xfId="1422" applyAlignment="1" applyProtection="1">
      <alignment horizontal="right"/>
    </xf>
    <xf numFmtId="4" fontId="31" fillId="0" borderId="40" xfId="1422" applyNumberFormat="1" applyFont="1" applyFill="1" applyBorder="1" applyAlignment="1" applyProtection="1">
      <protection locked="0"/>
    </xf>
    <xf numFmtId="0" fontId="36" fillId="0" borderId="0" xfId="1422" applyFont="1" applyProtection="1"/>
    <xf numFmtId="0" fontId="5" fillId="0" borderId="0" xfId="1575" applyNumberFormat="1" applyFont="1" applyFill="1" applyAlignment="1" applyProtection="1">
      <alignment horizontal="left" vertical="top" wrapText="1"/>
    </xf>
    <xf numFmtId="193" fontId="5" fillId="0" borderId="0" xfId="1575" applyNumberFormat="1" applyFont="1" applyFill="1" applyBorder="1" applyAlignment="1" applyProtection="1">
      <alignment horizontal="center" vertical="top" wrapText="1"/>
    </xf>
    <xf numFmtId="4" fontId="5" fillId="0" borderId="0" xfId="1575" applyNumberFormat="1" applyFont="1" applyFill="1" applyAlignment="1" applyProtection="1">
      <alignment horizontal="right" vertical="top" wrapText="1"/>
    </xf>
    <xf numFmtId="4" fontId="5" fillId="0" borderId="0" xfId="1995" applyNumberFormat="1" applyFont="1" applyFill="1" applyBorder="1" applyAlignment="1" applyProtection="1">
      <alignment horizontal="right" vertical="top" wrapText="1"/>
    </xf>
    <xf numFmtId="193" fontId="5" fillId="0" borderId="0" xfId="1575" applyNumberFormat="1" applyFont="1" applyFill="1" applyAlignment="1" applyProtection="1">
      <alignment horizontal="left" vertical="top" wrapText="1"/>
    </xf>
    <xf numFmtId="0" fontId="31" fillId="0" borderId="0" xfId="1422" applyNumberFormat="1" applyFont="1" applyFill="1" applyBorder="1" applyAlignment="1" applyProtection="1">
      <alignment horizontal="left" vertical="top"/>
    </xf>
    <xf numFmtId="4" fontId="12" fillId="0" borderId="0" xfId="1422" applyNumberFormat="1" applyFont="1" applyFill="1" applyBorder="1" applyAlignment="1" applyProtection="1">
      <alignment vertical="center"/>
    </xf>
    <xf numFmtId="0" fontId="12" fillId="0" borderId="0" xfId="1422" applyNumberFormat="1" applyFont="1" applyFill="1" applyBorder="1" applyAlignment="1" applyProtection="1">
      <alignment horizontal="center" vertical="center"/>
    </xf>
    <xf numFmtId="4" fontId="62" fillId="0" borderId="0" xfId="1422" applyNumberFormat="1" applyFont="1" applyFill="1" applyBorder="1" applyAlignment="1" applyProtection="1">
      <alignment horizontal="left" vertical="center"/>
    </xf>
    <xf numFmtId="0" fontId="12" fillId="0" borderId="0" xfId="1422" applyNumberFormat="1" applyFont="1" applyFill="1" applyBorder="1" applyAlignment="1" applyProtection="1">
      <alignment horizontal="justify" vertical="top"/>
    </xf>
    <xf numFmtId="4" fontId="62" fillId="0" borderId="0" xfId="1422" applyNumberFormat="1" applyFont="1" applyFill="1" applyBorder="1" applyAlignment="1" applyProtection="1">
      <alignment horizontal="center" vertical="center"/>
    </xf>
    <xf numFmtId="0" fontId="11" fillId="0" borderId="0" xfId="1422" applyNumberFormat="1" applyFont="1" applyFill="1" applyAlignment="1" applyProtection="1">
      <alignment vertical="center"/>
    </xf>
    <xf numFmtId="0" fontId="31" fillId="0" borderId="0" xfId="1422" applyNumberFormat="1" applyFont="1" applyFill="1" applyAlignment="1" applyProtection="1">
      <alignment horizontal="left" vertical="top"/>
    </xf>
    <xf numFmtId="0" fontId="12" fillId="66" borderId="39" xfId="1422" applyNumberFormat="1" applyFont="1" applyFill="1" applyBorder="1" applyAlignment="1" applyProtection="1">
      <alignment horizontal="justify" vertical="top"/>
    </xf>
    <xf numFmtId="0" fontId="12" fillId="66" borderId="41" xfId="1422" applyNumberFormat="1" applyFont="1" applyFill="1" applyBorder="1" applyAlignment="1" applyProtection="1">
      <alignment horizontal="right" vertical="center"/>
    </xf>
    <xf numFmtId="4" fontId="12" fillId="66" borderId="41" xfId="1422" applyNumberFormat="1" applyFont="1" applyFill="1" applyBorder="1" applyAlignment="1" applyProtection="1">
      <alignment horizontal="center" vertical="center"/>
    </xf>
    <xf numFmtId="0" fontId="11" fillId="0" borderId="39" xfId="1422" applyNumberFormat="1" applyFont="1" applyFill="1" applyBorder="1" applyAlignment="1" applyProtection="1">
      <alignment vertical="center"/>
    </xf>
    <xf numFmtId="0" fontId="31" fillId="0" borderId="42" xfId="1422" applyBorder="1" applyProtection="1"/>
    <xf numFmtId="165" fontId="12" fillId="0" borderId="32" xfId="694" applyNumberFormat="1" applyFont="1" applyFill="1" applyBorder="1" applyAlignment="1" applyProtection="1"/>
    <xf numFmtId="49" fontId="191" fillId="0" borderId="0" xfId="0" applyNumberFormat="1" applyFont="1" applyFill="1" applyAlignment="1">
      <alignment horizontal="left" vertical="justify"/>
    </xf>
    <xf numFmtId="49" fontId="191" fillId="0" borderId="0" xfId="0" applyNumberFormat="1" applyFont="1" applyFill="1" applyBorder="1" applyAlignment="1">
      <alignment horizontal="left" vertical="justify" wrapText="1"/>
    </xf>
    <xf numFmtId="0" fontId="14" fillId="0" borderId="9" xfId="0" applyFont="1" applyBorder="1" applyAlignment="1">
      <alignment horizontal="left" vertical="top" wrapText="1"/>
    </xf>
    <xf numFmtId="4" fontId="11" fillId="0" borderId="0" xfId="1734" applyNumberFormat="1" applyFont="1" applyAlignment="1">
      <alignment horizontal="right"/>
    </xf>
    <xf numFmtId="0" fontId="11" fillId="0" borderId="0" xfId="1734" applyFont="1" applyAlignment="1">
      <alignment vertical="top"/>
    </xf>
    <xf numFmtId="4" fontId="11" fillId="0" borderId="0" xfId="1734" applyNumberFormat="1" applyFont="1" applyBorder="1" applyAlignment="1">
      <alignment horizontal="right"/>
    </xf>
    <xf numFmtId="4" fontId="11" fillId="0" borderId="45" xfId="1734" applyNumberFormat="1" applyFont="1" applyBorder="1" applyAlignment="1">
      <alignment horizontal="right"/>
    </xf>
    <xf numFmtId="4" fontId="161" fillId="0" borderId="9" xfId="1734" applyNumberFormat="1" applyFont="1" applyBorder="1" applyAlignment="1">
      <alignment horizontal="right" vertical="center"/>
    </xf>
    <xf numFmtId="4" fontId="12" fillId="0" borderId="0" xfId="1734" applyNumberFormat="1" applyFont="1" applyAlignment="1">
      <alignment horizontal="right"/>
    </xf>
    <xf numFmtId="0" fontId="11" fillId="0" borderId="0" xfId="1734" applyFont="1"/>
    <xf numFmtId="0" fontId="11" fillId="0" borderId="0" xfId="1734" applyFont="1" applyAlignment="1">
      <alignment horizontal="center"/>
    </xf>
    <xf numFmtId="0" fontId="12" fillId="0" borderId="0" xfId="1734" applyFont="1" applyAlignment="1">
      <alignment horizontal="center"/>
    </xf>
    <xf numFmtId="0" fontId="12" fillId="0" borderId="0" xfId="1734" applyFont="1"/>
    <xf numFmtId="0" fontId="11" fillId="0" borderId="0" xfId="1734" applyFont="1" applyAlignment="1">
      <alignment wrapText="1"/>
    </xf>
    <xf numFmtId="0" fontId="11" fillId="0" borderId="0" xfId="1734" applyFont="1" applyAlignment="1">
      <alignment vertical="top" wrapText="1"/>
    </xf>
    <xf numFmtId="4" fontId="12" fillId="0" borderId="0" xfId="1734" applyNumberFormat="1" applyFont="1" applyBorder="1" applyAlignment="1">
      <alignment horizontal="right"/>
    </xf>
    <xf numFmtId="0" fontId="12" fillId="0" borderId="0" xfId="1734" applyFont="1" applyAlignment="1">
      <alignment wrapText="1"/>
    </xf>
    <xf numFmtId="0" fontId="12" fillId="0" borderId="0" xfId="1734" applyFont="1" applyAlignment="1">
      <alignment vertical="top" wrapText="1"/>
    </xf>
    <xf numFmtId="0" fontId="160" fillId="0" borderId="0" xfId="1734"/>
    <xf numFmtId="0" fontId="11" fillId="0" borderId="0" xfId="1734" applyFont="1" applyAlignment="1">
      <alignment horizontal="right"/>
    </xf>
    <xf numFmtId="0" fontId="160" fillId="0" borderId="0" xfId="1734" applyAlignment="1">
      <alignment horizontal="center"/>
    </xf>
    <xf numFmtId="0" fontId="160" fillId="0" borderId="0" xfId="1734" applyAlignment="1">
      <alignment horizontal="justify" vertical="justify" wrapText="1"/>
    </xf>
    <xf numFmtId="0" fontId="160" fillId="0" borderId="0" xfId="1734" applyAlignment="1">
      <alignment horizontal="center" vertical="top"/>
    </xf>
    <xf numFmtId="4" fontId="17" fillId="0" borderId="0" xfId="1734" applyNumberFormat="1" applyFont="1" applyAlignment="1">
      <alignment horizontal="right" vertical="center"/>
    </xf>
    <xf numFmtId="0" fontId="17" fillId="0" borderId="0" xfId="1734" applyFont="1" applyAlignment="1">
      <alignment horizontal="center"/>
    </xf>
    <xf numFmtId="0" fontId="17" fillId="0" borderId="0" xfId="1734" applyFont="1" applyAlignment="1">
      <alignment horizontal="center" vertical="top"/>
    </xf>
    <xf numFmtId="0" fontId="17" fillId="0" borderId="0" xfId="1734" applyFont="1" applyAlignment="1">
      <alignment horizontal="right" vertical="center"/>
    </xf>
    <xf numFmtId="0" fontId="161" fillId="0" borderId="0" xfId="1734" applyFont="1" applyAlignment="1">
      <alignment horizontal="center" vertical="top"/>
    </xf>
    <xf numFmtId="4" fontId="62" fillId="0" borderId="0" xfId="1734" applyNumberFormat="1" applyFont="1" applyBorder="1" applyAlignment="1">
      <alignment horizontal="right" vertical="center"/>
    </xf>
    <xf numFmtId="0" fontId="160" fillId="0" borderId="0" xfId="1734" applyFont="1" applyBorder="1" applyAlignment="1">
      <alignment horizontal="right" vertical="center"/>
    </xf>
    <xf numFmtId="4" fontId="62" fillId="0" borderId="9" xfId="1734" applyNumberFormat="1" applyFont="1" applyBorder="1" applyAlignment="1">
      <alignment horizontal="right" vertical="center"/>
    </xf>
    <xf numFmtId="0" fontId="160" fillId="0" borderId="9" xfId="1734" applyFont="1" applyBorder="1" applyAlignment="1">
      <alignment horizontal="right" vertical="center"/>
    </xf>
    <xf numFmtId="4" fontId="17" fillId="0" borderId="0" xfId="1734" applyNumberFormat="1" applyFont="1" applyBorder="1" applyAlignment="1">
      <alignment horizontal="right" vertical="center"/>
    </xf>
    <xf numFmtId="0" fontId="17" fillId="0" borderId="0" xfId="1734" applyFont="1" applyBorder="1" applyAlignment="1">
      <alignment horizontal="right" vertical="center"/>
    </xf>
    <xf numFmtId="0" fontId="161" fillId="0" borderId="0" xfId="1734" applyFont="1" applyBorder="1" applyAlignment="1">
      <alignment horizontal="center" vertical="top"/>
    </xf>
    <xf numFmtId="4" fontId="17" fillId="0" borderId="24" xfId="1734" applyNumberFormat="1" applyFont="1" applyBorder="1" applyAlignment="1">
      <alignment horizontal="right" vertical="center"/>
    </xf>
    <xf numFmtId="0" fontId="17" fillId="0" borderId="24" xfId="1734" applyFont="1" applyBorder="1" applyAlignment="1">
      <alignment horizontal="right" vertical="center"/>
    </xf>
    <xf numFmtId="4" fontId="31" fillId="0" borderId="0" xfId="1734" applyNumberFormat="1" applyFont="1" applyAlignment="1">
      <alignment horizontal="right" vertical="center"/>
    </xf>
    <xf numFmtId="0" fontId="12" fillId="0" borderId="0" xfId="1734" applyFont="1" applyAlignment="1">
      <alignment vertical="center"/>
    </xf>
    <xf numFmtId="0" fontId="161" fillId="0" borderId="0" xfId="1734" applyFont="1" applyAlignment="1">
      <alignment vertical="center"/>
    </xf>
    <xf numFmtId="0" fontId="161" fillId="0" borderId="9" xfId="1734" applyFont="1" applyBorder="1" applyAlignment="1">
      <alignment horizontal="right" vertical="center"/>
    </xf>
    <xf numFmtId="4" fontId="161" fillId="0" borderId="9" xfId="1734" applyNumberFormat="1" applyFont="1" applyBorder="1" applyAlignment="1">
      <alignment vertical="center"/>
    </xf>
    <xf numFmtId="0" fontId="161" fillId="0" borderId="9" xfId="1734" applyFont="1" applyBorder="1" applyAlignment="1">
      <alignment horizontal="center" vertical="center"/>
    </xf>
    <xf numFmtId="0" fontId="161" fillId="0" borderId="9" xfId="1734" applyFont="1" applyBorder="1" applyAlignment="1">
      <alignment horizontal="justify" vertical="center" wrapText="1"/>
    </xf>
    <xf numFmtId="0" fontId="161" fillId="0" borderId="0" xfId="1734" applyFont="1" applyAlignment="1">
      <alignment horizontal="center" vertical="center"/>
    </xf>
    <xf numFmtId="4" fontId="17" fillId="0" borderId="0" xfId="1734" applyNumberFormat="1" applyFont="1" applyAlignment="1">
      <alignment horizontal="right"/>
    </xf>
    <xf numFmtId="0" fontId="169" fillId="0" borderId="0" xfId="1734" applyFont="1" applyAlignment="1">
      <alignment horizontal="justify" vertical="justify" wrapText="1"/>
    </xf>
    <xf numFmtId="4" fontId="161" fillId="0" borderId="0" xfId="1734" applyNumberFormat="1" applyFont="1" applyBorder="1" applyAlignment="1">
      <alignment vertical="center"/>
    </xf>
    <xf numFmtId="0" fontId="161" fillId="0" borderId="0" xfId="1734" applyFont="1" applyBorder="1" applyAlignment="1">
      <alignment horizontal="center" vertical="center"/>
    </xf>
    <xf numFmtId="0" fontId="161" fillId="0" borderId="0" xfId="1734" applyFont="1" applyBorder="1" applyAlignment="1">
      <alignment horizontal="justify" vertical="center" wrapText="1"/>
    </xf>
    <xf numFmtId="0" fontId="31" fillId="0" borderId="0" xfId="1734" applyFont="1" applyAlignment="1">
      <alignment vertical="top" wrapText="1"/>
    </xf>
    <xf numFmtId="0" fontId="17" fillId="0" borderId="0" xfId="1734" applyFont="1"/>
    <xf numFmtId="0" fontId="171" fillId="0" borderId="0" xfId="1734" applyFont="1" applyAlignment="1">
      <alignment horizontal="center" vertical="top"/>
    </xf>
    <xf numFmtId="0" fontId="173" fillId="0" borderId="0" xfId="1734" applyFont="1" applyBorder="1" applyAlignment="1">
      <alignment horizontal="center" vertical="center" wrapText="1"/>
    </xf>
    <xf numFmtId="0" fontId="173" fillId="0" borderId="0" xfId="1734" applyFont="1" applyBorder="1" applyAlignment="1">
      <alignment horizontal="right" vertical="center"/>
    </xf>
    <xf numFmtId="0" fontId="171" fillId="0" borderId="0" xfId="1734" applyFont="1" applyBorder="1" applyAlignment="1">
      <alignment horizontal="right" vertical="center"/>
    </xf>
    <xf numFmtId="4" fontId="160" fillId="0" borderId="0" xfId="1734" applyNumberFormat="1" applyAlignment="1">
      <alignment horizontal="right"/>
    </xf>
    <xf numFmtId="0" fontId="11" fillId="0" borderId="0" xfId="1734" applyFont="1" applyAlignment="1">
      <alignment horizontal="center" vertical="top"/>
    </xf>
    <xf numFmtId="0" fontId="11" fillId="0" borderId="0" xfId="1734" applyFont="1" applyAlignment="1">
      <alignment horizontal="justify" vertical="justify" wrapText="1"/>
    </xf>
    <xf numFmtId="0" fontId="11" fillId="0" borderId="0" xfId="1734" applyFont="1" applyBorder="1" applyAlignment="1">
      <alignment horizontal="center" vertical="top"/>
    </xf>
    <xf numFmtId="0" fontId="12" fillId="0" borderId="0" xfId="1734" applyFont="1" applyAlignment="1">
      <alignment horizontal="justify" vertical="justify" wrapText="1"/>
    </xf>
    <xf numFmtId="4" fontId="160" fillId="0" borderId="45" xfId="1734" applyNumberFormat="1" applyBorder="1" applyAlignment="1">
      <alignment horizontal="right"/>
    </xf>
    <xf numFmtId="0" fontId="160" fillId="0" borderId="45" xfId="1734" applyBorder="1" applyAlignment="1">
      <alignment horizontal="center"/>
    </xf>
    <xf numFmtId="0" fontId="12" fillId="0" borderId="45" xfId="1734" applyFont="1" applyBorder="1" applyAlignment="1">
      <alignment horizontal="center" vertical="top"/>
    </xf>
    <xf numFmtId="0" fontId="12" fillId="0" borderId="0" xfId="1734" applyFont="1" applyAlignment="1">
      <alignment horizontal="center" vertical="top"/>
    </xf>
    <xf numFmtId="0" fontId="31" fillId="0" borderId="0" xfId="1734" applyFont="1" applyAlignment="1">
      <alignment wrapText="1"/>
    </xf>
    <xf numFmtId="4" fontId="11" fillId="0" borderId="0" xfId="1734" applyNumberFormat="1" applyFont="1" applyAlignment="1">
      <alignment horizontal="right" vertical="top"/>
    </xf>
    <xf numFmtId="4" fontId="17" fillId="0" borderId="45" xfId="1734" applyNumberFormat="1" applyFont="1" applyBorder="1" applyAlignment="1">
      <alignment horizontal="right"/>
    </xf>
    <xf numFmtId="0" fontId="31" fillId="0" borderId="45" xfId="1734" applyFont="1" applyBorder="1" applyAlignment="1">
      <alignment wrapText="1"/>
    </xf>
    <xf numFmtId="0" fontId="11" fillId="0" borderId="45" xfId="1734" applyFont="1" applyBorder="1" applyAlignment="1">
      <alignment wrapText="1"/>
    </xf>
    <xf numFmtId="0" fontId="11" fillId="0" borderId="45" xfId="1734" applyFont="1" applyBorder="1" applyAlignment="1">
      <alignment vertical="top" wrapText="1"/>
    </xf>
    <xf numFmtId="0" fontId="11" fillId="0" borderId="45" xfId="1734" applyFont="1" applyBorder="1" applyAlignment="1">
      <alignment horizontal="center" vertical="top"/>
    </xf>
    <xf numFmtId="0" fontId="11" fillId="0" borderId="0" xfId="1734" applyFont="1" applyBorder="1" applyAlignment="1">
      <alignment wrapText="1"/>
    </xf>
    <xf numFmtId="0" fontId="11" fillId="0" borderId="45" xfId="1734" applyFont="1" applyBorder="1"/>
    <xf numFmtId="0" fontId="160" fillId="0" borderId="0" xfId="1734" applyBorder="1"/>
    <xf numFmtId="0" fontId="11" fillId="0" borderId="0" xfId="1734" applyFont="1" applyBorder="1"/>
    <xf numFmtId="0" fontId="11" fillId="0" borderId="0" xfId="1734" applyFont="1" applyAlignment="1">
      <alignment horizontal="left" vertical="top" wrapText="1"/>
    </xf>
    <xf numFmtId="2" fontId="31" fillId="0" borderId="0" xfId="1734" applyNumberFormat="1" applyFont="1" applyBorder="1" applyAlignment="1" applyProtection="1">
      <alignment horizontal="right" wrapText="1"/>
    </xf>
    <xf numFmtId="2" fontId="31" fillId="0" borderId="0" xfId="1734" applyNumberFormat="1" applyFont="1" applyBorder="1" applyAlignment="1" applyProtection="1">
      <alignment horizontal="right" wrapText="1"/>
      <protection locked="0"/>
    </xf>
    <xf numFmtId="0" fontId="31" fillId="0" borderId="0" xfId="1734" applyNumberFormat="1" applyFont="1" applyBorder="1" applyAlignment="1" applyProtection="1">
      <alignment horizontal="center" wrapText="1"/>
    </xf>
    <xf numFmtId="0" fontId="31" fillId="0" borderId="0" xfId="1734" applyFont="1" applyBorder="1" applyAlignment="1" applyProtection="1">
      <alignment wrapText="1"/>
    </xf>
    <xf numFmtId="1" fontId="31" fillId="0" borderId="0" xfId="1734" applyNumberFormat="1" applyFont="1" applyBorder="1" applyAlignment="1" applyProtection="1">
      <alignment horizontal="left" wrapText="1"/>
    </xf>
    <xf numFmtId="0" fontId="12" fillId="0" borderId="0" xfId="1734" applyFont="1" applyBorder="1" applyAlignment="1">
      <alignment horizontal="center" vertical="top"/>
    </xf>
    <xf numFmtId="0" fontId="31" fillId="0" borderId="24" xfId="1734" applyNumberFormat="1" applyFont="1" applyBorder="1" applyAlignment="1" applyProtection="1">
      <alignment horizontal="center" wrapText="1"/>
    </xf>
    <xf numFmtId="0" fontId="31" fillId="0" borderId="24" xfId="1734" applyFont="1" applyBorder="1" applyAlignment="1" applyProtection="1">
      <alignment vertical="top" wrapText="1"/>
    </xf>
    <xf numFmtId="1" fontId="31" fillId="0" borderId="24" xfId="1734" applyNumberFormat="1" applyFont="1" applyBorder="1" applyAlignment="1" applyProtection="1">
      <alignment horizontal="center" vertical="top" wrapText="1"/>
    </xf>
    <xf numFmtId="0" fontId="31" fillId="0" borderId="0" xfId="1734" applyFont="1" applyBorder="1" applyAlignment="1" applyProtection="1">
      <alignment vertical="top" wrapText="1"/>
    </xf>
    <xf numFmtId="1" fontId="31" fillId="0" borderId="0" xfId="1734" applyNumberFormat="1" applyFont="1" applyBorder="1" applyAlignment="1" applyProtection="1">
      <alignment horizontal="center" vertical="top" wrapText="1"/>
    </xf>
    <xf numFmtId="0" fontId="31" fillId="0" borderId="0" xfId="1734" applyNumberFormat="1" applyFont="1" applyBorder="1" applyAlignment="1" applyProtection="1">
      <alignment horizontal="left" wrapText="1"/>
    </xf>
    <xf numFmtId="0" fontId="31" fillId="0" borderId="0" xfId="1734" applyNumberFormat="1" applyFont="1" applyBorder="1" applyAlignment="1" applyProtection="1">
      <alignment wrapText="1"/>
    </xf>
    <xf numFmtId="1" fontId="31" fillId="0" borderId="0" xfId="1734" applyNumberFormat="1" applyFont="1" applyBorder="1" applyAlignment="1" applyProtection="1">
      <alignment horizontal="left" vertical="top" wrapText="1"/>
    </xf>
    <xf numFmtId="0" fontId="11" fillId="0" borderId="45" xfId="1483" applyNumberFormat="1" applyFont="1" applyFill="1" applyBorder="1" applyAlignment="1" applyProtection="1">
      <alignment horizontal="left" vertical="top" wrapText="1"/>
    </xf>
    <xf numFmtId="4" fontId="11" fillId="0" borderId="0" xfId="1483" applyNumberFormat="1" applyFont="1" applyFill="1" applyBorder="1" applyAlignment="1" applyProtection="1">
      <alignment horizontal="center" vertical="center" wrapText="1"/>
    </xf>
    <xf numFmtId="0" fontId="11" fillId="0" borderId="0" xfId="1483" applyNumberFormat="1" applyFont="1" applyFill="1" applyBorder="1" applyAlignment="1" applyProtection="1">
      <alignment horizontal="left" vertical="center" wrapText="1"/>
    </xf>
    <xf numFmtId="0" fontId="11" fillId="0" borderId="0" xfId="1483" applyNumberFormat="1" applyFont="1" applyFill="1" applyBorder="1" applyAlignment="1" applyProtection="1">
      <alignment horizontal="left" vertical="top" wrapText="1"/>
    </xf>
    <xf numFmtId="16" fontId="11" fillId="0" borderId="0" xfId="1734" applyNumberFormat="1" applyFont="1" applyAlignment="1">
      <alignment horizontal="center" vertical="top"/>
    </xf>
    <xf numFmtId="4" fontId="11" fillId="0" borderId="45" xfId="1483" applyNumberFormat="1" applyFont="1" applyFill="1" applyBorder="1" applyAlignment="1" applyProtection="1">
      <alignment horizontal="center" vertical="center" wrapText="1"/>
    </xf>
    <xf numFmtId="0" fontId="11" fillId="0" borderId="45" xfId="1483" applyNumberFormat="1" applyFont="1" applyFill="1" applyBorder="1" applyAlignment="1" applyProtection="1">
      <alignment horizontal="center" wrapText="1"/>
    </xf>
    <xf numFmtId="0" fontId="160" fillId="0" borderId="0" xfId="1734" applyAlignment="1">
      <alignment vertical="top"/>
    </xf>
    <xf numFmtId="0" fontId="11" fillId="0" borderId="0" xfId="1734" applyFont="1" applyBorder="1" applyAlignment="1">
      <alignment horizontal="left" vertical="top" wrapText="1"/>
    </xf>
    <xf numFmtId="0" fontId="11" fillId="0" borderId="0" xfId="1734" applyFont="1" applyAlignment="1" applyProtection="1">
      <alignment wrapText="1"/>
      <protection locked="0"/>
    </xf>
    <xf numFmtId="0" fontId="11" fillId="0" borderId="0" xfId="1734" applyNumberFormat="1" applyFont="1" applyFill="1" applyBorder="1" applyAlignment="1" applyProtection="1">
      <alignment horizontal="left" vertical="top" wrapText="1"/>
    </xf>
    <xf numFmtId="0" fontId="12" fillId="0" borderId="0" xfId="1734" applyFont="1" applyBorder="1" applyAlignment="1">
      <alignment horizontal="left" vertical="top" wrapText="1"/>
    </xf>
    <xf numFmtId="0" fontId="160" fillId="0" borderId="0" xfId="1734" applyAlignment="1">
      <alignment vertical="center"/>
    </xf>
    <xf numFmtId="0" fontId="11" fillId="0" borderId="0" xfId="1734" quotePrefix="1" applyNumberFormat="1" applyFont="1" applyFill="1" applyBorder="1" applyAlignment="1" applyProtection="1">
      <alignment horizontal="left" vertical="center" wrapText="1"/>
    </xf>
    <xf numFmtId="0" fontId="11" fillId="0" borderId="0" xfId="1734" applyNumberFormat="1" applyFont="1" applyFill="1" applyBorder="1" applyAlignment="1" applyProtection="1">
      <alignment horizontal="left" vertical="center" wrapText="1"/>
    </xf>
    <xf numFmtId="0" fontId="12" fillId="0" borderId="0" xfId="1734" applyFont="1" applyBorder="1"/>
    <xf numFmtId="0" fontId="11" fillId="0" borderId="0" xfId="1734" applyFont="1" applyFill="1" applyBorder="1"/>
    <xf numFmtId="4" fontId="11" fillId="0" borderId="45" xfId="1483" applyNumberFormat="1" applyFont="1" applyFill="1" applyBorder="1" applyAlignment="1" applyProtection="1">
      <alignment horizontal="center" wrapText="1"/>
    </xf>
    <xf numFmtId="4" fontId="11" fillId="0" borderId="0" xfId="1483" applyNumberFormat="1" applyFont="1" applyFill="1" applyBorder="1" applyAlignment="1" applyProtection="1">
      <alignment horizontal="center" wrapText="1"/>
    </xf>
    <xf numFmtId="0" fontId="11" fillId="0" borderId="0" xfId="1483" applyNumberFormat="1" applyFont="1" applyFill="1" applyBorder="1" applyAlignment="1" applyProtection="1">
      <alignment horizontal="center" wrapText="1"/>
    </xf>
    <xf numFmtId="4" fontId="233" fillId="0" borderId="45" xfId="1734" applyNumberFormat="1" applyFont="1" applyBorder="1" applyAlignment="1">
      <alignment horizontal="right"/>
    </xf>
    <xf numFmtId="0" fontId="12" fillId="0" borderId="45" xfId="1734" applyFont="1" applyBorder="1" applyAlignment="1">
      <alignment horizontal="left" vertical="top" wrapText="1"/>
    </xf>
    <xf numFmtId="4" fontId="233" fillId="0" borderId="0" xfId="1734" applyNumberFormat="1" applyFont="1" applyBorder="1" applyAlignment="1">
      <alignment horizontal="right" vertical="center"/>
    </xf>
    <xf numFmtId="0" fontId="31" fillId="0" borderId="0" xfId="1734" applyFont="1" applyBorder="1" applyAlignment="1">
      <alignment vertical="center" wrapText="1"/>
    </xf>
    <xf numFmtId="0" fontId="12" fillId="0" borderId="0" xfId="1734" applyFont="1" applyBorder="1" applyAlignment="1">
      <alignment vertical="center" wrapText="1"/>
    </xf>
    <xf numFmtId="0" fontId="12" fillId="0" borderId="0" xfId="1734" applyFont="1" applyBorder="1" applyAlignment="1">
      <alignment horizontal="center" vertical="center"/>
    </xf>
    <xf numFmtId="0" fontId="12" fillId="0" borderId="0" xfId="1734" applyFont="1" applyBorder="1" applyAlignment="1">
      <alignment vertical="top" wrapText="1"/>
    </xf>
    <xf numFmtId="0" fontId="12" fillId="0" borderId="0" xfId="1734" applyFont="1" applyBorder="1" applyAlignment="1">
      <alignment wrapText="1"/>
    </xf>
    <xf numFmtId="4" fontId="12" fillId="0" borderId="50" xfId="1734" applyNumberFormat="1" applyFont="1" applyBorder="1" applyAlignment="1">
      <alignment horizontal="right"/>
    </xf>
    <xf numFmtId="0" fontId="12" fillId="0" borderId="50" xfId="1734" applyFont="1" applyBorder="1" applyAlignment="1">
      <alignment wrapText="1"/>
    </xf>
    <xf numFmtId="0" fontId="12" fillId="0" borderId="50" xfId="1734" applyFont="1" applyBorder="1"/>
    <xf numFmtId="0" fontId="12" fillId="0" borderId="50" xfId="1734" applyFont="1" applyBorder="1" applyAlignment="1">
      <alignment horizontal="center" vertical="top"/>
    </xf>
    <xf numFmtId="4" fontId="17" fillId="0" borderId="0" xfId="1734" applyNumberFormat="1" applyFont="1" applyBorder="1" applyAlignment="1">
      <alignment horizontal="right"/>
    </xf>
    <xf numFmtId="0" fontId="31" fillId="0" borderId="0" xfId="1734" applyFont="1" applyBorder="1" applyAlignment="1">
      <alignment wrapText="1"/>
    </xf>
    <xf numFmtId="4" fontId="17" fillId="0" borderId="45" xfId="1734" applyNumberFormat="1" applyFont="1" applyBorder="1" applyAlignment="1">
      <alignment horizontal="right" vertical="center"/>
    </xf>
    <xf numFmtId="0" fontId="31" fillId="0" borderId="45" xfId="1734" applyFont="1" applyBorder="1" applyAlignment="1">
      <alignment vertical="center" wrapText="1"/>
    </xf>
    <xf numFmtId="0" fontId="12" fillId="0" borderId="45" xfId="1734" applyFont="1" applyBorder="1" applyAlignment="1">
      <alignment horizontal="center" vertical="center"/>
    </xf>
    <xf numFmtId="0" fontId="166" fillId="0" borderId="0" xfId="1734" applyFont="1"/>
    <xf numFmtId="4" fontId="17" fillId="0" borderId="25" xfId="1734" applyNumberFormat="1" applyFont="1" applyBorder="1" applyAlignment="1">
      <alignment horizontal="right"/>
    </xf>
    <xf numFmtId="0" fontId="31" fillId="0" borderId="25" xfId="1734" applyFont="1" applyBorder="1" applyAlignment="1">
      <alignment wrapText="1"/>
    </xf>
    <xf numFmtId="0" fontId="11" fillId="0" borderId="25" xfId="1734" applyFont="1" applyBorder="1"/>
    <xf numFmtId="0" fontId="11" fillId="0" borderId="25" xfId="1734" applyFont="1" applyBorder="1" applyAlignment="1">
      <alignment horizontal="center" vertical="top"/>
    </xf>
    <xf numFmtId="4" fontId="11" fillId="0" borderId="0" xfId="1734" applyNumberFormat="1" applyFont="1" applyBorder="1" applyAlignment="1">
      <alignment horizontal="right" vertical="center"/>
    </xf>
    <xf numFmtId="0" fontId="12" fillId="0" borderId="0" xfId="1734" applyFont="1" applyFill="1" applyBorder="1"/>
    <xf numFmtId="0" fontId="12" fillId="0" borderId="0" xfId="1734" applyFont="1" applyAlignment="1">
      <alignment horizontal="left" vertical="top" wrapText="1"/>
    </xf>
    <xf numFmtId="0" fontId="234" fillId="0" borderId="0" xfId="1734" applyFont="1"/>
    <xf numFmtId="4" fontId="233" fillId="0" borderId="0" xfId="1734" applyNumberFormat="1" applyFont="1" applyAlignment="1">
      <alignment horizontal="right"/>
    </xf>
    <xf numFmtId="0" fontId="62" fillId="0" borderId="0" xfId="1734" applyFont="1"/>
    <xf numFmtId="4" fontId="161" fillId="0" borderId="0" xfId="1734" applyNumberFormat="1" applyFont="1" applyBorder="1" applyAlignment="1">
      <alignment horizontal="right"/>
    </xf>
    <xf numFmtId="0" fontId="62" fillId="0" borderId="0" xfId="1734" applyFont="1" applyBorder="1" applyAlignment="1">
      <alignment wrapText="1"/>
    </xf>
    <xf numFmtId="0" fontId="62" fillId="0" borderId="0" xfId="1734" applyFont="1" applyBorder="1" applyAlignment="1">
      <alignment horizontal="justify" vertical="top" wrapText="1"/>
    </xf>
    <xf numFmtId="0" fontId="61" fillId="0" borderId="0" xfId="1734" applyFont="1"/>
    <xf numFmtId="4" fontId="171" fillId="0" borderId="0" xfId="1734" applyNumberFormat="1" applyFont="1" applyAlignment="1">
      <alignment horizontal="center"/>
    </xf>
    <xf numFmtId="4" fontId="171" fillId="0" borderId="0" xfId="1734" applyNumberFormat="1" applyFont="1" applyAlignment="1">
      <alignment horizontal="center" vertical="top"/>
    </xf>
    <xf numFmtId="0" fontId="13" fillId="0" borderId="0" xfId="0" applyFont="1" applyFill="1" applyAlignment="1">
      <alignment horizontal="right" vertical="justify"/>
    </xf>
    <xf numFmtId="0" fontId="13" fillId="0" borderId="0" xfId="0" applyFont="1" applyFill="1" applyBorder="1" applyAlignment="1">
      <alignment horizontal="left" vertical="justify" wrapText="1"/>
    </xf>
    <xf numFmtId="0" fontId="13" fillId="0" borderId="0" xfId="0" applyFont="1" applyBorder="1" applyAlignment="1">
      <alignment horizontal="left" vertical="top"/>
    </xf>
    <xf numFmtId="0" fontId="13" fillId="0" borderId="0" xfId="0" applyFont="1" applyFill="1" applyBorder="1" applyAlignment="1">
      <alignment horizontal="left" wrapText="1"/>
    </xf>
    <xf numFmtId="4" fontId="191" fillId="0" borderId="0" xfId="0" applyNumberFormat="1" applyFont="1" applyFill="1" applyBorder="1" applyAlignment="1">
      <alignment horizontal="right"/>
    </xf>
    <xf numFmtId="0" fontId="13" fillId="0" borderId="24" xfId="0" applyFont="1" applyFill="1" applyBorder="1" applyAlignment="1">
      <alignment horizontal="right" vertical="justify"/>
    </xf>
    <xf numFmtId="4" fontId="11" fillId="0" borderId="24" xfId="0" applyNumberFormat="1" applyFont="1" applyBorder="1" applyAlignment="1">
      <alignment horizontal="right"/>
    </xf>
    <xf numFmtId="0" fontId="13" fillId="0" borderId="0" xfId="0" applyFont="1" applyFill="1" applyAlignment="1">
      <alignment horizontal="left" vertical="top" wrapText="1"/>
    </xf>
    <xf numFmtId="0" fontId="13" fillId="0" borderId="0" xfId="0" applyFont="1" applyAlignment="1">
      <alignment vertical="top"/>
    </xf>
    <xf numFmtId="49" fontId="13" fillId="0" borderId="0" xfId="1575" applyNumberFormat="1" applyFont="1" applyFill="1" applyBorder="1" applyAlignment="1" applyProtection="1">
      <alignment horizontal="justify" vertical="top" wrapText="1"/>
    </xf>
    <xf numFmtId="193" fontId="4" fillId="0" borderId="0" xfId="1575" applyNumberFormat="1" applyFont="1" applyFill="1" applyBorder="1" applyAlignment="1" applyProtection="1">
      <alignment horizontal="center" vertical="top" wrapText="1"/>
    </xf>
    <xf numFmtId="0" fontId="36" fillId="0" borderId="0" xfId="1422" applyFont="1" applyBorder="1" applyAlignment="1" applyProtection="1">
      <alignment vertical="top" wrapText="1"/>
    </xf>
    <xf numFmtId="0" fontId="31" fillId="0" borderId="0" xfId="1422" applyBorder="1" applyProtection="1"/>
    <xf numFmtId="0" fontId="31" fillId="0" borderId="0" xfId="1422" applyBorder="1" applyAlignment="1" applyProtection="1">
      <alignment horizontal="right"/>
    </xf>
    <xf numFmtId="4" fontId="31" fillId="0" borderId="0" xfId="1422" applyNumberFormat="1" applyFont="1" applyFill="1" applyBorder="1" applyAlignment="1" applyProtection="1">
      <alignment wrapText="1"/>
    </xf>
    <xf numFmtId="191" fontId="31" fillId="0" borderId="0" xfId="1422" applyNumberFormat="1" applyFont="1" applyFill="1" applyBorder="1" applyAlignment="1" applyProtection="1">
      <protection locked="0"/>
    </xf>
    <xf numFmtId="0" fontId="13" fillId="0" borderId="0" xfId="0" applyFont="1" applyBorder="1" applyAlignment="1">
      <alignment vertical="top" wrapText="1"/>
    </xf>
    <xf numFmtId="0" fontId="14" fillId="0" borderId="0" xfId="0" applyFont="1" applyBorder="1" applyAlignment="1">
      <alignment horizontal="left" vertical="top" wrapText="1"/>
    </xf>
    <xf numFmtId="0" fontId="13" fillId="0" borderId="0" xfId="0" applyFont="1" applyBorder="1" applyAlignment="1">
      <alignment horizontal="left" vertical="top" wrapText="1"/>
    </xf>
    <xf numFmtId="0" fontId="242" fillId="0" borderId="0" xfId="1456" applyFont="1" applyAlignment="1">
      <alignment horizontal="left" vertical="center"/>
    </xf>
    <xf numFmtId="1" fontId="242" fillId="0" borderId="0" xfId="1456" applyNumberFormat="1" applyFont="1" applyAlignment="1">
      <alignment horizontal="right" vertical="center"/>
    </xf>
    <xf numFmtId="49" fontId="243" fillId="0" borderId="0" xfId="864" applyNumberFormat="1" applyFont="1" applyFill="1" applyBorder="1" applyAlignment="1">
      <alignment vertical="center"/>
    </xf>
    <xf numFmtId="0" fontId="243" fillId="0" borderId="0" xfId="864" applyFont="1" applyFill="1" applyBorder="1" applyAlignment="1">
      <alignment vertical="center"/>
    </xf>
    <xf numFmtId="1" fontId="243" fillId="0" borderId="0" xfId="864" applyNumberFormat="1" applyFont="1" applyFill="1" applyBorder="1" applyAlignment="1">
      <alignment vertical="center"/>
    </xf>
    <xf numFmtId="49" fontId="80" fillId="0" borderId="51" xfId="864" applyNumberFormat="1" applyFont="1" applyFill="1" applyBorder="1" applyAlignment="1">
      <alignment vertical="center"/>
    </xf>
    <xf numFmtId="0" fontId="80" fillId="0" borderId="51" xfId="864" applyFont="1" applyFill="1" applyBorder="1" applyAlignment="1">
      <alignment vertical="center"/>
    </xf>
    <xf numFmtId="4" fontId="80" fillId="0" borderId="51" xfId="864" applyNumberFormat="1" applyFont="1" applyFill="1" applyBorder="1" applyAlignment="1">
      <alignment vertical="center"/>
    </xf>
    <xf numFmtId="0" fontId="80" fillId="0" borderId="0" xfId="864" applyFont="1" applyFill="1" applyBorder="1" applyAlignment="1">
      <alignment vertical="center"/>
    </xf>
    <xf numFmtId="0" fontId="241" fillId="0" borderId="0" xfId="1456" applyFont="1" applyBorder="1" applyAlignment="1">
      <alignment horizontal="center" vertical="center"/>
    </xf>
    <xf numFmtId="0" fontId="0" fillId="0" borderId="0" xfId="0" applyFont="1" applyAlignment="1">
      <alignment wrapText="1"/>
    </xf>
    <xf numFmtId="0" fontId="13" fillId="0" borderId="0" xfId="1198" applyFont="1" applyFill="1" applyBorder="1" applyAlignment="1">
      <alignment horizontal="justify" vertical="top" wrapText="1"/>
    </xf>
    <xf numFmtId="4" fontId="13" fillId="0" borderId="0" xfId="1471" applyNumberFormat="1" applyFont="1" applyFill="1" applyAlignment="1">
      <alignment horizontal="justify"/>
    </xf>
    <xf numFmtId="49" fontId="11" fillId="0" borderId="0" xfId="1483" applyNumberFormat="1" applyFont="1" applyFill="1" applyBorder="1" applyAlignment="1" applyProtection="1">
      <alignment horizontal="center" vertical="center" wrapText="1"/>
    </xf>
    <xf numFmtId="0" fontId="11" fillId="0" borderId="0" xfId="1483" applyNumberFormat="1" applyFont="1" applyFill="1" applyBorder="1" applyAlignment="1" applyProtection="1">
      <alignment vertical="top" wrapText="1"/>
    </xf>
    <xf numFmtId="49" fontId="12" fillId="0" borderId="45" xfId="1483" applyNumberFormat="1" applyFont="1" applyFill="1" applyBorder="1" applyAlignment="1" applyProtection="1">
      <alignment horizontal="left" vertical="top" wrapText="1"/>
    </xf>
    <xf numFmtId="213" fontId="11" fillId="0" borderId="0" xfId="1734" quotePrefix="1" applyNumberFormat="1" applyFont="1" applyBorder="1" applyAlignment="1" applyProtection="1">
      <alignment horizontal="center" vertical="top" wrapText="1"/>
    </xf>
    <xf numFmtId="213" fontId="11" fillId="0" borderId="0" xfId="1734" quotePrefix="1" applyNumberFormat="1" applyFont="1" applyFill="1" applyBorder="1" applyAlignment="1" applyProtection="1">
      <alignment horizontal="center" vertical="top" wrapText="1"/>
    </xf>
    <xf numFmtId="213" fontId="11" fillId="0" borderId="0" xfId="1180" quotePrefix="1" applyNumberFormat="1" applyFont="1" applyFill="1" applyBorder="1" applyAlignment="1" applyProtection="1">
      <alignment horizontal="center" vertical="top" wrapText="1"/>
    </xf>
    <xf numFmtId="1" fontId="11" fillId="0" borderId="0" xfId="1180" applyNumberFormat="1" applyFont="1" applyFill="1" applyBorder="1" applyAlignment="1" applyProtection="1">
      <alignment horizontal="center" wrapText="1"/>
    </xf>
    <xf numFmtId="49" fontId="11" fillId="0" borderId="0" xfId="1483" applyNumberFormat="1" applyFont="1" applyFill="1" applyBorder="1" applyAlignment="1" applyProtection="1">
      <alignment horizontal="center" vertical="top" wrapText="1"/>
    </xf>
    <xf numFmtId="49" fontId="11" fillId="0" borderId="45" xfId="1483" applyNumberFormat="1" applyFont="1" applyFill="1" applyBorder="1" applyAlignment="1" applyProtection="1">
      <alignment horizontal="center" vertical="top" wrapText="1"/>
    </xf>
    <xf numFmtId="49" fontId="14" fillId="0" borderId="54" xfId="0" applyNumberFormat="1" applyFont="1" applyFill="1" applyBorder="1" applyAlignment="1" applyProtection="1">
      <alignment horizontal="left" vertical="center" wrapText="1"/>
    </xf>
    <xf numFmtId="49" fontId="195" fillId="0" borderId="9" xfId="0" applyNumberFormat="1" applyFont="1" applyFill="1" applyBorder="1" applyAlignment="1" applyProtection="1">
      <alignment horizontal="left" vertical="center" wrapText="1"/>
    </xf>
    <xf numFmtId="0" fontId="75" fillId="0" borderId="9" xfId="0" applyFont="1" applyFill="1" applyBorder="1" applyAlignment="1" applyProtection="1">
      <alignment horizontal="center" vertical="center"/>
    </xf>
    <xf numFmtId="0" fontId="75" fillId="0" borderId="9" xfId="0" applyNumberFormat="1" applyFont="1" applyFill="1" applyBorder="1" applyAlignment="1" applyProtection="1">
      <alignment horizontal="center" vertical="center"/>
    </xf>
    <xf numFmtId="4" fontId="75" fillId="0" borderId="55" xfId="0" applyNumberFormat="1" applyFont="1" applyFill="1" applyBorder="1" applyAlignment="1" applyProtection="1">
      <alignment vertical="center"/>
    </xf>
    <xf numFmtId="0" fontId="24" fillId="0" borderId="0" xfId="0" applyFont="1" applyFill="1" applyAlignment="1">
      <alignment horizontal="center" vertical="top" wrapText="1"/>
    </xf>
    <xf numFmtId="0" fontId="0" fillId="0" borderId="0" xfId="0"/>
    <xf numFmtId="49" fontId="13" fillId="0" borderId="0" xfId="1575" applyNumberFormat="1" applyFont="1" applyFill="1" applyBorder="1" applyAlignment="1" applyProtection="1">
      <alignment horizontal="justify" wrapText="1"/>
    </xf>
    <xf numFmtId="0" fontId="13" fillId="0" borderId="0" xfId="0" applyFont="1" applyAlignment="1">
      <alignment horizontal="center"/>
    </xf>
    <xf numFmtId="168" fontId="14" fillId="0" borderId="9" xfId="1984" applyFont="1" applyBorder="1" applyAlignment="1">
      <alignment horizontal="center"/>
    </xf>
    <xf numFmtId="0" fontId="14" fillId="0" borderId="9" xfId="0" applyFont="1" applyBorder="1" applyAlignment="1">
      <alignment horizontal="center"/>
    </xf>
    <xf numFmtId="0" fontId="13" fillId="0" borderId="0" xfId="0" applyFont="1"/>
    <xf numFmtId="0" fontId="13" fillId="0" borderId="0" xfId="0" applyFont="1" applyFill="1" applyBorder="1" applyAlignment="1">
      <alignment horizontal="left" vertical="top" wrapText="1"/>
    </xf>
    <xf numFmtId="0" fontId="0" fillId="0" borderId="0" xfId="0"/>
    <xf numFmtId="0" fontId="0" fillId="0" borderId="0" xfId="0"/>
    <xf numFmtId="0" fontId="266" fillId="0" borderId="0" xfId="0" applyFont="1"/>
    <xf numFmtId="0" fontId="0" fillId="0" borderId="47" xfId="0" applyBorder="1"/>
    <xf numFmtId="4" fontId="0" fillId="0" borderId="9" xfId="0" applyNumberFormat="1" applyBorder="1" applyAlignment="1"/>
    <xf numFmtId="4" fontId="0" fillId="0" borderId="46" xfId="0" applyNumberFormat="1" applyBorder="1" applyAlignment="1"/>
    <xf numFmtId="0" fontId="176" fillId="0" borderId="0" xfId="1734" applyFont="1" applyBorder="1" applyAlignment="1">
      <alignment horizontal="left" vertical="center"/>
    </xf>
    <xf numFmtId="43" fontId="3" fillId="0" borderId="0" xfId="2046" applyFont="1" applyAlignment="1" applyProtection="1">
      <alignment horizontal="left" vertical="top"/>
    </xf>
    <xf numFmtId="2" fontId="33" fillId="0" borderId="0" xfId="1476" applyNumberFormat="1" applyFont="1" applyAlignment="1" applyProtection="1">
      <alignment horizontal="left" vertical="top"/>
    </xf>
    <xf numFmtId="2" fontId="13" fillId="0" borderId="0" xfId="1476" applyNumberFormat="1" applyFont="1" applyAlignment="1" applyProtection="1">
      <alignment horizontal="left" vertical="top"/>
    </xf>
    <xf numFmtId="0" fontId="13" fillId="0" borderId="0" xfId="1476" applyNumberFormat="1" applyFont="1" applyAlignment="1" applyProtection="1">
      <alignment horizontal="left" vertical="top" wrapText="1"/>
    </xf>
    <xf numFmtId="2" fontId="13" fillId="0" borderId="0" xfId="1476" applyNumberFormat="1" applyFont="1" applyAlignment="1" applyProtection="1">
      <alignment horizontal="center" vertical="top"/>
    </xf>
    <xf numFmtId="2" fontId="13" fillId="0" borderId="0" xfId="1476" applyNumberFormat="1" applyFont="1" applyFill="1" applyAlignment="1" applyProtection="1">
      <alignment horizontal="left" vertical="top"/>
    </xf>
    <xf numFmtId="0" fontId="13" fillId="0" borderId="0" xfId="1476" applyNumberFormat="1" applyFont="1" applyFill="1" applyAlignment="1" applyProtection="1">
      <alignment horizontal="right" wrapText="1"/>
    </xf>
    <xf numFmtId="2" fontId="13" fillId="0" borderId="0" xfId="1476" applyNumberFormat="1" applyFont="1" applyFill="1" applyAlignment="1" applyProtection="1">
      <alignment horizontal="center" vertical="top"/>
    </xf>
    <xf numFmtId="2" fontId="13" fillId="0" borderId="0" xfId="1476" applyNumberFormat="1" applyFont="1" applyFill="1" applyAlignment="1" applyProtection="1">
      <alignment horizontal="center"/>
    </xf>
    <xf numFmtId="2" fontId="208" fillId="0" borderId="0" xfId="1476" applyNumberFormat="1" applyFont="1" applyFill="1" applyAlignment="1" applyProtection="1">
      <alignment vertical="top" wrapText="1"/>
    </xf>
    <xf numFmtId="2" fontId="205" fillId="0" borderId="0" xfId="1476" applyNumberFormat="1" applyFont="1" applyFill="1" applyAlignment="1" applyProtection="1">
      <alignment vertical="top" wrapText="1"/>
    </xf>
    <xf numFmtId="2" fontId="206" fillId="0" borderId="0" xfId="1476" applyNumberFormat="1" applyFont="1" applyFill="1" applyAlignment="1" applyProtection="1">
      <alignment vertical="top" wrapText="1"/>
    </xf>
    <xf numFmtId="2" fontId="205" fillId="0" borderId="0" xfId="1476" applyNumberFormat="1" applyFont="1" applyFill="1" applyAlignment="1" applyProtection="1">
      <alignment horizontal="right"/>
    </xf>
    <xf numFmtId="2" fontId="206" fillId="0" borderId="0" xfId="1476" applyNumberFormat="1" applyFont="1" applyAlignment="1" applyProtection="1">
      <alignment horizontal="left" vertical="top"/>
    </xf>
    <xf numFmtId="0" fontId="206" fillId="0" borderId="0" xfId="1476" applyNumberFormat="1" applyFont="1" applyAlignment="1" applyProtection="1">
      <alignment horizontal="left" vertical="top" wrapText="1"/>
    </xf>
    <xf numFmtId="2" fontId="206" fillId="0" borderId="0" xfId="1476" applyNumberFormat="1" applyFont="1" applyAlignment="1" applyProtection="1">
      <alignment horizontal="center" vertical="top"/>
    </xf>
    <xf numFmtId="43" fontId="58" fillId="0" borderId="0" xfId="2046" applyFont="1" applyAlignment="1" applyProtection="1">
      <alignment horizontal="left" vertical="top"/>
    </xf>
    <xf numFmtId="2" fontId="58" fillId="0" borderId="0" xfId="1476" applyNumberFormat="1" applyFont="1" applyAlignment="1" applyProtection="1">
      <alignment horizontal="left" vertical="top"/>
    </xf>
    <xf numFmtId="2" fontId="205" fillId="0" borderId="0" xfId="1476" applyNumberFormat="1" applyFont="1" applyAlignment="1" applyProtection="1">
      <alignment horizontal="left" vertical="top"/>
    </xf>
    <xf numFmtId="0" fontId="205" fillId="0" borderId="0" xfId="1476" applyNumberFormat="1" applyFont="1" applyAlignment="1" applyProtection="1">
      <alignment horizontal="left" vertical="top" wrapText="1"/>
    </xf>
    <xf numFmtId="2" fontId="205" fillId="0" borderId="0" xfId="1476" applyNumberFormat="1" applyFont="1" applyAlignment="1" applyProtection="1">
      <alignment horizontal="center" vertical="top"/>
    </xf>
    <xf numFmtId="43" fontId="59" fillId="0" borderId="0" xfId="2046" applyFont="1" applyAlignment="1" applyProtection="1">
      <alignment horizontal="left" vertical="top"/>
    </xf>
    <xf numFmtId="2" fontId="59" fillId="0" borderId="0" xfId="1476" applyNumberFormat="1" applyFont="1" applyAlignment="1" applyProtection="1">
      <alignment horizontal="left" vertical="top"/>
    </xf>
    <xf numFmtId="0" fontId="57" fillId="0" borderId="0" xfId="1476" applyNumberFormat="1" applyFont="1" applyAlignment="1" applyProtection="1">
      <alignment horizontal="left" vertical="top" wrapText="1"/>
    </xf>
    <xf numFmtId="2" fontId="195" fillId="0" borderId="0" xfId="1476" applyNumberFormat="1" applyFont="1" applyAlignment="1" applyProtection="1">
      <alignment horizontal="left" vertical="top"/>
    </xf>
    <xf numFmtId="0" fontId="195" fillId="0" borderId="0" xfId="1476" applyNumberFormat="1" applyFont="1" applyAlignment="1" applyProtection="1">
      <alignment horizontal="left" vertical="top" wrapText="1"/>
    </xf>
    <xf numFmtId="2" fontId="195" fillId="0" borderId="0" xfId="1476" applyNumberFormat="1" applyFont="1" applyAlignment="1" applyProtection="1">
      <alignment horizontal="center" vertical="top"/>
    </xf>
    <xf numFmtId="43" fontId="60" fillId="0" borderId="0" xfId="2046" applyFont="1" applyAlignment="1" applyProtection="1">
      <alignment horizontal="left" vertical="top"/>
    </xf>
    <xf numFmtId="2" fontId="60" fillId="0" borderId="0" xfId="1476" applyNumberFormat="1" applyFont="1" applyAlignment="1" applyProtection="1">
      <alignment horizontal="left" vertical="top"/>
    </xf>
    <xf numFmtId="2" fontId="51" fillId="0" borderId="0" xfId="1476" applyNumberFormat="1" applyFont="1" applyAlignment="1" applyProtection="1">
      <alignment horizontal="justify" vertical="top" wrapText="1"/>
    </xf>
    <xf numFmtId="0" fontId="13" fillId="0" borderId="0" xfId="1476" applyNumberFormat="1" applyFont="1" applyAlignment="1" applyProtection="1">
      <alignment horizontal="justify" vertical="top" wrapText="1"/>
    </xf>
    <xf numFmtId="2" fontId="13" fillId="0" borderId="0" xfId="1476" applyNumberFormat="1" applyFont="1" applyAlignment="1" applyProtection="1">
      <alignment horizontal="center" vertical="top" wrapText="1"/>
    </xf>
    <xf numFmtId="2" fontId="13" fillId="0" borderId="0" xfId="1476" applyNumberFormat="1" applyFont="1" applyAlignment="1" applyProtection="1">
      <alignment horizontal="justify" vertical="top" wrapText="1"/>
    </xf>
    <xf numFmtId="2" fontId="51" fillId="0" borderId="0" xfId="1476" applyNumberFormat="1" applyFont="1" applyAlignment="1" applyProtection="1">
      <alignment vertical="top"/>
    </xf>
    <xf numFmtId="0" fontId="13" fillId="0" borderId="0" xfId="1476" applyNumberFormat="1" applyFont="1" applyAlignment="1" applyProtection="1">
      <alignment vertical="top" wrapText="1"/>
    </xf>
    <xf numFmtId="2" fontId="13" fillId="0" borderId="0" xfId="1476" applyNumberFormat="1" applyFont="1" applyAlignment="1" applyProtection="1">
      <alignment vertical="top"/>
    </xf>
    <xf numFmtId="2" fontId="51" fillId="0" borderId="0" xfId="1476" quotePrefix="1" applyNumberFormat="1" applyFont="1" applyAlignment="1" applyProtection="1">
      <alignment vertical="top"/>
    </xf>
    <xf numFmtId="0" fontId="51" fillId="0" borderId="0" xfId="1476" applyNumberFormat="1" applyFont="1" applyAlignment="1" applyProtection="1">
      <alignment horizontal="justify" vertical="top" wrapText="1"/>
    </xf>
    <xf numFmtId="2" fontId="51" fillId="0" borderId="0" xfId="1476" applyNumberFormat="1" applyFont="1" applyAlignment="1" applyProtection="1">
      <alignment horizontal="center" vertical="top" wrapText="1"/>
    </xf>
    <xf numFmtId="2" fontId="51" fillId="0" borderId="0" xfId="1476" applyNumberFormat="1" applyFont="1" applyAlignment="1" applyProtection="1">
      <alignment horizontal="justify" vertical="top"/>
    </xf>
    <xf numFmtId="2" fontId="13" fillId="0" borderId="0" xfId="1476" applyNumberFormat="1" applyFont="1" applyAlignment="1" applyProtection="1">
      <alignment horizontal="justify" vertical="top"/>
    </xf>
    <xf numFmtId="0" fontId="14" fillId="0" borderId="0" xfId="1476" applyNumberFormat="1" applyFont="1" applyAlignment="1" applyProtection="1">
      <alignment horizontal="left" vertical="top" wrapText="1"/>
    </xf>
    <xf numFmtId="2" fontId="195" fillId="0" borderId="0" xfId="1476" applyNumberFormat="1" applyFont="1" applyAlignment="1" applyProtection="1">
      <alignment vertical="top"/>
    </xf>
    <xf numFmtId="0" fontId="195" fillId="0" borderId="0" xfId="1476" applyNumberFormat="1" applyFont="1" applyAlignment="1" applyProtection="1">
      <alignment vertical="top" wrapText="1"/>
    </xf>
    <xf numFmtId="2" fontId="75" fillId="0" borderId="0" xfId="1476" applyNumberFormat="1" applyFont="1" applyAlignment="1" applyProtection="1">
      <alignment horizontal="center"/>
    </xf>
    <xf numFmtId="2" fontId="75" fillId="0" borderId="0" xfId="1476" applyNumberFormat="1" applyFont="1" applyAlignment="1" applyProtection="1">
      <alignment horizontal="left" vertical="top"/>
    </xf>
    <xf numFmtId="43" fontId="5" fillId="0" borderId="0" xfId="2046" applyFont="1" applyAlignment="1" applyProtection="1">
      <alignment horizontal="left" vertical="top"/>
    </xf>
    <xf numFmtId="2" fontId="5" fillId="0" borderId="0" xfId="1476" applyNumberFormat="1" applyFont="1" applyAlignment="1" applyProtection="1">
      <alignment horizontal="left" vertical="top"/>
    </xf>
    <xf numFmtId="2" fontId="206" fillId="0" borderId="0" xfId="1476" applyNumberFormat="1" applyFont="1" applyAlignment="1" applyProtection="1">
      <alignment vertical="top"/>
    </xf>
    <xf numFmtId="2" fontId="207" fillId="0" borderId="0" xfId="1476" applyNumberFormat="1" applyFont="1" applyAlignment="1" applyProtection="1">
      <alignment horizontal="center"/>
    </xf>
    <xf numFmtId="2" fontId="207" fillId="0" borderId="0" xfId="1476" applyNumberFormat="1" applyFont="1" applyAlignment="1" applyProtection="1">
      <alignment horizontal="left" vertical="top"/>
    </xf>
    <xf numFmtId="43" fontId="82" fillId="0" borderId="0" xfId="2046" applyFont="1" applyAlignment="1" applyProtection="1">
      <alignment horizontal="left" vertical="top"/>
    </xf>
    <xf numFmtId="2" fontId="82" fillId="0" borderId="0" xfId="1476" applyNumberFormat="1" applyFont="1" applyAlignment="1" applyProtection="1">
      <alignment horizontal="left" vertical="top"/>
    </xf>
    <xf numFmtId="43" fontId="11" fillId="0" borderId="0" xfId="2046" applyFont="1" applyAlignment="1" applyProtection="1">
      <alignment horizontal="left" vertical="top"/>
    </xf>
    <xf numFmtId="2" fontId="11" fillId="0" borderId="0" xfId="1476" applyNumberFormat="1" applyFont="1" applyAlignment="1" applyProtection="1">
      <alignment horizontal="left" vertical="top"/>
    </xf>
    <xf numFmtId="2" fontId="51" fillId="0" borderId="0" xfId="1476" applyNumberFormat="1" applyFont="1" applyAlignment="1" applyProtection="1">
      <alignment horizontal="center" wrapText="1"/>
    </xf>
    <xf numFmtId="2" fontId="21" fillId="0" borderId="0" xfId="1476" applyNumberFormat="1" applyFont="1" applyAlignment="1" applyProtection="1">
      <alignment horizontal="justify" vertical="top" wrapText="1"/>
    </xf>
    <xf numFmtId="2" fontId="51" fillId="0" borderId="0" xfId="1476" applyNumberFormat="1" applyFont="1" applyAlignment="1" applyProtection="1">
      <alignment horizontal="center"/>
    </xf>
    <xf numFmtId="2" fontId="51" fillId="0" borderId="0" xfId="1476" applyNumberFormat="1" applyFont="1" applyAlignment="1" applyProtection="1">
      <alignment horizontal="left" vertical="top"/>
    </xf>
    <xf numFmtId="0" fontId="51" fillId="0" borderId="0" xfId="1476" applyNumberFormat="1" applyFont="1" applyAlignment="1" applyProtection="1">
      <alignment horizontal="left" vertical="top" wrapText="1"/>
    </xf>
    <xf numFmtId="2" fontId="21" fillId="0" borderId="0" xfId="1476" applyNumberFormat="1" applyFont="1" applyAlignment="1" applyProtection="1">
      <alignment horizontal="justify" vertical="top"/>
    </xf>
    <xf numFmtId="0" fontId="195" fillId="0" borderId="0" xfId="1476" applyNumberFormat="1" applyFont="1" applyAlignment="1" applyProtection="1">
      <alignment horizontal="justify" vertical="top" wrapText="1"/>
    </xf>
    <xf numFmtId="43" fontId="4" fillId="0" borderId="0" xfId="2046" applyFont="1" applyAlignment="1" applyProtection="1">
      <alignment horizontal="left" vertical="top"/>
    </xf>
    <xf numFmtId="2" fontId="4" fillId="0" borderId="0" xfId="1476" applyNumberFormat="1" applyFont="1" applyAlignment="1" applyProtection="1">
      <alignment horizontal="left" vertical="top"/>
    </xf>
    <xf numFmtId="2" fontId="21" fillId="0" borderId="0" xfId="1476" applyNumberFormat="1" applyFont="1" applyAlignment="1" applyProtection="1">
      <alignment vertical="top"/>
    </xf>
    <xf numFmtId="0" fontId="21" fillId="0" borderId="0" xfId="1476" applyNumberFormat="1" applyFont="1" applyAlignment="1" applyProtection="1">
      <alignment horizontal="justify" vertical="top" wrapText="1"/>
    </xf>
    <xf numFmtId="2" fontId="51" fillId="0" borderId="0" xfId="1476" applyNumberFormat="1" applyFont="1" applyAlignment="1" applyProtection="1">
      <alignment horizontal="center" vertical="top"/>
    </xf>
    <xf numFmtId="2" fontId="75" fillId="0" borderId="0" xfId="1476" applyNumberFormat="1" applyFont="1" applyAlignment="1" applyProtection="1">
      <alignment horizontal="center" vertical="top"/>
    </xf>
    <xf numFmtId="2" fontId="14" fillId="0" borderId="0" xfId="1476" applyNumberFormat="1" applyFont="1" applyAlignment="1" applyProtection="1">
      <alignment vertical="top"/>
    </xf>
    <xf numFmtId="0" fontId="14" fillId="0" borderId="0" xfId="1476" applyNumberFormat="1" applyFont="1" applyAlignment="1" applyProtection="1">
      <alignment horizontal="justify" vertical="top" wrapText="1"/>
    </xf>
    <xf numFmtId="4" fontId="75" fillId="0" borderId="0" xfId="1476" applyNumberFormat="1" applyFont="1" applyAlignment="1" applyProtection="1">
      <alignment horizontal="center" vertical="top"/>
    </xf>
    <xf numFmtId="4" fontId="13" fillId="0" borderId="0" xfId="1476" applyNumberFormat="1" applyFont="1" applyAlignment="1" applyProtection="1">
      <alignment horizontal="center" vertical="top"/>
    </xf>
    <xf numFmtId="4" fontId="13" fillId="0" borderId="0" xfId="1476" applyNumberFormat="1" applyFont="1" applyAlignment="1" applyProtection="1">
      <alignment horizontal="center" vertical="top" wrapText="1"/>
    </xf>
    <xf numFmtId="2" fontId="51" fillId="0" borderId="0" xfId="1476" applyNumberFormat="1" applyFont="1" applyAlignment="1" applyProtection="1">
      <alignment vertical="top" wrapText="1"/>
    </xf>
    <xf numFmtId="2" fontId="13" fillId="0" borderId="0" xfId="1476" applyNumberFormat="1" applyFont="1" applyAlignment="1" applyProtection="1">
      <alignment horizontal="left" vertical="top" wrapText="1"/>
    </xf>
    <xf numFmtId="2" fontId="13" fillId="0" borderId="0" xfId="1476" applyNumberFormat="1" applyFont="1" applyAlignment="1" applyProtection="1">
      <alignment horizontal="center"/>
    </xf>
    <xf numFmtId="2" fontId="51" fillId="0" borderId="0" xfId="1476" applyNumberFormat="1" applyFont="1" applyAlignment="1" applyProtection="1">
      <alignment horizontal="left" vertical="top" wrapText="1"/>
    </xf>
    <xf numFmtId="2" fontId="13" fillId="0" borderId="0" xfId="1476" applyNumberFormat="1" applyFont="1" applyAlignment="1" applyProtection="1">
      <alignment horizontal="center" wrapText="1"/>
    </xf>
    <xf numFmtId="0" fontId="51" fillId="0" borderId="0" xfId="1476" applyNumberFormat="1" applyFont="1" applyAlignment="1" applyProtection="1">
      <alignment horizontal="center" wrapText="1"/>
    </xf>
    <xf numFmtId="0" fontId="51" fillId="0" borderId="0" xfId="1476" applyNumberFormat="1" applyFont="1" applyAlignment="1" applyProtection="1">
      <alignment horizontal="center" vertical="top" wrapText="1"/>
    </xf>
    <xf numFmtId="0" fontId="51" fillId="0" borderId="0" xfId="1476" applyNumberFormat="1" applyFont="1" applyAlignment="1" applyProtection="1">
      <alignment vertical="top" wrapText="1"/>
    </xf>
    <xf numFmtId="4" fontId="75" fillId="0" borderId="0" xfId="1476" applyNumberFormat="1" applyFont="1" applyAlignment="1" applyProtection="1">
      <alignment horizontal="center"/>
    </xf>
    <xf numFmtId="4" fontId="13" fillId="0" borderId="0" xfId="1476" applyNumberFormat="1" applyFont="1" applyAlignment="1" applyProtection="1">
      <alignment horizontal="center"/>
    </xf>
    <xf numFmtId="4" fontId="13" fillId="0" borderId="0" xfId="1476" applyNumberFormat="1" applyFont="1" applyAlignment="1" applyProtection="1">
      <alignment horizontal="center" wrapText="1"/>
    </xf>
    <xf numFmtId="2" fontId="75" fillId="0" borderId="0" xfId="1476" applyNumberFormat="1" applyFont="1" applyAlignment="1" applyProtection="1">
      <alignment horizontal="right"/>
    </xf>
    <xf numFmtId="4" fontId="75" fillId="0" borderId="0" xfId="1476" applyNumberFormat="1" applyFont="1" applyAlignment="1" applyProtection="1">
      <alignment horizontal="right"/>
    </xf>
    <xf numFmtId="2" fontId="13" fillId="0" borderId="0" xfId="1476" applyNumberFormat="1" applyFont="1" applyAlignment="1" applyProtection="1">
      <alignment horizontal="right"/>
    </xf>
    <xf numFmtId="4" fontId="13" fillId="0" borderId="0" xfId="1476" applyNumberFormat="1" applyFont="1" applyAlignment="1" applyProtection="1">
      <alignment horizontal="right"/>
    </xf>
    <xf numFmtId="0" fontId="51" fillId="0" borderId="0" xfId="1476" applyNumberFormat="1" applyFont="1" applyAlignment="1" applyProtection="1">
      <alignment horizontal="justify" vertical="top"/>
    </xf>
    <xf numFmtId="0" fontId="51" fillId="0" borderId="0" xfId="1476" applyFont="1" applyProtection="1"/>
    <xf numFmtId="0" fontId="51" fillId="0" borderId="0" xfId="1476" applyNumberFormat="1" applyFont="1" applyAlignment="1" applyProtection="1">
      <alignment wrapText="1"/>
    </xf>
    <xf numFmtId="0" fontId="51" fillId="0" borderId="0" xfId="1476" applyFont="1" applyAlignment="1" applyProtection="1">
      <alignment horizontal="center"/>
    </xf>
    <xf numFmtId="170" fontId="51" fillId="0" borderId="0" xfId="1476" applyNumberFormat="1" applyFont="1" applyAlignment="1" applyProtection="1">
      <alignment horizontal="right"/>
    </xf>
    <xf numFmtId="0" fontId="51" fillId="0" borderId="0" xfId="1476" applyFont="1" applyAlignment="1" applyProtection="1">
      <alignment horizontal="right"/>
    </xf>
    <xf numFmtId="170" fontId="51" fillId="0" borderId="0" xfId="1476" applyNumberFormat="1" applyFont="1" applyAlignment="1" applyProtection="1">
      <alignment horizontal="right" wrapText="1"/>
    </xf>
    <xf numFmtId="2" fontId="14" fillId="0" borderId="0" xfId="1476" applyNumberFormat="1" applyFont="1" applyAlignment="1" applyProtection="1">
      <alignment horizontal="left" vertical="top"/>
    </xf>
    <xf numFmtId="4" fontId="51" fillId="0" borderId="0" xfId="1476" applyNumberFormat="1" applyFont="1" applyAlignment="1" applyProtection="1">
      <alignment horizontal="center" vertical="top"/>
    </xf>
    <xf numFmtId="4" fontId="51" fillId="0" borderId="0" xfId="1476" applyNumberFormat="1" applyFont="1" applyAlignment="1" applyProtection="1">
      <alignment horizontal="center" vertical="top" wrapText="1"/>
    </xf>
    <xf numFmtId="0" fontId="14" fillId="0" borderId="0" xfId="1476" applyNumberFormat="1" applyFont="1" applyAlignment="1" applyProtection="1">
      <alignment vertical="top" wrapText="1"/>
    </xf>
    <xf numFmtId="0" fontId="51" fillId="0" borderId="0" xfId="1476" applyFont="1" applyAlignment="1" applyProtection="1">
      <alignment horizontal="justify" vertical="top"/>
    </xf>
    <xf numFmtId="0" fontId="13" fillId="0" borderId="0" xfId="1476" applyFont="1" applyAlignment="1" applyProtection="1">
      <alignment horizontal="center"/>
    </xf>
    <xf numFmtId="0" fontId="13" fillId="0" borderId="0" xfId="1476" applyFont="1" applyAlignment="1" applyProtection="1">
      <alignment horizontal="justify" vertical="top"/>
    </xf>
    <xf numFmtId="0" fontId="51" fillId="0" borderId="0" xfId="1476" applyFont="1" applyAlignment="1" applyProtection="1">
      <alignment horizontal="justify" vertical="top" wrapText="1"/>
    </xf>
    <xf numFmtId="0" fontId="51" fillId="0" borderId="0" xfId="1476" applyFont="1" applyAlignment="1" applyProtection="1">
      <alignment horizontal="center" wrapText="1"/>
    </xf>
    <xf numFmtId="0" fontId="51" fillId="0" borderId="0" xfId="1476" applyFont="1" applyAlignment="1" applyProtection="1">
      <alignment horizontal="center" vertical="top" wrapText="1"/>
    </xf>
    <xf numFmtId="0" fontId="21" fillId="0" borderId="0" xfId="1476" applyFont="1" applyAlignment="1" applyProtection="1">
      <alignment horizontal="justify" vertical="top"/>
    </xf>
    <xf numFmtId="0" fontId="21" fillId="0" borderId="0" xfId="1476" applyFont="1" applyAlignment="1" applyProtection="1">
      <alignment horizontal="center"/>
    </xf>
    <xf numFmtId="0" fontId="14" fillId="0" borderId="0" xfId="1476" applyFont="1" applyProtection="1"/>
    <xf numFmtId="0" fontId="13" fillId="0" borderId="0" xfId="1476" applyFont="1" applyAlignment="1" applyProtection="1">
      <alignment horizontal="center" wrapText="1"/>
    </xf>
    <xf numFmtId="4" fontId="13" fillId="0" borderId="0" xfId="1476" applyNumberFormat="1" applyFont="1" applyAlignment="1" applyProtection="1">
      <alignment horizontal="right" vertical="top"/>
    </xf>
    <xf numFmtId="0" fontId="13" fillId="0" borderId="0" xfId="1476" applyFont="1" applyProtection="1"/>
    <xf numFmtId="49" fontId="51" fillId="0" borderId="0" xfId="1476" applyNumberFormat="1" applyFont="1" applyAlignment="1" applyProtection="1">
      <alignment horizontal="left" vertical="top"/>
    </xf>
    <xf numFmtId="4" fontId="51" fillId="0" borderId="0" xfId="1476" applyNumberFormat="1" applyFont="1" applyAlignment="1" applyProtection="1">
      <alignment horizontal="center"/>
    </xf>
    <xf numFmtId="4" fontId="51" fillId="0" borderId="0" xfId="1476" applyNumberFormat="1" applyFont="1" applyProtection="1"/>
    <xf numFmtId="49" fontId="51" fillId="0" borderId="0" xfId="1476" applyNumberFormat="1" applyFont="1" applyAlignment="1" applyProtection="1">
      <alignment horizontal="center" wrapText="1"/>
    </xf>
    <xf numFmtId="49" fontId="51" fillId="0" borderId="0" xfId="1476" applyNumberFormat="1" applyFont="1" applyAlignment="1" applyProtection="1">
      <alignment horizontal="left" vertical="top" wrapText="1"/>
    </xf>
    <xf numFmtId="0" fontId="13" fillId="0" borderId="0" xfId="1476" applyFont="1" applyAlignment="1" applyProtection="1">
      <alignment horizontal="justify" vertical="top" wrapText="1"/>
    </xf>
    <xf numFmtId="0" fontId="13" fillId="70" borderId="0" xfId="1476" applyFont="1" applyFill="1" applyProtection="1"/>
    <xf numFmtId="0" fontId="13" fillId="70" borderId="0" xfId="1476" applyNumberFormat="1" applyFont="1" applyFill="1" applyAlignment="1" applyProtection="1">
      <alignment horizontal="justify" vertical="top" wrapText="1"/>
    </xf>
    <xf numFmtId="0" fontId="13" fillId="70" borderId="0" xfId="1476" applyFont="1" applyFill="1" applyAlignment="1" applyProtection="1">
      <alignment horizontal="center" wrapText="1"/>
    </xf>
    <xf numFmtId="4" fontId="13" fillId="70" borderId="0" xfId="1476" applyNumberFormat="1" applyFont="1" applyFill="1" applyAlignment="1" applyProtection="1">
      <alignment horizontal="center"/>
    </xf>
    <xf numFmtId="4" fontId="13" fillId="70" borderId="0" xfId="1476" applyNumberFormat="1" applyFont="1" applyFill="1" applyAlignment="1" applyProtection="1">
      <alignment horizontal="right" vertical="top"/>
    </xf>
    <xf numFmtId="0" fontId="51" fillId="70" borderId="0" xfId="1476" applyFont="1" applyFill="1" applyProtection="1"/>
    <xf numFmtId="2" fontId="13" fillId="70" borderId="0" xfId="1476" applyNumberFormat="1" applyFont="1" applyFill="1" applyAlignment="1" applyProtection="1">
      <alignment horizontal="left" vertical="center"/>
    </xf>
    <xf numFmtId="2" fontId="13" fillId="70" borderId="0" xfId="1476" applyNumberFormat="1" applyFont="1" applyFill="1" applyAlignment="1" applyProtection="1">
      <alignment horizontal="center" vertical="center" wrapText="1"/>
    </xf>
    <xf numFmtId="2" fontId="14" fillId="70" borderId="0" xfId="1476" applyNumberFormat="1" applyFont="1" applyFill="1" applyAlignment="1" applyProtection="1">
      <alignment horizontal="left" vertical="center"/>
    </xf>
    <xf numFmtId="0" fontId="14" fillId="70" borderId="0" xfId="1476" applyNumberFormat="1" applyFont="1" applyFill="1" applyAlignment="1" applyProtection="1">
      <alignment horizontal="justify" vertical="top" wrapText="1"/>
    </xf>
    <xf numFmtId="2" fontId="14" fillId="70" borderId="0" xfId="1476" applyNumberFormat="1" applyFont="1" applyFill="1" applyAlignment="1" applyProtection="1">
      <alignment horizontal="center" vertical="center" wrapText="1"/>
    </xf>
    <xf numFmtId="4" fontId="14" fillId="70" borderId="0" xfId="1476" applyNumberFormat="1" applyFont="1" applyFill="1" applyAlignment="1" applyProtection="1">
      <alignment horizontal="center"/>
    </xf>
    <xf numFmtId="4" fontId="14" fillId="70" borderId="0" xfId="1476" applyNumberFormat="1" applyFont="1" applyFill="1" applyAlignment="1" applyProtection="1">
      <alignment horizontal="right" vertical="top"/>
    </xf>
    <xf numFmtId="43" fontId="12" fillId="0" borderId="0" xfId="2046" applyFont="1" applyAlignment="1" applyProtection="1">
      <alignment horizontal="left" vertical="top"/>
    </xf>
    <xf numFmtId="2" fontId="12" fillId="0" borderId="0" xfId="1476" applyNumberFormat="1" applyFont="1" applyAlignment="1" applyProtection="1">
      <alignment horizontal="left" vertical="top"/>
    </xf>
    <xf numFmtId="0" fontId="51" fillId="0" borderId="0" xfId="1476" applyFont="1" applyAlignment="1" applyProtection="1">
      <alignment vertical="top"/>
    </xf>
    <xf numFmtId="0" fontId="51" fillId="0" borderId="0" xfId="1476" applyFont="1" applyAlignment="1" applyProtection="1">
      <alignment horizontal="center" vertical="top"/>
    </xf>
    <xf numFmtId="0" fontId="14" fillId="0" borderId="0" xfId="1476" applyFont="1" applyAlignment="1" applyProtection="1">
      <alignment horizontal="center" wrapText="1"/>
    </xf>
    <xf numFmtId="4" fontId="14" fillId="0" borderId="0" xfId="1476" applyNumberFormat="1" applyFont="1" applyAlignment="1" applyProtection="1">
      <alignment horizontal="center"/>
    </xf>
    <xf numFmtId="4" fontId="14" fillId="0" borderId="0" xfId="1476" applyNumberFormat="1" applyFont="1" applyAlignment="1" applyProtection="1">
      <alignment horizontal="right" vertical="top"/>
    </xf>
    <xf numFmtId="0" fontId="51" fillId="0" borderId="0" xfId="1476" applyFont="1" applyAlignment="1" applyProtection="1">
      <alignment horizontal="left" vertical="top" wrapText="1"/>
    </xf>
    <xf numFmtId="0" fontId="21" fillId="0" borderId="0" xfId="1476" applyFont="1" applyAlignment="1" applyProtection="1">
      <alignment horizontal="left" vertical="top" wrapText="1"/>
    </xf>
    <xf numFmtId="43" fontId="166" fillId="0" borderId="0" xfId="2046" applyFont="1" applyAlignment="1" applyProtection="1">
      <alignment horizontal="left" vertical="top"/>
    </xf>
    <xf numFmtId="2" fontId="166" fillId="0" borderId="0" xfId="1476" applyNumberFormat="1" applyFont="1" applyAlignment="1" applyProtection="1">
      <alignment horizontal="left" vertical="top"/>
    </xf>
    <xf numFmtId="0" fontId="195" fillId="0" borderId="0" xfId="1476" applyFont="1" applyAlignment="1" applyProtection="1">
      <alignment vertical="top"/>
    </xf>
    <xf numFmtId="0" fontId="75" fillId="0" borderId="0" xfId="1476" applyFont="1" applyAlignment="1" applyProtection="1">
      <alignment horizontal="center"/>
    </xf>
    <xf numFmtId="0" fontId="75" fillId="0" borderId="0" xfId="1476" applyFont="1" applyProtection="1"/>
    <xf numFmtId="0" fontId="14" fillId="0" borderId="0" xfId="1476" applyFont="1" applyAlignment="1" applyProtection="1">
      <alignment vertical="top"/>
    </xf>
    <xf numFmtId="0" fontId="21" fillId="0" borderId="0" xfId="1476" applyFont="1" applyAlignment="1" applyProtection="1">
      <alignment vertical="top"/>
    </xf>
    <xf numFmtId="49" fontId="21" fillId="0" borderId="0" xfId="1476" applyNumberFormat="1" applyFont="1" applyAlignment="1" applyProtection="1">
      <alignment horizontal="left" vertical="top"/>
    </xf>
    <xf numFmtId="0" fontId="206" fillId="0" borderId="0" xfId="1476" applyNumberFormat="1" applyFont="1" applyAlignment="1" applyProtection="1">
      <alignment horizontal="justify" vertical="top" wrapText="1"/>
    </xf>
    <xf numFmtId="4" fontId="51" fillId="0" borderId="0" xfId="1476" applyNumberFormat="1" applyFont="1" applyAlignment="1" applyProtection="1">
      <alignment horizontal="left" vertical="top"/>
    </xf>
    <xf numFmtId="0" fontId="195" fillId="0" borderId="0" xfId="1476" applyFont="1" applyProtection="1"/>
    <xf numFmtId="0" fontId="75" fillId="0" borderId="0" xfId="1476" applyFont="1" applyAlignment="1" applyProtection="1">
      <alignment horizontal="center" vertical="top"/>
    </xf>
    <xf numFmtId="43" fontId="5" fillId="0" borderId="0" xfId="2046" applyFont="1" applyProtection="1"/>
    <xf numFmtId="0" fontId="5" fillId="0" borderId="0" xfId="1476" applyFont="1" applyProtection="1"/>
    <xf numFmtId="0" fontId="13" fillId="0" borderId="0" xfId="1476" applyFont="1" applyAlignment="1" applyProtection="1">
      <alignment horizontal="center" vertical="top"/>
    </xf>
    <xf numFmtId="43" fontId="11" fillId="0" borderId="0" xfId="2046" applyFont="1" applyProtection="1"/>
    <xf numFmtId="0" fontId="11" fillId="0" borderId="0" xfId="1476" applyFont="1" applyProtection="1"/>
    <xf numFmtId="0" fontId="195" fillId="0" borderId="0" xfId="1476" applyFont="1" applyAlignment="1" applyProtection="1">
      <alignment horizontal="justify" vertical="top" wrapText="1"/>
    </xf>
    <xf numFmtId="0" fontId="75" fillId="0" borderId="0" xfId="1476" applyFont="1" applyAlignment="1" applyProtection="1">
      <alignment horizontal="right"/>
    </xf>
    <xf numFmtId="43" fontId="60" fillId="0" borderId="0" xfId="2046" applyFont="1" applyProtection="1"/>
    <xf numFmtId="0" fontId="60" fillId="0" borderId="0" xfId="1476" applyFont="1" applyProtection="1"/>
    <xf numFmtId="49" fontId="13" fillId="0" borderId="0" xfId="1476" applyNumberFormat="1" applyFont="1" applyAlignment="1" applyProtection="1">
      <alignment horizontal="left" vertical="top"/>
    </xf>
    <xf numFmtId="43" fontId="3" fillId="0" borderId="0" xfId="2046" applyFont="1" applyProtection="1"/>
    <xf numFmtId="0" fontId="33" fillId="0" borderId="0" xfId="1476" applyFont="1" applyProtection="1"/>
    <xf numFmtId="0" fontId="33" fillId="0" borderId="0" xfId="1476" applyNumberFormat="1" applyFont="1" applyAlignment="1" applyProtection="1">
      <alignment horizontal="left" vertical="top" wrapText="1"/>
    </xf>
    <xf numFmtId="2" fontId="33" fillId="0" borderId="0" xfId="1476" applyNumberFormat="1" applyFont="1" applyAlignment="1" applyProtection="1">
      <alignment horizontal="center" vertical="top"/>
    </xf>
    <xf numFmtId="168" fontId="190" fillId="0" borderId="0" xfId="1984" applyFont="1" applyAlignment="1" applyProtection="1">
      <alignment vertical="center"/>
      <protection locked="0"/>
    </xf>
    <xf numFmtId="168" fontId="190" fillId="0" borderId="0" xfId="1984" applyFont="1" applyAlignment="1" applyProtection="1">
      <alignment horizontal="left"/>
      <protection locked="0"/>
    </xf>
    <xf numFmtId="0" fontId="191" fillId="0" borderId="0" xfId="1481" applyNumberFormat="1" applyFont="1" applyFill="1" applyBorder="1" applyAlignment="1" applyProtection="1">
      <alignment vertical="top" wrapText="1"/>
      <protection locked="0"/>
    </xf>
    <xf numFmtId="4" fontId="191" fillId="0" borderId="0" xfId="0" applyNumberFormat="1" applyFont="1" applyFill="1" applyBorder="1" applyAlignment="1" applyProtection="1">
      <alignment horizontal="left"/>
      <protection locked="0"/>
    </xf>
    <xf numFmtId="4" fontId="191" fillId="0" borderId="9" xfId="0" applyNumberFormat="1" applyFont="1" applyFill="1" applyBorder="1" applyAlignment="1" applyProtection="1">
      <alignment horizontal="left"/>
      <protection locked="0"/>
    </xf>
    <xf numFmtId="4" fontId="0" fillId="0" borderId="0" xfId="0" applyNumberFormat="1" applyFont="1" applyBorder="1" applyAlignment="1" applyProtection="1">
      <alignment horizontal="left"/>
      <protection locked="0"/>
    </xf>
    <xf numFmtId="4" fontId="11" fillId="0" borderId="0" xfId="0" applyNumberFormat="1" applyFont="1" applyBorder="1" applyAlignment="1" applyProtection="1">
      <alignment horizontal="left"/>
      <protection locked="0"/>
    </xf>
    <xf numFmtId="0" fontId="13" fillId="0" borderId="0" xfId="0" applyFont="1" applyBorder="1" applyAlignment="1">
      <alignment horizontal="left"/>
    </xf>
    <xf numFmtId="4" fontId="13" fillId="0" borderId="0" xfId="0" applyNumberFormat="1" applyFont="1" applyBorder="1" applyAlignment="1"/>
    <xf numFmtId="4" fontId="13" fillId="0" borderId="0" xfId="0" applyNumberFormat="1" applyFont="1" applyAlignment="1"/>
    <xf numFmtId="4" fontId="14" fillId="0" borderId="0" xfId="0" applyNumberFormat="1" applyFont="1" applyFill="1" applyBorder="1" applyAlignment="1">
      <alignment wrapText="1"/>
    </xf>
    <xf numFmtId="4" fontId="14" fillId="0" borderId="0" xfId="0" applyNumberFormat="1" applyFont="1" applyFill="1" applyAlignment="1"/>
    <xf numFmtId="0" fontId="13" fillId="0" borderId="0" xfId="0" quotePrefix="1" applyFont="1" applyFill="1" applyBorder="1" applyAlignment="1">
      <alignment vertical="top"/>
    </xf>
    <xf numFmtId="4" fontId="13" fillId="0" borderId="0" xfId="0" applyNumberFormat="1" applyFont="1" applyFill="1" applyBorder="1" applyAlignment="1">
      <alignment wrapText="1"/>
    </xf>
    <xf numFmtId="4" fontId="13" fillId="0" borderId="0" xfId="0" applyNumberFormat="1" applyFont="1" applyFill="1" applyAlignment="1"/>
    <xf numFmtId="0" fontId="13" fillId="0" borderId="0" xfId="0" quotePrefix="1" applyFont="1" applyFill="1" applyBorder="1" applyAlignment="1">
      <alignment horizontal="left" vertical="top" wrapText="1"/>
    </xf>
    <xf numFmtId="0" fontId="13" fillId="0" borderId="0" xfId="0" applyFont="1" applyAlignment="1">
      <alignment horizontal="left" vertical="justify" wrapText="1"/>
    </xf>
    <xf numFmtId="0" fontId="13" fillId="0" borderId="0" xfId="0" applyFont="1" applyAlignment="1">
      <alignment horizontal="right"/>
    </xf>
    <xf numFmtId="4" fontId="13" fillId="0" borderId="0" xfId="1471" applyNumberFormat="1" applyFont="1" applyFill="1" applyAlignment="1">
      <alignment horizontal="justify" vertical="top" wrapText="1"/>
    </xf>
    <xf numFmtId="168" fontId="13" fillId="0" borderId="0" xfId="1984" applyFont="1" applyBorder="1" applyAlignment="1"/>
    <xf numFmtId="0" fontId="13" fillId="0" borderId="0" xfId="0" applyFont="1" applyBorder="1" applyAlignment="1">
      <alignment horizontal="justify" vertical="top" wrapText="1"/>
    </xf>
    <xf numFmtId="168" fontId="13" fillId="0" borderId="0" xfId="1984" applyFont="1" applyAlignment="1"/>
    <xf numFmtId="49" fontId="13" fillId="0" borderId="0" xfId="1471" applyNumberFormat="1" applyFont="1" applyFill="1" applyBorder="1" applyAlignment="1">
      <alignment horizontal="justify" vertical="top"/>
    </xf>
    <xf numFmtId="0" fontId="13" fillId="0" borderId="24" xfId="0" applyFont="1" applyBorder="1" applyAlignment="1">
      <alignment horizontal="left" vertical="top"/>
    </xf>
    <xf numFmtId="4" fontId="13" fillId="0" borderId="24" xfId="0" applyNumberFormat="1" applyFont="1" applyBorder="1" applyAlignment="1"/>
    <xf numFmtId="0" fontId="14" fillId="0" borderId="0" xfId="0" applyFont="1" applyBorder="1" applyAlignment="1">
      <alignment horizontal="left" vertical="top"/>
    </xf>
    <xf numFmtId="0" fontId="14" fillId="0" borderId="0" xfId="0" applyFont="1" applyBorder="1" applyAlignment="1">
      <alignment horizontal="left"/>
    </xf>
    <xf numFmtId="4" fontId="14" fillId="0" borderId="0" xfId="0" applyNumberFormat="1" applyFont="1" applyBorder="1" applyAlignment="1"/>
    <xf numFmtId="4" fontId="14" fillId="0" borderId="0" xfId="0" applyNumberFormat="1" applyFont="1" applyAlignment="1"/>
    <xf numFmtId="4" fontId="11" fillId="0" borderId="0" xfId="0" applyNumberFormat="1" applyFont="1" applyAlignment="1" applyProtection="1">
      <protection locked="0"/>
    </xf>
    <xf numFmtId="4" fontId="13" fillId="0" borderId="0" xfId="0" applyNumberFormat="1" applyFont="1" applyAlignment="1" applyProtection="1">
      <protection locked="0"/>
    </xf>
    <xf numFmtId="4" fontId="13" fillId="0" borderId="0" xfId="0" applyNumberFormat="1" applyFont="1" applyBorder="1" applyAlignment="1" applyProtection="1">
      <protection locked="0"/>
    </xf>
    <xf numFmtId="4" fontId="14" fillId="0" borderId="0" xfId="0" applyNumberFormat="1" applyFont="1" applyFill="1" applyBorder="1" applyAlignment="1" applyProtection="1">
      <alignment wrapText="1"/>
      <protection locked="0"/>
    </xf>
    <xf numFmtId="4" fontId="13" fillId="0" borderId="0" xfId="0" applyNumberFormat="1" applyFont="1" applyFill="1" applyBorder="1" applyAlignment="1" applyProtection="1">
      <alignment wrapText="1"/>
      <protection locked="0"/>
    </xf>
    <xf numFmtId="168" fontId="13" fillId="0" borderId="0" xfId="1984" applyFont="1" applyBorder="1" applyAlignment="1" applyProtection="1">
      <protection locked="0"/>
    </xf>
    <xf numFmtId="168" fontId="13" fillId="0" borderId="0" xfId="1984" applyFont="1" applyAlignment="1" applyProtection="1">
      <protection locked="0"/>
    </xf>
    <xf numFmtId="4" fontId="13" fillId="0" borderId="24" xfId="0" applyNumberFormat="1" applyFont="1" applyBorder="1" applyAlignment="1" applyProtection="1">
      <protection locked="0"/>
    </xf>
    <xf numFmtId="4" fontId="14" fillId="0" borderId="0" xfId="0" applyNumberFormat="1" applyFont="1" applyAlignment="1" applyProtection="1">
      <protection locked="0"/>
    </xf>
    <xf numFmtId="168" fontId="191" fillId="0" borderId="0" xfId="1984" applyFont="1" applyAlignment="1" applyProtection="1">
      <alignment horizontal="center" wrapText="1"/>
      <protection locked="0"/>
    </xf>
    <xf numFmtId="168" fontId="189" fillId="0" borderId="0" xfId="1984" applyFont="1" applyBorder="1" applyAlignment="1" applyProtection="1">
      <alignment horizontal="center"/>
      <protection locked="0"/>
    </xf>
    <xf numFmtId="168" fontId="191" fillId="0" borderId="0" xfId="1984" applyFont="1" applyAlignment="1" applyProtection="1">
      <alignment horizontal="center" vertical="justify"/>
      <protection locked="0"/>
    </xf>
    <xf numFmtId="168" fontId="191" fillId="0" borderId="0" xfId="1984" applyFont="1" applyAlignment="1" applyProtection="1">
      <alignment horizontal="center"/>
      <protection locked="0"/>
    </xf>
    <xf numFmtId="168" fontId="191" fillId="0" borderId="0" xfId="1984" applyFont="1" applyBorder="1" applyAlignment="1" applyProtection="1">
      <alignment horizontal="center"/>
      <protection locked="0"/>
    </xf>
    <xf numFmtId="0" fontId="189" fillId="94" borderId="9" xfId="0" applyFont="1" applyFill="1" applyBorder="1" applyAlignment="1">
      <alignment horizontal="left" vertical="top"/>
    </xf>
    <xf numFmtId="0" fontId="189" fillId="94" borderId="9" xfId="0" applyFont="1" applyFill="1" applyBorder="1" applyAlignment="1">
      <alignment horizontal="left" vertical="top" wrapText="1"/>
    </xf>
    <xf numFmtId="168" fontId="189" fillId="94" borderId="9" xfId="1984" applyFont="1" applyFill="1" applyBorder="1" applyAlignment="1">
      <alignment wrapText="1"/>
    </xf>
    <xf numFmtId="168" fontId="189" fillId="94" borderId="9" xfId="1984" applyFont="1" applyFill="1" applyBorder="1" applyAlignment="1"/>
    <xf numFmtId="168" fontId="191" fillId="0" borderId="0" xfId="1984" applyFont="1" applyAlignment="1" applyProtection="1">
      <protection locked="0"/>
    </xf>
    <xf numFmtId="168" fontId="191" fillId="0" borderId="0" xfId="1984" applyFont="1" applyAlignment="1" applyProtection="1">
      <alignment wrapText="1"/>
      <protection locked="0"/>
    </xf>
    <xf numFmtId="168" fontId="191" fillId="0" borderId="0" xfId="1984" applyFont="1" applyBorder="1" applyAlignment="1" applyProtection="1">
      <protection locked="0"/>
    </xf>
    <xf numFmtId="168" fontId="191" fillId="0" borderId="0" xfId="1984" applyFont="1" applyBorder="1" applyAlignment="1" applyProtection="1">
      <alignment wrapText="1"/>
      <protection locked="0"/>
    </xf>
    <xf numFmtId="168" fontId="191" fillId="0" borderId="9" xfId="1984" applyFont="1" applyBorder="1" applyAlignment="1" applyProtection="1">
      <protection locked="0"/>
    </xf>
    <xf numFmtId="0" fontId="191" fillId="0" borderId="0" xfId="0" applyFont="1" applyAlignment="1" applyProtection="1">
      <protection locked="0"/>
    </xf>
    <xf numFmtId="0" fontId="0" fillId="0" borderId="0" xfId="0" applyFont="1" applyAlignment="1" applyProtection="1">
      <protection locked="0"/>
    </xf>
    <xf numFmtId="168" fontId="0" fillId="0" borderId="0" xfId="1984" applyFont="1" applyAlignment="1" applyProtection="1">
      <alignment horizontal="right"/>
      <protection locked="0"/>
    </xf>
    <xf numFmtId="168" fontId="190" fillId="0" borderId="0" xfId="1984" applyFont="1" applyAlignment="1" applyProtection="1">
      <alignment horizontal="right"/>
      <protection locked="0"/>
    </xf>
    <xf numFmtId="168" fontId="191" fillId="0" borderId="0" xfId="1984" applyFont="1" applyBorder="1" applyAlignment="1" applyProtection="1">
      <alignment horizontal="right" wrapText="1"/>
      <protection locked="0"/>
    </xf>
    <xf numFmtId="0" fontId="13" fillId="0" borderId="0" xfId="0" applyFont="1" applyFill="1" applyBorder="1" applyAlignment="1">
      <alignment horizontal="left" vertical="justify"/>
    </xf>
    <xf numFmtId="168" fontId="189" fillId="0" borderId="0" xfId="1984" applyFont="1" applyBorder="1" applyAlignment="1" applyProtection="1">
      <protection locked="0"/>
    </xf>
    <xf numFmtId="168" fontId="191" fillId="0" borderId="0" xfId="1984" applyFont="1" applyAlignment="1" applyProtection="1">
      <alignment vertical="justify"/>
      <protection locked="0"/>
    </xf>
    <xf numFmtId="4" fontId="191" fillId="0" borderId="0" xfId="0" applyNumberFormat="1" applyFont="1" applyAlignment="1" applyProtection="1">
      <protection locked="0"/>
    </xf>
    <xf numFmtId="0" fontId="0" fillId="0" borderId="0" xfId="0" applyProtection="1">
      <protection locked="0"/>
    </xf>
    <xf numFmtId="168" fontId="0" fillId="0" borderId="0" xfId="1984" applyFont="1" applyAlignment="1" applyProtection="1">
      <alignment horizontal="center"/>
      <protection locked="0"/>
    </xf>
    <xf numFmtId="168" fontId="191" fillId="0" borderId="0" xfId="1984" applyFont="1" applyFill="1" applyBorder="1" applyAlignment="1" applyProtection="1">
      <alignment horizontal="center" wrapText="1"/>
      <protection locked="0"/>
    </xf>
    <xf numFmtId="0" fontId="17" fillId="0" borderId="0" xfId="1734" applyFont="1" applyAlignment="1" applyProtection="1">
      <alignment horizontal="right" vertical="center"/>
      <protection locked="0"/>
    </xf>
    <xf numFmtId="4" fontId="17" fillId="0" borderId="0" xfId="1734" applyNumberFormat="1" applyFont="1" applyAlignment="1" applyProtection="1">
      <alignment horizontal="right"/>
      <protection locked="0"/>
    </xf>
    <xf numFmtId="4" fontId="17" fillId="0" borderId="0" xfId="1734" applyNumberFormat="1" applyFont="1" applyAlignment="1" applyProtection="1">
      <alignment horizontal="right" vertical="center"/>
      <protection locked="0"/>
    </xf>
    <xf numFmtId="4" fontId="232" fillId="0" borderId="0" xfId="1734" applyNumberFormat="1" applyFont="1" applyAlignment="1" applyProtection="1">
      <alignment horizontal="right" vertical="center"/>
      <protection locked="0"/>
    </xf>
    <xf numFmtId="0" fontId="161" fillId="0" borderId="9" xfId="1734" applyFont="1" applyBorder="1" applyAlignment="1" applyProtection="1">
      <alignment horizontal="right" vertical="center"/>
      <protection locked="0"/>
    </xf>
    <xf numFmtId="0" fontId="161" fillId="0" borderId="0" xfId="1734" applyFont="1" applyBorder="1" applyAlignment="1" applyProtection="1">
      <alignment horizontal="right" vertical="center"/>
      <protection locked="0"/>
    </xf>
    <xf numFmtId="4" fontId="11" fillId="0" borderId="0" xfId="1810" applyNumberFormat="1" applyFont="1" applyAlignment="1" applyProtection="1">
      <alignment vertical="center"/>
      <protection locked="0"/>
    </xf>
    <xf numFmtId="0" fontId="38" fillId="0" borderId="0" xfId="1810" applyFont="1" applyAlignment="1" applyProtection="1">
      <alignment vertical="center" wrapText="1"/>
      <protection locked="0"/>
    </xf>
    <xf numFmtId="4" fontId="11" fillId="0" borderId="0" xfId="1810" applyNumberFormat="1" applyFont="1" applyAlignment="1" applyProtection="1">
      <alignment horizontal="center" vertical="center"/>
      <protection locked="0"/>
    </xf>
    <xf numFmtId="0" fontId="11" fillId="0" borderId="16" xfId="1198" applyBorder="1" applyAlignment="1" applyProtection="1">
      <alignment horizontal="left" vertical="center" wrapText="1"/>
    </xf>
    <xf numFmtId="0" fontId="107" fillId="0" borderId="16" xfId="1198" applyFont="1" applyBorder="1" applyAlignment="1" applyProtection="1">
      <alignment horizontal="center" vertical="center" wrapText="1"/>
    </xf>
    <xf numFmtId="0" fontId="38" fillId="0" borderId="0" xfId="1810" applyFont="1" applyAlignment="1" applyProtection="1">
      <alignment vertical="center" wrapText="1"/>
    </xf>
    <xf numFmtId="0" fontId="38" fillId="0" borderId="0" xfId="1810" applyFont="1" applyAlignment="1" applyProtection="1">
      <alignment horizontal="center" vertical="center" wrapText="1"/>
    </xf>
    <xf numFmtId="49" fontId="11" fillId="0" borderId="0" xfId="1904" applyNumberFormat="1" applyFont="1" applyAlignment="1" applyProtection="1">
      <alignment horizontal="left" vertical="center" wrapText="1"/>
    </xf>
    <xf numFmtId="0" fontId="11" fillId="0" borderId="0" xfId="1810" applyFont="1" applyAlignment="1" applyProtection="1">
      <alignment horizontal="center" vertical="center"/>
    </xf>
    <xf numFmtId="1" fontId="11" fillId="0" borderId="0" xfId="1810" applyNumberFormat="1" applyFont="1" applyAlignment="1" applyProtection="1">
      <alignment horizontal="center" vertical="center"/>
    </xf>
    <xf numFmtId="0" fontId="11" fillId="0" borderId="0" xfId="1810" applyFont="1" applyAlignment="1" applyProtection="1">
      <alignment horizontal="center" vertical="center" wrapText="1"/>
    </xf>
    <xf numFmtId="0" fontId="211" fillId="0" borderId="0" xfId="1810" applyFont="1" applyAlignment="1" applyProtection="1">
      <alignment horizontal="justify" vertical="center" wrapText="1"/>
    </xf>
    <xf numFmtId="0" fontId="218" fillId="0" borderId="0" xfId="1810" applyFont="1" applyAlignment="1" applyProtection="1">
      <alignment horizontal="justify" vertical="center" wrapText="1"/>
    </xf>
    <xf numFmtId="0" fontId="218" fillId="0" borderId="0" xfId="1810" applyFont="1" applyAlignment="1" applyProtection="1">
      <alignment vertical="center" wrapText="1"/>
    </xf>
    <xf numFmtId="0" fontId="62" fillId="0" borderId="0" xfId="1810" applyFont="1" applyAlignment="1" applyProtection="1">
      <alignment horizontal="justify" vertical="center" wrapText="1"/>
    </xf>
    <xf numFmtId="0" fontId="210" fillId="0" borderId="0" xfId="1810" applyFont="1" applyAlignment="1" applyProtection="1">
      <alignment horizontal="center" vertical="center" wrapText="1"/>
    </xf>
    <xf numFmtId="170" fontId="210" fillId="0" borderId="0" xfId="1810" applyNumberFormat="1" applyFont="1" applyAlignment="1" applyProtection="1">
      <alignment horizontal="center" vertical="center" wrapText="1"/>
    </xf>
    <xf numFmtId="170" fontId="211" fillId="0" borderId="0" xfId="1810" applyNumberFormat="1" applyFont="1" applyAlignment="1" applyProtection="1">
      <alignment horizontal="center" vertical="center" wrapText="1"/>
    </xf>
    <xf numFmtId="0" fontId="11" fillId="0" borderId="0" xfId="1810" applyFont="1" applyAlignment="1" applyProtection="1">
      <alignment horizontal="justify" vertical="center" wrapText="1"/>
    </xf>
    <xf numFmtId="0" fontId="12" fillId="0" borderId="0" xfId="1810" applyFont="1" applyAlignment="1" applyProtection="1">
      <alignment horizontal="justify" vertical="center" wrapText="1"/>
    </xf>
    <xf numFmtId="170" fontId="12" fillId="0" borderId="0" xfId="1810" applyNumberFormat="1" applyFont="1" applyAlignment="1" applyProtection="1">
      <alignment vertical="center" wrapText="1"/>
    </xf>
    <xf numFmtId="170" fontId="11" fillId="0" borderId="0" xfId="1810" applyNumberFormat="1" applyFont="1" applyAlignment="1" applyProtection="1">
      <alignment horizontal="center" vertical="center" wrapText="1"/>
      <protection locked="0"/>
    </xf>
    <xf numFmtId="4" fontId="11" fillId="0" borderId="0" xfId="1734" applyNumberFormat="1" applyFont="1" applyAlignment="1" applyProtection="1">
      <alignment horizontal="right" wrapText="1"/>
      <protection locked="0"/>
    </xf>
    <xf numFmtId="4" fontId="11" fillId="0" borderId="0" xfId="1483" applyNumberFormat="1" applyFont="1" applyFill="1" applyBorder="1" applyAlignment="1" applyProtection="1">
      <alignment horizontal="right" wrapText="1"/>
      <protection locked="0"/>
    </xf>
    <xf numFmtId="4" fontId="11" fillId="0" borderId="45" xfId="1483" applyNumberFormat="1" applyFont="1" applyFill="1" applyBorder="1" applyAlignment="1" applyProtection="1">
      <alignment horizontal="right" wrapText="1"/>
      <protection locked="0"/>
    </xf>
    <xf numFmtId="4" fontId="11" fillId="0" borderId="0" xfId="1734" applyNumberFormat="1" applyFont="1" applyBorder="1" applyAlignment="1" applyProtection="1">
      <alignment horizontal="right" wrapText="1"/>
      <protection locked="0"/>
    </xf>
    <xf numFmtId="0" fontId="31" fillId="0" borderId="0" xfId="1734" applyFont="1" applyAlignment="1" applyProtection="1">
      <alignment wrapText="1"/>
      <protection locked="0"/>
    </xf>
    <xf numFmtId="4" fontId="17" fillId="0" borderId="0" xfId="1734" applyNumberFormat="1" applyFont="1" applyAlignment="1" applyProtection="1">
      <alignment horizontal="left" wrapText="1"/>
      <protection locked="0"/>
    </xf>
    <xf numFmtId="4" fontId="17" fillId="0" borderId="0" xfId="1734" applyNumberFormat="1" applyFont="1" applyAlignment="1" applyProtection="1">
      <alignment horizontal="right" wrapText="1"/>
      <protection locked="0"/>
    </xf>
    <xf numFmtId="4" fontId="11" fillId="0" borderId="0" xfId="1453" applyNumberFormat="1" applyFont="1" applyBorder="1" applyAlignment="1" applyProtection="1">
      <alignment horizontal="right" wrapText="1"/>
      <protection locked="0"/>
    </xf>
    <xf numFmtId="4" fontId="11" fillId="0" borderId="0" xfId="1453" applyNumberFormat="1" applyFont="1" applyBorder="1" applyAlignment="1" applyProtection="1">
      <alignment horizontal="center" vertical="center" wrapText="1"/>
      <protection locked="0"/>
    </xf>
    <xf numFmtId="4" fontId="11" fillId="0" borderId="0" xfId="1453" applyNumberFormat="1" applyFont="1" applyBorder="1" applyAlignment="1" applyProtection="1">
      <alignment horizontal="center" wrapText="1"/>
      <protection locked="0"/>
    </xf>
    <xf numFmtId="4" fontId="75" fillId="0" borderId="0" xfId="1453" applyNumberFormat="1" applyFont="1" applyBorder="1" applyAlignment="1" applyProtection="1">
      <alignment horizontal="center" wrapText="1"/>
      <protection locked="0"/>
    </xf>
    <xf numFmtId="4" fontId="75" fillId="0" borderId="0" xfId="1453" applyNumberFormat="1" applyFont="1" applyFill="1" applyBorder="1" applyAlignment="1" applyProtection="1">
      <alignment wrapText="1"/>
      <protection locked="0"/>
    </xf>
    <xf numFmtId="4" fontId="11" fillId="0" borderId="0" xfId="1453" applyNumberFormat="1" applyFont="1" applyFill="1" applyBorder="1" applyAlignment="1" applyProtection="1">
      <alignment wrapText="1"/>
      <protection locked="0"/>
    </xf>
    <xf numFmtId="4" fontId="11" fillId="0" borderId="0" xfId="1453" applyNumberFormat="1" applyFont="1" applyBorder="1" applyAlignment="1" applyProtection="1">
      <alignment wrapText="1"/>
      <protection locked="0"/>
    </xf>
    <xf numFmtId="4" fontId="11" fillId="0" borderId="0" xfId="1180" applyNumberFormat="1" applyFont="1" applyFill="1" applyBorder="1" applyAlignment="1" applyProtection="1">
      <alignment wrapText="1"/>
      <protection locked="0"/>
    </xf>
    <xf numFmtId="4" fontId="13" fillId="0" borderId="0" xfId="1453" applyNumberFormat="1" applyFont="1" applyFill="1" applyBorder="1" applyAlignment="1" applyProtection="1">
      <alignment wrapText="1"/>
      <protection locked="0"/>
    </xf>
    <xf numFmtId="4" fontId="11" fillId="0" borderId="0" xfId="1734" applyNumberFormat="1" applyFont="1" applyAlignment="1" applyProtection="1">
      <alignment horizontal="center" wrapText="1"/>
      <protection locked="0"/>
    </xf>
    <xf numFmtId="4" fontId="11" fillId="0" borderId="0" xfId="1734" applyNumberFormat="1" applyFont="1" applyAlignment="1" applyProtection="1">
      <alignment wrapText="1"/>
      <protection locked="0"/>
    </xf>
    <xf numFmtId="4" fontId="11" fillId="0" borderId="0" xfId="1734" applyNumberFormat="1" applyFont="1" applyAlignment="1" applyProtection="1">
      <alignment horizontal="right" vertical="top" wrapText="1"/>
      <protection locked="0"/>
    </xf>
    <xf numFmtId="4" fontId="11" fillId="0" borderId="45" xfId="1734" applyNumberFormat="1" applyFont="1" applyBorder="1" applyAlignment="1" applyProtection="1">
      <alignment horizontal="right" wrapText="1"/>
      <protection locked="0"/>
    </xf>
    <xf numFmtId="4" fontId="12" fillId="0" borderId="0" xfId="1734" applyNumberFormat="1" applyFont="1" applyAlignment="1" applyProtection="1">
      <alignment horizontal="right" wrapText="1"/>
      <protection locked="0"/>
    </xf>
    <xf numFmtId="4" fontId="31" fillId="0" borderId="0" xfId="1734" applyNumberFormat="1" applyFont="1" applyFill="1" applyBorder="1" applyAlignment="1" applyProtection="1">
      <alignment horizontal="right" wrapText="1"/>
      <protection locked="0"/>
    </xf>
    <xf numFmtId="4" fontId="31" fillId="0" borderId="24" xfId="1734" applyNumberFormat="1" applyFont="1" applyFill="1" applyBorder="1" applyAlignment="1" applyProtection="1">
      <alignment horizontal="right" wrapText="1"/>
      <protection locked="0"/>
    </xf>
    <xf numFmtId="0" fontId="31" fillId="0" borderId="0" xfId="1734" applyFont="1" applyBorder="1" applyAlignment="1" applyProtection="1">
      <alignment wrapText="1"/>
      <protection locked="0"/>
    </xf>
    <xf numFmtId="0" fontId="31" fillId="0" borderId="45" xfId="1734" applyFont="1" applyBorder="1" applyAlignment="1" applyProtection="1">
      <alignment wrapText="1"/>
      <protection locked="0"/>
    </xf>
    <xf numFmtId="4" fontId="17" fillId="0" borderId="45" xfId="1734" applyNumberFormat="1" applyFont="1" applyBorder="1" applyAlignment="1" applyProtection="1">
      <alignment horizontal="right" wrapText="1"/>
      <protection locked="0"/>
    </xf>
    <xf numFmtId="0" fontId="12" fillId="0" borderId="0" xfId="1734" applyFont="1" applyAlignment="1" applyProtection="1">
      <alignment wrapText="1"/>
      <protection locked="0"/>
    </xf>
    <xf numFmtId="0" fontId="182" fillId="0" borderId="49" xfId="1734" applyFont="1" applyBorder="1" applyAlignment="1" applyProtection="1">
      <alignment horizontal="center" vertical="top" wrapText="1"/>
    </xf>
    <xf numFmtId="0" fontId="181" fillId="0" borderId="49" xfId="1734" applyFont="1" applyBorder="1" applyAlignment="1" applyProtection="1">
      <alignment horizontal="left" vertical="top" wrapText="1"/>
    </xf>
    <xf numFmtId="0" fontId="181" fillId="0" borderId="4" xfId="1734" applyFont="1" applyBorder="1" applyAlignment="1" applyProtection="1">
      <alignment wrapText="1"/>
    </xf>
    <xf numFmtId="4" fontId="181" fillId="0" borderId="52" xfId="1734" applyNumberFormat="1" applyFont="1" applyBorder="1" applyAlignment="1" applyProtection="1">
      <alignment wrapText="1"/>
    </xf>
    <xf numFmtId="4" fontId="181" fillId="0" borderId="49" xfId="1734" applyNumberFormat="1" applyFont="1" applyBorder="1" applyAlignment="1" applyProtection="1">
      <alignment horizontal="center" wrapText="1"/>
    </xf>
    <xf numFmtId="0" fontId="17" fillId="0" borderId="0" xfId="1734" applyFont="1" applyAlignment="1" applyProtection="1">
      <alignment wrapText="1"/>
    </xf>
    <xf numFmtId="0" fontId="182" fillId="0" borderId="17" xfId="1734" applyFont="1" applyBorder="1" applyAlignment="1" applyProtection="1">
      <alignment horizontal="center" vertical="top" wrapText="1"/>
    </xf>
    <xf numFmtId="0" fontId="181" fillId="0" borderId="48" xfId="1734" applyFont="1" applyBorder="1" applyAlignment="1" applyProtection="1">
      <alignment horizontal="justify" vertical="top" wrapText="1"/>
    </xf>
    <xf numFmtId="4" fontId="181" fillId="0" borderId="48" xfId="1734" applyNumberFormat="1" applyFont="1" applyBorder="1" applyAlignment="1" applyProtection="1">
      <alignment horizontal="center" wrapText="1"/>
    </xf>
    <xf numFmtId="4" fontId="181" fillId="0" borderId="53" xfId="1734" applyNumberFormat="1" applyFont="1" applyBorder="1" applyAlignment="1" applyProtection="1">
      <alignment wrapText="1"/>
    </xf>
    <xf numFmtId="0" fontId="31" fillId="0" borderId="0" xfId="1734" applyFont="1" applyAlignment="1" applyProtection="1">
      <alignment wrapText="1"/>
    </xf>
    <xf numFmtId="0" fontId="181" fillId="0" borderId="16" xfId="1734" applyFont="1" applyBorder="1" applyAlignment="1" applyProtection="1">
      <alignment horizontal="left" vertical="center" wrapText="1"/>
    </xf>
    <xf numFmtId="0" fontId="181" fillId="0" borderId="0" xfId="1734" applyFont="1" applyBorder="1" applyAlignment="1" applyProtection="1">
      <alignment horizontal="left" wrapText="1"/>
    </xf>
    <xf numFmtId="4" fontId="181" fillId="0" borderId="0" xfId="1734" applyNumberFormat="1" applyFont="1" applyBorder="1" applyAlignment="1" applyProtection="1">
      <alignment horizontal="left" wrapText="1"/>
    </xf>
    <xf numFmtId="4" fontId="181" fillId="0" borderId="49" xfId="1734" applyNumberFormat="1" applyFont="1" applyBorder="1" applyAlignment="1" applyProtection="1">
      <alignment wrapText="1"/>
    </xf>
    <xf numFmtId="0" fontId="182" fillId="0" borderId="48" xfId="1734" applyFont="1" applyBorder="1" applyAlignment="1" applyProtection="1">
      <alignment horizontal="center" vertical="top" wrapText="1"/>
    </xf>
    <xf numFmtId="0" fontId="182" fillId="0" borderId="0" xfId="1734" applyFont="1" applyBorder="1" applyAlignment="1" applyProtection="1">
      <alignment horizontal="center" vertical="top" wrapText="1"/>
    </xf>
    <xf numFmtId="0" fontId="181" fillId="0" borderId="0" xfId="1734" applyFont="1" applyBorder="1" applyAlignment="1" applyProtection="1">
      <alignment horizontal="justify" vertical="top" wrapText="1"/>
    </xf>
    <xf numFmtId="4" fontId="181" fillId="0" borderId="0" xfId="1734" applyNumberFormat="1" applyFont="1" applyBorder="1" applyAlignment="1" applyProtection="1">
      <alignment horizontal="center" wrapText="1"/>
    </xf>
    <xf numFmtId="0" fontId="171" fillId="0" borderId="0" xfId="1734" applyFont="1" applyBorder="1" applyAlignment="1" applyProtection="1">
      <alignment horizontal="center" vertical="top" wrapText="1"/>
    </xf>
    <xf numFmtId="4" fontId="171" fillId="0" borderId="0" xfId="1734" applyNumberFormat="1" applyFont="1" applyBorder="1" applyAlignment="1" applyProtection="1">
      <alignment horizontal="center" vertical="top" wrapText="1"/>
    </xf>
    <xf numFmtId="4" fontId="171" fillId="0" borderId="0" xfId="1734" applyNumberFormat="1" applyFont="1" applyBorder="1" applyAlignment="1" applyProtection="1">
      <alignment horizontal="center" wrapText="1"/>
    </xf>
    <xf numFmtId="0" fontId="4" fillId="0" borderId="0" xfId="1734" applyFont="1" applyBorder="1" applyAlignment="1" applyProtection="1">
      <alignment horizontal="center" vertical="top" wrapText="1"/>
    </xf>
    <xf numFmtId="0" fontId="4" fillId="0" borderId="0" xfId="1734" applyFont="1" applyBorder="1" applyAlignment="1" applyProtection="1">
      <alignment horizontal="left" vertical="top" wrapText="1"/>
    </xf>
    <xf numFmtId="0" fontId="12" fillId="0" borderId="0" xfId="1734" applyFont="1" applyBorder="1" applyAlignment="1" applyProtection="1">
      <alignment horizontal="center" vertical="top" wrapText="1"/>
    </xf>
    <xf numFmtId="0" fontId="11" fillId="0" borderId="0" xfId="1734" applyFont="1" applyAlignment="1" applyProtection="1">
      <alignment horizontal="left" vertical="top" wrapText="1"/>
    </xf>
    <xf numFmtId="0" fontId="33" fillId="0" borderId="0" xfId="1734" applyFont="1" applyBorder="1" applyAlignment="1" applyProtection="1">
      <alignment horizontal="center" vertical="top" wrapText="1"/>
    </xf>
    <xf numFmtId="4" fontId="33" fillId="0" borderId="0" xfId="1734" applyNumberFormat="1" applyFont="1" applyBorder="1" applyAlignment="1" applyProtection="1">
      <alignment horizontal="center" vertical="top" wrapText="1"/>
    </xf>
    <xf numFmtId="4" fontId="33" fillId="0" borderId="0" xfId="1734" applyNumberFormat="1" applyFont="1" applyBorder="1" applyAlignment="1" applyProtection="1">
      <alignment horizontal="center" wrapText="1"/>
    </xf>
    <xf numFmtId="0" fontId="11" fillId="0" borderId="0" xfId="1734" applyFont="1" applyFill="1" applyAlignment="1" applyProtection="1">
      <alignment horizontal="left" vertical="top" wrapText="1"/>
    </xf>
    <xf numFmtId="0" fontId="11" fillId="0" borderId="0" xfId="1734" applyFont="1" applyAlignment="1" applyProtection="1">
      <alignment horizontal="center" vertical="top" wrapText="1"/>
    </xf>
    <xf numFmtId="0" fontId="11" fillId="0" borderId="0" xfId="1734" applyFont="1" applyAlignment="1" applyProtection="1">
      <alignment vertical="top" wrapText="1"/>
    </xf>
    <xf numFmtId="0" fontId="11" fillId="0" borderId="0" xfId="1734" applyFont="1" applyAlignment="1" applyProtection="1">
      <alignment wrapText="1"/>
    </xf>
    <xf numFmtId="4" fontId="11" fillId="0" borderId="0" xfId="1734" applyNumberFormat="1" applyFont="1" applyAlignment="1" applyProtection="1">
      <alignment horizontal="right" wrapText="1"/>
    </xf>
    <xf numFmtId="4" fontId="11" fillId="0" borderId="0" xfId="1734" applyNumberFormat="1" applyFont="1" applyAlignment="1" applyProtection="1">
      <alignment horizontal="center" wrapText="1"/>
    </xf>
    <xf numFmtId="0" fontId="11" fillId="0" borderId="0" xfId="1734" applyFont="1" applyAlignment="1" applyProtection="1">
      <alignment horizontal="justify" vertical="top" wrapText="1"/>
    </xf>
    <xf numFmtId="4" fontId="11" fillId="0" borderId="0" xfId="1734" applyNumberFormat="1" applyFont="1" applyAlignment="1" applyProtection="1">
      <alignment wrapText="1"/>
    </xf>
    <xf numFmtId="4" fontId="11" fillId="0" borderId="45" xfId="1734" applyNumberFormat="1" applyFont="1" applyBorder="1" applyAlignment="1" applyProtection="1">
      <alignment horizontal="right" wrapText="1"/>
    </xf>
    <xf numFmtId="0" fontId="11" fillId="0" borderId="0" xfId="1734" applyFont="1" applyBorder="1" applyAlignment="1" applyProtection="1">
      <alignment horizontal="center" vertical="top" wrapText="1"/>
    </xf>
    <xf numFmtId="0" fontId="12" fillId="0" borderId="0" xfId="1734" applyFont="1" applyBorder="1" applyAlignment="1" applyProtection="1">
      <alignment horizontal="justify" vertical="top" wrapText="1"/>
    </xf>
    <xf numFmtId="0" fontId="11" fillId="0" borderId="0" xfId="1734" applyFont="1" applyBorder="1" applyAlignment="1" applyProtection="1">
      <alignment wrapText="1"/>
    </xf>
    <xf numFmtId="4" fontId="11" fillId="0" borderId="0" xfId="1734" applyNumberFormat="1" applyFont="1" applyBorder="1" applyAlignment="1" applyProtection="1">
      <alignment wrapText="1"/>
    </xf>
    <xf numFmtId="4" fontId="11" fillId="0" borderId="0" xfId="1734" applyNumberFormat="1" applyFont="1" applyBorder="1" applyAlignment="1" applyProtection="1">
      <alignment horizontal="right" wrapText="1"/>
    </xf>
    <xf numFmtId="0" fontId="12" fillId="0" borderId="0" xfId="1734" applyFont="1" applyAlignment="1" applyProtection="1">
      <alignment wrapText="1"/>
    </xf>
    <xf numFmtId="16" fontId="12" fillId="0" borderId="0" xfId="1734" applyNumberFormat="1" applyFont="1" applyAlignment="1" applyProtection="1">
      <alignment horizontal="center" vertical="top" wrapText="1"/>
    </xf>
    <xf numFmtId="0" fontId="11" fillId="0" borderId="0" xfId="1734" applyFont="1" applyAlignment="1" applyProtection="1">
      <alignment horizontal="center" wrapText="1"/>
    </xf>
    <xf numFmtId="0" fontId="11" fillId="70" borderId="0" xfId="1734" applyFont="1" applyFill="1" applyAlignment="1" applyProtection="1">
      <alignment horizontal="center" vertical="top" wrapText="1"/>
    </xf>
    <xf numFmtId="0" fontId="11" fillId="70" borderId="0" xfId="1734" applyFont="1" applyFill="1" applyAlignment="1" applyProtection="1">
      <alignment horizontal="justify" vertical="top" wrapText="1"/>
    </xf>
    <xf numFmtId="0" fontId="11" fillId="70" borderId="0" xfId="1734" applyFont="1" applyFill="1" applyAlignment="1" applyProtection="1">
      <alignment horizontal="center" wrapText="1"/>
    </xf>
    <xf numFmtId="4" fontId="11" fillId="70" borderId="0" xfId="1734" applyNumberFormat="1" applyFont="1" applyFill="1" applyAlignment="1" applyProtection="1">
      <alignment wrapText="1"/>
    </xf>
    <xf numFmtId="16" fontId="12" fillId="70" borderId="0" xfId="1734" applyNumberFormat="1" applyFont="1" applyFill="1" applyAlignment="1" applyProtection="1">
      <alignment horizontal="center" vertical="top" wrapText="1"/>
    </xf>
    <xf numFmtId="0" fontId="106" fillId="70" borderId="0" xfId="1734" applyFont="1" applyFill="1" applyAlignment="1" applyProtection="1">
      <alignment horizontal="justify" vertical="top" wrapText="1"/>
    </xf>
    <xf numFmtId="0" fontId="12" fillId="70" borderId="0" xfId="1734" applyFont="1" applyFill="1" applyAlignment="1" applyProtection="1">
      <alignment horizontal="justify" vertical="top" wrapText="1"/>
    </xf>
    <xf numFmtId="0" fontId="11" fillId="70" borderId="0" xfId="1222" applyFont="1" applyFill="1" applyBorder="1" applyAlignment="1" applyProtection="1">
      <alignment horizontal="justify" wrapText="1"/>
    </xf>
    <xf numFmtId="0" fontId="12" fillId="70" borderId="0" xfId="1734" applyFont="1" applyFill="1" applyAlignment="1" applyProtection="1">
      <alignment wrapText="1"/>
    </xf>
    <xf numFmtId="0" fontId="11" fillId="70" borderId="0" xfId="1734" applyFont="1" applyFill="1" applyAlignment="1" applyProtection="1">
      <alignment wrapText="1"/>
    </xf>
    <xf numFmtId="4" fontId="11" fillId="70" borderId="0" xfId="1734" applyNumberFormat="1" applyFont="1" applyFill="1" applyAlignment="1" applyProtection="1">
      <alignment horizontal="right" wrapText="1"/>
    </xf>
    <xf numFmtId="0" fontId="11" fillId="70" borderId="0" xfId="1457" applyFont="1" applyFill="1" applyBorder="1" applyAlignment="1" applyProtection="1">
      <alignment horizontal="justify" vertical="top" wrapText="1"/>
    </xf>
    <xf numFmtId="16" fontId="11" fillId="70" borderId="0" xfId="1734" applyNumberFormat="1" applyFont="1" applyFill="1" applyAlignment="1" applyProtection="1">
      <alignment horizontal="center" vertical="top" wrapText="1"/>
    </xf>
    <xf numFmtId="0" fontId="11" fillId="70" borderId="0" xfId="1162" applyFont="1" applyFill="1" applyBorder="1" applyAlignment="1" applyProtection="1">
      <alignment horizontal="left" vertical="top" wrapText="1"/>
    </xf>
    <xf numFmtId="0" fontId="11" fillId="0" borderId="0" xfId="1162" applyFont="1" applyFill="1" applyBorder="1" applyAlignment="1" applyProtection="1">
      <alignment horizontal="left" vertical="top" wrapText="1"/>
    </xf>
    <xf numFmtId="16" fontId="11" fillId="0" borderId="0" xfId="1734" applyNumberFormat="1" applyFont="1" applyAlignment="1" applyProtection="1">
      <alignment horizontal="center" vertical="top" wrapText="1"/>
    </xf>
    <xf numFmtId="0" fontId="11" fillId="0" borderId="0" xfId="1734" applyFont="1" applyAlignment="1" applyProtection="1">
      <alignment horizontal="left" wrapText="1"/>
    </xf>
    <xf numFmtId="4" fontId="17" fillId="0" borderId="0" xfId="1734" applyNumberFormat="1" applyFont="1" applyAlignment="1" applyProtection="1">
      <alignment horizontal="left" wrapText="1"/>
    </xf>
    <xf numFmtId="0" fontId="17" fillId="0" borderId="0" xfId="1734" applyFont="1" applyAlignment="1" applyProtection="1">
      <alignment horizontal="center" vertical="top" wrapText="1"/>
    </xf>
    <xf numFmtId="0" fontId="31" fillId="0" borderId="0" xfId="1734" applyFont="1" applyBorder="1" applyAlignment="1" applyProtection="1">
      <alignment horizontal="justify" vertical="top" wrapText="1"/>
    </xf>
    <xf numFmtId="4" fontId="17" fillId="0" borderId="0" xfId="1734" applyNumberFormat="1" applyFont="1" applyAlignment="1" applyProtection="1">
      <alignment horizontal="center" wrapText="1"/>
    </xf>
    <xf numFmtId="4" fontId="17" fillId="0" borderId="0" xfId="1734" applyNumberFormat="1" applyFont="1" applyAlignment="1" applyProtection="1">
      <alignment horizontal="right" wrapText="1"/>
    </xf>
    <xf numFmtId="0" fontId="31" fillId="0" borderId="0" xfId="1734" applyFont="1" applyAlignment="1" applyProtection="1">
      <alignment horizontal="justify" vertical="top" wrapText="1"/>
    </xf>
    <xf numFmtId="0" fontId="31" fillId="0" borderId="0" xfId="1734" applyFont="1" applyAlignment="1" applyProtection="1">
      <alignment horizontal="left" vertical="top" wrapText="1"/>
    </xf>
    <xf numFmtId="0" fontId="106" fillId="0" borderId="0" xfId="1734" applyFont="1" applyAlignment="1" applyProtection="1">
      <alignment horizontal="left" vertical="top" wrapText="1"/>
    </xf>
    <xf numFmtId="0" fontId="12" fillId="0" borderId="0" xfId="1734" applyFont="1" applyAlignment="1" applyProtection="1">
      <alignment vertical="top" wrapText="1"/>
    </xf>
    <xf numFmtId="0" fontId="11" fillId="70" borderId="0" xfId="1222" applyFont="1" applyFill="1" applyBorder="1" applyAlignment="1" applyProtection="1">
      <alignment vertical="top" wrapText="1"/>
    </xf>
    <xf numFmtId="0" fontId="11" fillId="0" borderId="0" xfId="1734" quotePrefix="1" applyFont="1" applyBorder="1" applyAlignment="1" applyProtection="1">
      <alignment horizontal="left" vertical="top" wrapText="1"/>
    </xf>
    <xf numFmtId="0" fontId="11" fillId="0" borderId="0" xfId="1734" applyFont="1" applyBorder="1" applyAlignment="1" applyProtection="1">
      <alignment horizontal="center" wrapText="1"/>
    </xf>
    <xf numFmtId="1" fontId="11" fillId="0" borderId="0" xfId="1734" applyNumberFormat="1" applyFont="1" applyBorder="1" applyAlignment="1" applyProtection="1">
      <alignment horizontal="center" wrapText="1"/>
    </xf>
    <xf numFmtId="49" fontId="11" fillId="0" borderId="0" xfId="1734" applyNumberFormat="1" applyFont="1" applyBorder="1" applyAlignment="1" applyProtection="1">
      <alignment horizontal="center" vertical="top" wrapText="1"/>
    </xf>
    <xf numFmtId="0" fontId="11" fillId="0" borderId="0" xfId="1734" applyFont="1" applyBorder="1" applyAlignment="1" applyProtection="1">
      <alignment horizontal="right" wrapText="1"/>
    </xf>
    <xf numFmtId="0" fontId="11" fillId="0" borderId="0" xfId="1180" applyFont="1" applyBorder="1" applyAlignment="1" applyProtection="1">
      <alignment horizontal="right" wrapText="1"/>
    </xf>
    <xf numFmtId="0" fontId="11" fillId="0" borderId="0" xfId="1734" quotePrefix="1" applyFont="1" applyFill="1" applyBorder="1" applyAlignment="1" applyProtection="1">
      <alignment horizontal="left" vertical="top" wrapText="1"/>
    </xf>
    <xf numFmtId="1" fontId="11" fillId="0" borderId="0" xfId="1453" applyNumberFormat="1" applyFont="1" applyBorder="1" applyAlignment="1" applyProtection="1">
      <alignment horizontal="center" wrapText="1"/>
    </xf>
    <xf numFmtId="4" fontId="11" fillId="0" borderId="0" xfId="1453" applyNumberFormat="1" applyFont="1" applyBorder="1" applyAlignment="1" applyProtection="1">
      <alignment horizontal="center" wrapText="1"/>
    </xf>
    <xf numFmtId="0" fontId="11" fillId="0" borderId="0" xfId="1734" applyFont="1" applyBorder="1" applyAlignment="1" applyProtection="1">
      <alignment vertical="top" wrapText="1"/>
    </xf>
    <xf numFmtId="0" fontId="75" fillId="0" borderId="0" xfId="1734" applyFont="1" applyBorder="1" applyAlignment="1" applyProtection="1">
      <alignment horizontal="center" vertical="top" wrapText="1"/>
    </xf>
    <xf numFmtId="4" fontId="75" fillId="0" borderId="0" xfId="1734" applyNumberFormat="1" applyFont="1" applyFill="1" applyBorder="1" applyAlignment="1" applyProtection="1">
      <alignment horizontal="left" vertical="top" wrapText="1"/>
    </xf>
    <xf numFmtId="0" fontId="75" fillId="0" borderId="0" xfId="1734" applyFont="1" applyBorder="1" applyAlignment="1" applyProtection="1">
      <alignment horizontal="center" wrapText="1"/>
    </xf>
    <xf numFmtId="1" fontId="75" fillId="0" borderId="0" xfId="1734" applyNumberFormat="1" applyFont="1" applyBorder="1" applyAlignment="1" applyProtection="1">
      <alignment horizontal="center" wrapText="1"/>
    </xf>
    <xf numFmtId="0" fontId="75" fillId="0" borderId="0" xfId="1734" applyFont="1" applyBorder="1" applyAlignment="1" applyProtection="1">
      <alignment wrapText="1"/>
    </xf>
    <xf numFmtId="4" fontId="11" fillId="0" borderId="0" xfId="1734" quotePrefix="1" applyNumberFormat="1" applyFont="1" applyFill="1" applyBorder="1" applyAlignment="1" applyProtection="1">
      <alignment horizontal="left" vertical="top" wrapText="1"/>
    </xf>
    <xf numFmtId="4" fontId="11" fillId="0" borderId="0" xfId="1734" applyNumberFormat="1" applyFont="1" applyFill="1" applyBorder="1" applyAlignment="1" applyProtection="1">
      <alignment horizontal="left" vertical="top" wrapText="1"/>
    </xf>
    <xf numFmtId="0" fontId="11" fillId="0" borderId="0" xfId="1734" quotePrefix="1" applyFont="1" applyFill="1" applyBorder="1" applyAlignment="1" applyProtection="1">
      <alignment horizontal="left" vertical="center" wrapText="1"/>
    </xf>
    <xf numFmtId="0" fontId="11" fillId="0" borderId="0" xfId="1453" applyFont="1" applyBorder="1" applyAlignment="1" applyProtection="1">
      <alignment horizontal="center" wrapText="1"/>
    </xf>
    <xf numFmtId="4" fontId="11" fillId="0" borderId="0" xfId="1734" quotePrefix="1" applyNumberFormat="1" applyFont="1" applyFill="1" applyBorder="1" applyAlignment="1" applyProtection="1">
      <alignment horizontal="left" vertical="center" wrapText="1"/>
    </xf>
    <xf numFmtId="0" fontId="11" fillId="0" borderId="0" xfId="1734" applyFont="1" applyFill="1" applyBorder="1" applyAlignment="1" applyProtection="1">
      <alignment horizontal="center" wrapText="1"/>
    </xf>
    <xf numFmtId="0" fontId="11" fillId="0" borderId="0" xfId="1734" applyFont="1" applyFill="1" applyBorder="1" applyAlignment="1" applyProtection="1">
      <alignment wrapText="1"/>
    </xf>
    <xf numFmtId="0" fontId="11" fillId="0" borderId="0" xfId="1734" quotePrefix="1" applyFont="1" applyBorder="1" applyAlignment="1" applyProtection="1">
      <alignment horizontal="center" vertical="top" wrapText="1"/>
    </xf>
    <xf numFmtId="0" fontId="11" fillId="0" borderId="0" xfId="1734" quotePrefix="1" applyFont="1" applyFill="1" applyBorder="1" applyAlignment="1" applyProtection="1">
      <alignment vertical="top" wrapText="1"/>
    </xf>
    <xf numFmtId="0" fontId="11" fillId="0" borderId="0" xfId="1734" quotePrefix="1" applyFont="1" applyBorder="1" applyAlignment="1" applyProtection="1">
      <alignment vertical="top" wrapText="1"/>
    </xf>
    <xf numFmtId="0" fontId="75" fillId="0" borderId="0" xfId="1734" applyFont="1" applyFill="1" applyBorder="1" applyAlignment="1" applyProtection="1">
      <alignment horizontal="center" vertical="top" wrapText="1"/>
    </xf>
    <xf numFmtId="4" fontId="75" fillId="0" borderId="0" xfId="1453" applyNumberFormat="1" applyFont="1" applyFill="1" applyBorder="1" applyAlignment="1" applyProtection="1">
      <alignment horizontal="left" vertical="center" wrapText="1"/>
    </xf>
    <xf numFmtId="1" fontId="75" fillId="0" borderId="0" xfId="1453" applyNumberFormat="1" applyFont="1" applyFill="1" applyBorder="1" applyAlignment="1" applyProtection="1">
      <alignment horizontal="center" wrapText="1"/>
    </xf>
    <xf numFmtId="0" fontId="75" fillId="0" borderId="0" xfId="1734" applyFont="1" applyFill="1" applyBorder="1" applyAlignment="1" applyProtection="1">
      <alignment wrapText="1"/>
    </xf>
    <xf numFmtId="0" fontId="12" fillId="0" borderId="0" xfId="1734" applyFont="1" applyBorder="1" applyAlignment="1" applyProtection="1">
      <alignment wrapText="1"/>
    </xf>
    <xf numFmtId="4" fontId="11" fillId="0" borderId="0" xfId="1734" applyNumberFormat="1" applyFont="1" applyBorder="1" applyAlignment="1" applyProtection="1">
      <alignment horizontal="center" wrapText="1"/>
    </xf>
    <xf numFmtId="0" fontId="11" fillId="0" borderId="0" xfId="1180" applyFont="1" applyBorder="1" applyAlignment="1" applyProtection="1">
      <alignment horizontal="center" vertical="top" wrapText="1"/>
    </xf>
    <xf numFmtId="17" fontId="11" fillId="0" borderId="0" xfId="1734" quotePrefix="1" applyNumberFormat="1" applyFont="1" applyFill="1" applyBorder="1" applyAlignment="1" applyProtection="1">
      <alignment horizontal="center" vertical="top" wrapText="1"/>
    </xf>
    <xf numFmtId="0" fontId="11" fillId="0" borderId="0" xfId="1180" applyFont="1" applyBorder="1" applyAlignment="1" applyProtection="1">
      <alignment wrapText="1"/>
    </xf>
    <xf numFmtId="4" fontId="11" fillId="0" borderId="0" xfId="1453" applyNumberFormat="1" applyFont="1" applyBorder="1" applyAlignment="1" applyProtection="1">
      <alignment wrapText="1"/>
    </xf>
    <xf numFmtId="0" fontId="11" fillId="0" borderId="0" xfId="1734" applyFont="1" applyBorder="1" applyAlignment="1" applyProtection="1">
      <alignment horizontal="left" vertical="top" wrapText="1"/>
    </xf>
    <xf numFmtId="0" fontId="11" fillId="0" borderId="0" xfId="1734" quotePrefix="1" applyFont="1" applyFill="1" applyBorder="1" applyAlignment="1" applyProtection="1">
      <alignment horizontal="center" wrapText="1"/>
    </xf>
    <xf numFmtId="1" fontId="11" fillId="0" borderId="0" xfId="1734" quotePrefix="1" applyNumberFormat="1" applyFont="1" applyFill="1" applyBorder="1" applyAlignment="1" applyProtection="1">
      <alignment horizontal="center" wrapText="1"/>
    </xf>
    <xf numFmtId="1" fontId="11" fillId="0" borderId="0" xfId="1734" applyNumberFormat="1" applyFont="1" applyFill="1" applyBorder="1" applyAlignment="1" applyProtection="1">
      <alignment horizontal="center" wrapText="1"/>
    </xf>
    <xf numFmtId="0" fontId="11" fillId="0" borderId="0" xfId="1180" applyFont="1" applyFill="1" applyBorder="1" applyAlignment="1" applyProtection="1">
      <alignment wrapText="1"/>
    </xf>
    <xf numFmtId="4" fontId="11" fillId="0" borderId="0" xfId="1453" quotePrefix="1" applyNumberFormat="1" applyFont="1" applyFill="1" applyBorder="1" applyAlignment="1" applyProtection="1">
      <alignment horizontal="left" vertical="center" wrapText="1"/>
    </xf>
    <xf numFmtId="0" fontId="11" fillId="0" borderId="0" xfId="1734" quotePrefix="1" applyFont="1" applyFill="1" applyBorder="1" applyAlignment="1" applyProtection="1">
      <alignment wrapText="1"/>
    </xf>
    <xf numFmtId="4" fontId="11" fillId="0" borderId="0" xfId="1453" applyNumberFormat="1" applyFont="1" applyFill="1" applyBorder="1" applyAlignment="1" applyProtection="1">
      <alignment horizontal="left" vertical="center" wrapText="1"/>
    </xf>
    <xf numFmtId="0" fontId="11" fillId="0" borderId="0" xfId="1180" applyFont="1" applyBorder="1" applyAlignment="1" applyProtection="1">
      <alignment horizontal="center" wrapText="1"/>
    </xf>
    <xf numFmtId="1" fontId="11" fillId="0" borderId="0" xfId="1180" applyNumberFormat="1" applyFont="1" applyBorder="1" applyAlignment="1" applyProtection="1">
      <alignment horizontal="center" wrapText="1"/>
    </xf>
    <xf numFmtId="0" fontId="11" fillId="0" borderId="0" xfId="1180" applyFont="1" applyFill="1" applyBorder="1" applyAlignment="1" applyProtection="1">
      <alignment horizontal="left" vertical="center" wrapText="1"/>
    </xf>
    <xf numFmtId="0" fontId="11" fillId="0" borderId="0" xfId="1180" applyFont="1" applyFill="1" applyBorder="1" applyAlignment="1" applyProtection="1">
      <alignment horizontal="center" wrapText="1"/>
    </xf>
    <xf numFmtId="1" fontId="11" fillId="0" borderId="0" xfId="1453" applyNumberFormat="1" applyFont="1" applyFill="1" applyBorder="1" applyAlignment="1" applyProtection="1">
      <alignment horizontal="center" wrapText="1"/>
    </xf>
    <xf numFmtId="0" fontId="11" fillId="0" borderId="0" xfId="1734" applyFont="1" applyFill="1" applyBorder="1" applyAlignment="1" applyProtection="1">
      <alignment horizontal="center" vertical="top" wrapText="1"/>
    </xf>
    <xf numFmtId="4" fontId="11" fillId="0" borderId="0" xfId="1453" applyNumberFormat="1" applyFont="1" applyBorder="1" applyAlignment="1" applyProtection="1">
      <alignment horizontal="left" vertical="center" wrapText="1"/>
    </xf>
    <xf numFmtId="0" fontId="13" fillId="0" borderId="0" xfId="1734" quotePrefix="1" applyFont="1" applyFill="1" applyBorder="1" applyAlignment="1" applyProtection="1">
      <alignment horizontal="center" vertical="top" wrapText="1"/>
    </xf>
    <xf numFmtId="4" fontId="13" fillId="0" borderId="0" xfId="1453" applyNumberFormat="1" applyFont="1" applyFill="1" applyBorder="1" applyAlignment="1" applyProtection="1">
      <alignment horizontal="left" vertical="center" wrapText="1"/>
    </xf>
    <xf numFmtId="4" fontId="13" fillId="0" borderId="0" xfId="1453" applyNumberFormat="1" applyFont="1" applyBorder="1" applyAlignment="1" applyProtection="1">
      <alignment horizontal="center" wrapText="1"/>
    </xf>
    <xf numFmtId="1" fontId="13" fillId="0" borderId="0" xfId="1453" applyNumberFormat="1" applyFont="1" applyBorder="1" applyAlignment="1" applyProtection="1">
      <alignment horizontal="center" wrapText="1"/>
    </xf>
    <xf numFmtId="0" fontId="13" fillId="0" borderId="0" xfId="1734" applyFont="1" applyBorder="1" applyAlignment="1" applyProtection="1">
      <alignment wrapText="1"/>
    </xf>
    <xf numFmtId="4" fontId="11" fillId="0" borderId="0" xfId="1453" applyNumberFormat="1" applyFont="1" applyFill="1" applyBorder="1" applyAlignment="1" applyProtection="1">
      <alignment horizontal="left" vertical="top" wrapText="1"/>
    </xf>
    <xf numFmtId="0" fontId="11" fillId="0" borderId="0" xfId="1734" quotePrefix="1" applyFont="1" applyFill="1" applyBorder="1" applyAlignment="1" applyProtection="1">
      <alignment horizontal="center" vertical="top" wrapText="1"/>
    </xf>
    <xf numFmtId="0" fontId="11" fillId="0" borderId="0" xfId="1162" applyFont="1" applyFill="1" applyBorder="1" applyAlignment="1" applyProtection="1">
      <alignment horizontal="center" vertical="top" wrapText="1"/>
    </xf>
    <xf numFmtId="0" fontId="11" fillId="0" borderId="0" xfId="1162" applyFont="1" applyBorder="1" applyAlignment="1" applyProtection="1">
      <alignment wrapText="1"/>
    </xf>
    <xf numFmtId="0" fontId="13" fillId="0" borderId="0" xfId="1162" quotePrefix="1" applyFont="1" applyFill="1" applyBorder="1" applyAlignment="1" applyProtection="1">
      <alignment horizontal="center" vertical="top" wrapText="1"/>
    </xf>
    <xf numFmtId="0" fontId="13" fillId="0" borderId="0" xfId="1162" applyFont="1" applyFill="1" applyBorder="1" applyAlignment="1" applyProtection="1">
      <alignment horizontal="left" vertical="center" wrapText="1"/>
    </xf>
    <xf numFmtId="0" fontId="13" fillId="0" borderId="0" xfId="1734" applyFont="1" applyFill="1" applyBorder="1" applyAlignment="1" applyProtection="1">
      <alignment horizontal="center" wrapText="1"/>
    </xf>
    <xf numFmtId="1" fontId="13" fillId="0" borderId="0" xfId="1734" applyNumberFormat="1" applyFont="1" applyFill="1" applyBorder="1" applyAlignment="1" applyProtection="1">
      <alignment horizontal="center" wrapText="1"/>
    </xf>
    <xf numFmtId="0" fontId="13" fillId="0" borderId="0" xfId="1162" applyFont="1" applyBorder="1" applyAlignment="1" applyProtection="1">
      <alignment wrapText="1"/>
    </xf>
    <xf numFmtId="0" fontId="11" fillId="0" borderId="0" xfId="1180" applyFont="1" applyBorder="1" applyAlignment="1" applyProtection="1">
      <alignment horizontal="left" vertical="center" wrapText="1"/>
    </xf>
    <xf numFmtId="0" fontId="11" fillId="0" borderId="0" xfId="1180" quotePrefix="1" applyFont="1" applyFill="1" applyBorder="1" applyAlignment="1" applyProtection="1">
      <alignment horizontal="center" wrapText="1"/>
    </xf>
    <xf numFmtId="0" fontId="11" fillId="0" borderId="0" xfId="1734" applyFont="1" applyAlignment="1" applyProtection="1">
      <alignment horizontal="left" vertical="center" wrapText="1"/>
    </xf>
    <xf numFmtId="4" fontId="11" fillId="0" borderId="0" xfId="1734" applyNumberFormat="1" applyFont="1" applyAlignment="1" applyProtection="1">
      <alignment horizontal="center" vertical="center" wrapText="1"/>
    </xf>
    <xf numFmtId="0" fontId="11" fillId="0" borderId="0" xfId="1734" applyFont="1" applyAlignment="1" applyProtection="1">
      <alignment vertical="center" wrapText="1"/>
    </xf>
    <xf numFmtId="0" fontId="12" fillId="70" borderId="0" xfId="1734" applyFont="1" applyFill="1" applyBorder="1" applyAlignment="1" applyProtection="1">
      <alignment horizontal="left" vertical="top" wrapText="1"/>
    </xf>
    <xf numFmtId="0" fontId="11" fillId="0" borderId="0" xfId="1734" applyFont="1" applyFill="1" applyBorder="1" applyAlignment="1" applyProtection="1">
      <alignment horizontal="left" vertical="top" wrapText="1"/>
    </xf>
    <xf numFmtId="0" fontId="12" fillId="0" borderId="0" xfId="1734" applyFont="1" applyBorder="1" applyAlignment="1" applyProtection="1">
      <alignment horizontal="left" vertical="top" wrapText="1"/>
    </xf>
    <xf numFmtId="0" fontId="11" fillId="0" borderId="0" xfId="1734" applyNumberFormat="1" applyFont="1" applyBorder="1" applyAlignment="1" applyProtection="1">
      <alignment horizontal="left" vertical="top" wrapText="1"/>
    </xf>
    <xf numFmtId="0" fontId="31" fillId="0" borderId="0" xfId="1734" applyFont="1" applyAlignment="1" applyProtection="1">
      <alignment vertical="center" wrapText="1"/>
    </xf>
    <xf numFmtId="4" fontId="11" fillId="0" borderId="0" xfId="1734" quotePrefix="1" applyNumberFormat="1" applyFont="1" applyAlignment="1" applyProtection="1">
      <alignment horizontal="center" wrapText="1"/>
    </xf>
    <xf numFmtId="0" fontId="31" fillId="0" borderId="0" xfId="1734" applyFont="1" applyAlignment="1" applyProtection="1">
      <alignment horizontal="center" vertical="top" wrapText="1"/>
    </xf>
    <xf numFmtId="0" fontId="12" fillId="0" borderId="0" xfId="1734" applyFont="1" applyAlignment="1" applyProtection="1">
      <alignment vertical="center" wrapText="1"/>
    </xf>
    <xf numFmtId="49" fontId="11" fillId="0" borderId="0" xfId="1734" applyNumberFormat="1" applyFont="1" applyBorder="1" applyAlignment="1" applyProtection="1">
      <alignment horizontal="left" vertical="top" wrapText="1"/>
    </xf>
    <xf numFmtId="0" fontId="12" fillId="0" borderId="0" xfId="1734" applyNumberFormat="1" applyFont="1" applyBorder="1" applyAlignment="1" applyProtection="1">
      <alignment horizontal="left" vertical="top" wrapText="1"/>
    </xf>
    <xf numFmtId="0" fontId="11" fillId="0" borderId="0" xfId="1734" quotePrefix="1" applyNumberFormat="1" applyFont="1" applyBorder="1" applyAlignment="1" applyProtection="1">
      <alignment horizontal="left" vertical="top" wrapText="1"/>
    </xf>
    <xf numFmtId="0" fontId="12" fillId="70" borderId="0" xfId="1734" applyFont="1" applyFill="1" applyBorder="1" applyAlignment="1" applyProtection="1">
      <alignment vertical="top" wrapText="1"/>
    </xf>
    <xf numFmtId="0" fontId="11" fillId="0" borderId="0" xfId="1734" applyNumberFormat="1" applyFont="1" applyBorder="1" applyAlignment="1" applyProtection="1">
      <alignment horizontal="center" vertical="top" wrapText="1"/>
    </xf>
    <xf numFmtId="1" fontId="11" fillId="0" borderId="0" xfId="1734" applyNumberFormat="1" applyFont="1" applyBorder="1" applyAlignment="1" applyProtection="1">
      <alignment horizontal="center" vertical="top" wrapText="1"/>
    </xf>
    <xf numFmtId="0" fontId="11" fillId="0" borderId="0" xfId="1734" applyNumberFormat="1" applyFont="1" applyBorder="1" applyAlignment="1" applyProtection="1">
      <alignment horizontal="left" wrapText="1"/>
    </xf>
    <xf numFmtId="0" fontId="11" fillId="0" borderId="0" xfId="1734" applyNumberFormat="1" applyFont="1" applyBorder="1" applyAlignment="1" applyProtection="1">
      <alignment horizontal="center" wrapText="1"/>
    </xf>
    <xf numFmtId="0" fontId="166" fillId="0" borderId="0" xfId="1734" applyFont="1" applyBorder="1" applyAlignment="1" applyProtection="1">
      <alignment vertical="top" wrapText="1"/>
    </xf>
    <xf numFmtId="0" fontId="12" fillId="70" borderId="0" xfId="1452" applyFont="1" applyFill="1" applyBorder="1" applyAlignment="1" applyProtection="1">
      <alignment horizontal="left" vertical="top" wrapText="1"/>
    </xf>
    <xf numFmtId="4" fontId="11" fillId="0" borderId="0" xfId="1734" applyNumberFormat="1" applyFont="1" applyAlignment="1" applyProtection="1">
      <alignment horizontal="center" vertical="top" wrapText="1"/>
    </xf>
    <xf numFmtId="0" fontId="12" fillId="0" borderId="0" xfId="1734" applyFont="1" applyBorder="1" applyAlignment="1" applyProtection="1">
      <alignment vertical="top" wrapText="1"/>
    </xf>
    <xf numFmtId="0" fontId="11" fillId="0" borderId="0" xfId="1734" applyFont="1" applyBorder="1" applyAlignment="1" applyProtection="1">
      <alignment horizontal="justify" vertical="top" wrapText="1"/>
    </xf>
    <xf numFmtId="0" fontId="11" fillId="0" borderId="0" xfId="1222" applyFont="1" applyBorder="1" applyAlignment="1" applyProtection="1">
      <alignment vertical="top" wrapText="1"/>
    </xf>
    <xf numFmtId="49" fontId="11" fillId="0" borderId="0" xfId="1734" quotePrefix="1" applyNumberFormat="1" applyFont="1" applyBorder="1" applyAlignment="1" applyProtection="1">
      <alignment horizontal="left" vertical="top" wrapText="1"/>
    </xf>
    <xf numFmtId="0" fontId="101" fillId="0" borderId="0" xfId="1734" applyFont="1" applyBorder="1" applyAlignment="1" applyProtection="1">
      <alignment horizontal="right" vertical="top" wrapText="1"/>
    </xf>
    <xf numFmtId="0" fontId="11" fillId="0" borderId="0" xfId="1734" applyNumberFormat="1" applyFont="1" applyAlignment="1" applyProtection="1">
      <alignment horizontal="left" vertical="top" wrapText="1"/>
    </xf>
    <xf numFmtId="0" fontId="166" fillId="0" borderId="0" xfId="1734" applyFont="1" applyAlignment="1" applyProtection="1">
      <alignment vertical="top" wrapText="1"/>
    </xf>
    <xf numFmtId="49" fontId="11" fillId="0" borderId="0" xfId="1734" applyNumberFormat="1" applyFont="1" applyAlignment="1" applyProtection="1">
      <alignment horizontal="justify" vertical="top" wrapText="1"/>
    </xf>
    <xf numFmtId="0" fontId="11" fillId="0" borderId="0" xfId="1734" applyFont="1" applyBorder="1" applyAlignment="1" applyProtection="1">
      <alignment horizontal="right" vertical="top" wrapText="1"/>
    </xf>
    <xf numFmtId="0" fontId="31" fillId="0" borderId="0" xfId="1734" applyFont="1" applyFill="1" applyBorder="1" applyAlignment="1" applyProtection="1">
      <alignment horizontal="justify" vertical="top" wrapText="1"/>
    </xf>
    <xf numFmtId="0" fontId="31" fillId="0" borderId="0" xfId="1734" applyFont="1" applyFill="1" applyBorder="1" applyAlignment="1" applyProtection="1">
      <alignment horizontal="left" vertical="top" wrapText="1"/>
    </xf>
    <xf numFmtId="0" fontId="31" fillId="0" borderId="0" xfId="1734" applyFont="1" applyBorder="1" applyAlignment="1" applyProtection="1">
      <alignment horizontal="right" vertical="top" wrapText="1"/>
    </xf>
    <xf numFmtId="4" fontId="11" fillId="0" borderId="0" xfId="1734" applyNumberFormat="1" applyFont="1" applyAlignment="1" applyProtection="1">
      <alignment horizontal="right" vertical="top" wrapText="1"/>
    </xf>
    <xf numFmtId="0" fontId="31" fillId="0" borderId="0" xfId="1734" applyFont="1" applyAlignment="1" applyProtection="1">
      <alignment vertical="top" wrapText="1"/>
    </xf>
    <xf numFmtId="0" fontId="11" fillId="0" borderId="45" xfId="1734" applyFont="1" applyBorder="1" applyAlignment="1" applyProtection="1">
      <alignment wrapText="1"/>
    </xf>
    <xf numFmtId="4" fontId="11" fillId="0" borderId="45" xfId="1734" applyNumberFormat="1" applyFont="1" applyBorder="1" applyAlignment="1" applyProtection="1">
      <alignment horizontal="center" wrapText="1"/>
    </xf>
    <xf numFmtId="0" fontId="11" fillId="0" borderId="0" xfId="1734" applyFont="1" applyAlignment="1" applyProtection="1">
      <alignment horizontal="justify" vertical="justify" wrapText="1"/>
    </xf>
    <xf numFmtId="0" fontId="12" fillId="0" borderId="0" xfId="1734" applyFont="1" applyAlignment="1" applyProtection="1">
      <alignment horizontal="justify" vertical="justify" wrapText="1"/>
    </xf>
    <xf numFmtId="0" fontId="12" fillId="0" borderId="0" xfId="1734" applyFont="1" applyAlignment="1" applyProtection="1">
      <alignment horizontal="center" wrapText="1"/>
    </xf>
    <xf numFmtId="4" fontId="12" fillId="0" borderId="0" xfId="1734" applyNumberFormat="1" applyFont="1" applyAlignment="1" applyProtection="1">
      <alignment horizontal="right" wrapText="1"/>
    </xf>
    <xf numFmtId="4" fontId="31" fillId="0" borderId="0" xfId="1734" applyNumberFormat="1" applyFont="1" applyFill="1" applyBorder="1" applyAlignment="1" applyProtection="1">
      <alignment horizontal="right" wrapText="1"/>
    </xf>
    <xf numFmtId="49" fontId="31" fillId="0" borderId="0" xfId="1734" applyNumberFormat="1" applyFont="1" applyAlignment="1" applyProtection="1">
      <alignment horizontal="center" vertical="top" wrapText="1"/>
    </xf>
    <xf numFmtId="49" fontId="31" fillId="0" borderId="0" xfId="1734" applyNumberFormat="1" applyFont="1" applyAlignment="1" applyProtection="1">
      <alignment horizontal="justify" vertical="top" wrapText="1"/>
    </xf>
    <xf numFmtId="49" fontId="31" fillId="0" borderId="0" xfId="1734" applyNumberFormat="1" applyFont="1" applyAlignment="1" applyProtection="1">
      <alignment horizontal="center" wrapText="1"/>
    </xf>
    <xf numFmtId="0" fontId="170" fillId="0" borderId="0" xfId="1734" applyFont="1" applyAlignment="1" applyProtection="1">
      <alignment wrapText="1"/>
    </xf>
    <xf numFmtId="2" fontId="31" fillId="0" borderId="0" xfId="1734" applyNumberFormat="1" applyFont="1" applyBorder="1" applyAlignment="1" applyProtection="1">
      <alignment horizontal="center" wrapText="1"/>
    </xf>
    <xf numFmtId="0" fontId="12" fillId="0" borderId="0" xfId="1734" applyFont="1" applyAlignment="1" applyProtection="1">
      <alignment horizontal="center" vertical="top" wrapText="1"/>
    </xf>
    <xf numFmtId="16" fontId="12" fillId="0" borderId="0" xfId="1734" applyNumberFormat="1" applyFont="1" applyBorder="1" applyAlignment="1" applyProtection="1">
      <alignment horizontal="center" vertical="top" wrapText="1"/>
    </xf>
    <xf numFmtId="0" fontId="12" fillId="0" borderId="0" xfId="1734" applyFont="1" applyBorder="1" applyAlignment="1" applyProtection="1">
      <alignment horizontal="justify" vertical="justify" wrapText="1"/>
    </xf>
    <xf numFmtId="0" fontId="161" fillId="0" borderId="0" xfId="1734" applyFont="1" applyAlignment="1" applyProtection="1">
      <alignment horizontal="center" vertical="top" wrapText="1"/>
    </xf>
    <xf numFmtId="0" fontId="11" fillId="0" borderId="0" xfId="1734" applyFont="1" applyAlignment="1" applyProtection="1">
      <alignment horizontal="left" vertical="justify" wrapText="1"/>
    </xf>
    <xf numFmtId="0" fontId="11" fillId="0" borderId="45" xfId="1734" applyFont="1" applyBorder="1" applyAlignment="1" applyProtection="1">
      <alignment horizontal="center" vertical="top" wrapText="1"/>
    </xf>
    <xf numFmtId="0" fontId="11" fillId="0" borderId="45" xfId="1734" applyFont="1" applyBorder="1" applyAlignment="1" applyProtection="1">
      <alignment horizontal="justify" vertical="top" wrapText="1"/>
    </xf>
    <xf numFmtId="0" fontId="11" fillId="0" borderId="45" xfId="1734" applyFont="1" applyBorder="1" applyAlignment="1" applyProtection="1">
      <alignment horizontal="center" wrapText="1"/>
    </xf>
    <xf numFmtId="0" fontId="31" fillId="0" borderId="45" xfId="1734" applyFont="1" applyBorder="1" applyAlignment="1" applyProtection="1">
      <alignment wrapText="1"/>
    </xf>
    <xf numFmtId="0" fontId="3" fillId="0" borderId="0" xfId="0" applyFont="1" applyAlignment="1" applyProtection="1">
      <alignment wrapText="1"/>
    </xf>
    <xf numFmtId="0" fontId="11" fillId="0" borderId="0" xfId="1734" applyFont="1" applyBorder="1" applyAlignment="1" applyProtection="1">
      <alignment horizontal="left" vertical="center" wrapText="1"/>
    </xf>
    <xf numFmtId="0" fontId="11" fillId="0" borderId="0" xfId="1734" applyFont="1" applyFill="1" applyBorder="1" applyAlignment="1" applyProtection="1">
      <alignment vertical="top" wrapText="1"/>
    </xf>
    <xf numFmtId="0" fontId="11" fillId="0" borderId="0" xfId="1734" applyFont="1" applyBorder="1" applyAlignment="1" applyProtection="1">
      <alignment vertical="center" wrapText="1"/>
    </xf>
    <xf numFmtId="0" fontId="31" fillId="0" borderId="0" xfId="1734" applyFont="1" applyAlignment="1" applyProtection="1">
      <alignment horizontal="center" wrapText="1"/>
    </xf>
    <xf numFmtId="4" fontId="31" fillId="0" borderId="0" xfId="1734" applyNumberFormat="1" applyFont="1" applyAlignment="1" applyProtection="1">
      <alignment horizontal="right" wrapText="1"/>
    </xf>
    <xf numFmtId="0" fontId="11" fillId="0" borderId="45" xfId="1734" applyFont="1" applyBorder="1" applyAlignment="1" applyProtection="1">
      <alignment vertical="center" wrapText="1"/>
    </xf>
    <xf numFmtId="0" fontId="11" fillId="0" borderId="45" xfId="1734" applyFont="1" applyBorder="1" applyAlignment="1" applyProtection="1">
      <alignment vertical="top" wrapText="1"/>
    </xf>
    <xf numFmtId="0" fontId="161" fillId="0" borderId="45" xfId="1734" applyFont="1" applyBorder="1" applyAlignment="1" applyProtection="1">
      <alignment horizontal="center" vertical="top" wrapText="1"/>
    </xf>
    <xf numFmtId="0" fontId="12" fillId="0" borderId="45" xfId="1734" applyFont="1" applyBorder="1" applyAlignment="1" applyProtection="1">
      <alignment wrapText="1"/>
    </xf>
    <xf numFmtId="4" fontId="17" fillId="0" borderId="45" xfId="1734" applyNumberFormat="1" applyFont="1" applyBorder="1" applyAlignment="1" applyProtection="1">
      <alignment horizontal="right" wrapText="1"/>
    </xf>
    <xf numFmtId="0" fontId="4" fillId="0" borderId="0" xfId="1734" applyFont="1" applyAlignment="1" applyProtection="1">
      <alignment horizontal="justify" vertical="top" wrapText="1"/>
    </xf>
    <xf numFmtId="0" fontId="12" fillId="0" borderId="45" xfId="1734" applyFont="1" applyBorder="1" applyAlignment="1" applyProtection="1">
      <alignment horizontal="center" vertical="top" wrapText="1"/>
    </xf>
    <xf numFmtId="0" fontId="12" fillId="0" borderId="45" xfId="1734" applyFont="1" applyBorder="1" applyAlignment="1" applyProtection="1">
      <alignment horizontal="justify" vertical="justify" wrapText="1"/>
    </xf>
    <xf numFmtId="0" fontId="31" fillId="0" borderId="45" xfId="1734" applyFont="1" applyBorder="1" applyAlignment="1" applyProtection="1">
      <alignment horizontal="center" wrapText="1"/>
    </xf>
    <xf numFmtId="4" fontId="31" fillId="0" borderId="45" xfId="1734" applyNumberFormat="1" applyFont="1" applyBorder="1" applyAlignment="1" applyProtection="1">
      <alignment horizontal="right" wrapText="1"/>
    </xf>
    <xf numFmtId="0" fontId="11" fillId="0" borderId="0" xfId="1734" applyFont="1" applyAlignment="1" applyProtection="1">
      <alignment horizontal="justify" wrapText="1"/>
    </xf>
    <xf numFmtId="0" fontId="105" fillId="0" borderId="0" xfId="1734" applyFont="1" applyAlignment="1" applyProtection="1">
      <alignment horizontal="justify" wrapText="1"/>
    </xf>
    <xf numFmtId="0" fontId="31" fillId="0" borderId="0" xfId="1734" applyFont="1" applyAlignment="1" applyProtection="1">
      <alignment horizontal="justify" vertical="justify" wrapText="1"/>
    </xf>
    <xf numFmtId="4" fontId="171" fillId="0" borderId="0" xfId="1734" applyNumberFormat="1" applyFont="1" applyBorder="1" applyAlignment="1" applyProtection="1">
      <alignment horizontal="center" wrapText="1"/>
      <protection locked="0"/>
    </xf>
    <xf numFmtId="4" fontId="11" fillId="0" borderId="0" xfId="1734" applyNumberFormat="1" applyFont="1" applyAlignment="1" applyProtection="1">
      <alignment horizontal="right"/>
      <protection locked="0"/>
    </xf>
    <xf numFmtId="0" fontId="12" fillId="0" borderId="0" xfId="1734" applyFont="1" applyProtection="1">
      <protection locked="0"/>
    </xf>
    <xf numFmtId="4" fontId="11" fillId="0" borderId="0" xfId="1734" applyNumberFormat="1" applyFont="1" applyBorder="1" applyAlignment="1" applyProtection="1">
      <alignment horizontal="right"/>
      <protection locked="0"/>
    </xf>
    <xf numFmtId="4" fontId="11" fillId="0" borderId="45" xfId="1734" applyNumberFormat="1" applyFont="1" applyBorder="1" applyAlignment="1" applyProtection="1">
      <alignment horizontal="right"/>
      <protection locked="0"/>
    </xf>
    <xf numFmtId="0" fontId="160" fillId="0" borderId="0" xfId="1734" applyProtection="1">
      <protection locked="0"/>
    </xf>
    <xf numFmtId="0" fontId="11" fillId="0" borderId="0" xfId="1734" applyFont="1" applyAlignment="1" applyProtection="1">
      <alignment vertical="top"/>
      <protection locked="0"/>
    </xf>
    <xf numFmtId="4" fontId="17" fillId="0" borderId="25" xfId="1734" applyNumberFormat="1" applyFont="1" applyBorder="1" applyAlignment="1" applyProtection="1">
      <alignment horizontal="right"/>
      <protection locked="0"/>
    </xf>
    <xf numFmtId="4" fontId="12" fillId="0" borderId="0" xfId="1734" applyNumberFormat="1" applyFont="1" applyAlignment="1" applyProtection="1">
      <alignment horizontal="right"/>
      <protection locked="0"/>
    </xf>
    <xf numFmtId="4" fontId="17" fillId="0" borderId="45" xfId="1734" applyNumberFormat="1" applyFont="1" applyBorder="1" applyAlignment="1" applyProtection="1">
      <alignment horizontal="right"/>
      <protection locked="0"/>
    </xf>
    <xf numFmtId="4" fontId="17" fillId="0" borderId="45" xfId="1734" applyNumberFormat="1" applyFont="1" applyBorder="1" applyAlignment="1" applyProtection="1">
      <alignment horizontal="right" vertical="center"/>
      <protection locked="0"/>
    </xf>
    <xf numFmtId="4" fontId="17" fillId="0" borderId="0" xfId="1734" applyNumberFormat="1" applyFont="1" applyBorder="1" applyAlignment="1" applyProtection="1">
      <alignment horizontal="right"/>
      <protection locked="0"/>
    </xf>
    <xf numFmtId="4" fontId="12" fillId="0" borderId="50" xfId="1734" applyNumberFormat="1" applyFont="1" applyBorder="1" applyAlignment="1" applyProtection="1">
      <alignment horizontal="right"/>
      <protection locked="0"/>
    </xf>
    <xf numFmtId="4" fontId="12" fillId="0" borderId="0" xfId="1734" applyNumberFormat="1" applyFont="1" applyBorder="1" applyAlignment="1" applyProtection="1">
      <alignment horizontal="right"/>
      <protection locked="0"/>
    </xf>
    <xf numFmtId="4" fontId="17" fillId="0" borderId="0" xfId="1734" applyNumberFormat="1" applyFont="1" applyBorder="1" applyAlignment="1" applyProtection="1">
      <alignment horizontal="right" vertical="center"/>
      <protection locked="0"/>
    </xf>
    <xf numFmtId="0" fontId="11" fillId="0" borderId="0" xfId="1734" applyNumberFormat="1" applyFont="1" applyAlignment="1">
      <alignment horizontal="justify" vertical="top"/>
    </xf>
    <xf numFmtId="0" fontId="11" fillId="0" borderId="0" xfId="1734" applyNumberFormat="1" applyFont="1" applyFill="1" applyAlignment="1">
      <alignment horizontal="justify" vertical="top"/>
    </xf>
    <xf numFmtId="0" fontId="75" fillId="0" borderId="9" xfId="0" applyNumberFormat="1" applyFont="1" applyFill="1" applyBorder="1" applyAlignment="1" applyProtection="1">
      <alignment horizontal="center" vertical="center"/>
      <protection locked="0"/>
    </xf>
    <xf numFmtId="0" fontId="241" fillId="0" borderId="0" xfId="1456" applyFont="1" applyBorder="1" applyAlignment="1" applyProtection="1">
      <alignment horizontal="center" vertical="center"/>
      <protection locked="0"/>
    </xf>
    <xf numFmtId="0" fontId="242" fillId="0" borderId="0" xfId="1456" applyFont="1" applyAlignment="1" applyProtection="1">
      <alignment horizontal="left" vertical="center"/>
      <protection locked="0"/>
    </xf>
    <xf numFmtId="0" fontId="243" fillId="0" borderId="0" xfId="864" applyFont="1" applyFill="1" applyBorder="1" applyAlignment="1" applyProtection="1">
      <alignment vertical="center"/>
      <protection locked="0"/>
    </xf>
    <xf numFmtId="0" fontId="80" fillId="0" borderId="51" xfId="864" applyFont="1" applyFill="1" applyBorder="1" applyAlignment="1" applyProtection="1">
      <alignment vertical="center"/>
      <protection locked="0"/>
    </xf>
    <xf numFmtId="0" fontId="80" fillId="0" borderId="0" xfId="864" applyFont="1" applyFill="1" applyBorder="1" applyAlignment="1" applyProtection="1">
      <alignment vertical="center"/>
      <protection locked="0"/>
    </xf>
    <xf numFmtId="4" fontId="5" fillId="0" borderId="0" xfId="1995" applyNumberFormat="1" applyFont="1" applyFill="1" applyBorder="1" applyAlignment="1" applyProtection="1">
      <alignment horizontal="right" vertical="top" wrapText="1"/>
      <protection locked="0"/>
    </xf>
    <xf numFmtId="0" fontId="31" fillId="0" borderId="0" xfId="1422" applyProtection="1">
      <protection locked="0"/>
    </xf>
    <xf numFmtId="0" fontId="12" fillId="0" borderId="0" xfId="1422" applyNumberFormat="1" applyFont="1" applyFill="1" applyBorder="1" applyAlignment="1" applyProtection="1">
      <alignment vertical="center"/>
      <protection locked="0"/>
    </xf>
    <xf numFmtId="4" fontId="12" fillId="0" borderId="0" xfId="1422" applyNumberFormat="1" applyFont="1" applyFill="1" applyBorder="1" applyAlignment="1" applyProtection="1">
      <alignment horizontal="right" vertical="center"/>
      <protection locked="0"/>
    </xf>
    <xf numFmtId="0" fontId="4" fillId="0" borderId="0" xfId="1575" applyFont="1" applyFill="1" applyAlignment="1" applyProtection="1">
      <alignment vertical="top"/>
    </xf>
    <xf numFmtId="193" fontId="82" fillId="0" borderId="0" xfId="1575" applyNumberFormat="1" applyFont="1" applyFill="1" applyAlignment="1" applyProtection="1">
      <alignment horizontal="left" vertical="top" wrapText="1"/>
    </xf>
    <xf numFmtId="0" fontId="83" fillId="0" borderId="0" xfId="1575" applyFont="1" applyFill="1" applyAlignment="1" applyProtection="1">
      <alignment vertical="top"/>
    </xf>
    <xf numFmtId="193" fontId="5" fillId="0" borderId="0" xfId="1575" applyNumberFormat="1" applyFont="1" applyFill="1" applyAlignment="1" applyProtection="1">
      <alignment horizontal="left" vertical="top"/>
    </xf>
    <xf numFmtId="0" fontId="83" fillId="8" borderId="0" xfId="1575" applyNumberFormat="1" applyFont="1" applyFill="1" applyAlignment="1" applyProtection="1">
      <alignment vertical="top"/>
    </xf>
    <xf numFmtId="0" fontId="5" fillId="8" borderId="0" xfId="1575" applyFont="1" applyFill="1" applyAlignment="1" applyProtection="1">
      <alignment horizontal="center"/>
    </xf>
    <xf numFmtId="4" fontId="5" fillId="8" borderId="0" xfId="1575" applyNumberFormat="1" applyFont="1" applyFill="1" applyAlignment="1" applyProtection="1">
      <alignment horizontal="right"/>
    </xf>
    <xf numFmtId="0" fontId="83" fillId="0" borderId="0" xfId="1575" applyNumberFormat="1" applyFont="1" applyFill="1" applyAlignment="1" applyProtection="1">
      <alignment vertical="top"/>
    </xf>
    <xf numFmtId="0" fontId="5" fillId="0" borderId="0" xfId="1575" applyFont="1" applyFill="1" applyAlignment="1" applyProtection="1">
      <alignment horizontal="center"/>
    </xf>
    <xf numFmtId="4" fontId="5" fillId="0" borderId="0" xfId="1575" applyNumberFormat="1" applyFont="1" applyFill="1" applyAlignment="1" applyProtection="1">
      <alignment horizontal="right"/>
    </xf>
    <xf numFmtId="193" fontId="46" fillId="0" borderId="0" xfId="1575" applyNumberFormat="1" applyFont="1" applyFill="1" applyAlignment="1" applyProtection="1">
      <alignment horizontal="left" vertical="top" wrapText="1"/>
    </xf>
    <xf numFmtId="193" fontId="46" fillId="0" borderId="0" xfId="1575" applyNumberFormat="1" applyFont="1" applyFill="1" applyBorder="1" applyAlignment="1" applyProtection="1">
      <alignment horizontal="center" vertical="top" wrapText="1"/>
    </xf>
    <xf numFmtId="49" fontId="10" fillId="0" borderId="0" xfId="1838" applyNumberFormat="1" applyFont="1" applyAlignment="1" applyProtection="1"/>
    <xf numFmtId="2" fontId="11" fillId="0" borderId="0" xfId="1422" applyNumberFormat="1" applyFont="1" applyFill="1" applyBorder="1" applyAlignment="1" applyProtection="1">
      <alignment horizontal="left" vertical="top" wrapText="1"/>
    </xf>
    <xf numFmtId="0" fontId="213" fillId="70" borderId="33" xfId="1422" applyFont="1" applyFill="1" applyBorder="1" applyAlignment="1" applyProtection="1">
      <alignment vertical="top" wrapText="1"/>
    </xf>
    <xf numFmtId="0" fontId="213" fillId="70" borderId="34" xfId="1422" applyFont="1" applyFill="1" applyBorder="1" applyAlignment="1" applyProtection="1">
      <alignment vertical="top" wrapText="1"/>
    </xf>
    <xf numFmtId="0" fontId="213" fillId="70" borderId="30" xfId="1422" applyFont="1" applyFill="1" applyBorder="1" applyAlignment="1" applyProtection="1">
      <alignment vertical="top" wrapText="1"/>
    </xf>
    <xf numFmtId="0" fontId="213" fillId="70" borderId="31" xfId="1422" applyFont="1" applyFill="1" applyBorder="1" applyAlignment="1" applyProtection="1">
      <alignment vertical="top" wrapText="1"/>
    </xf>
    <xf numFmtId="0" fontId="213" fillId="70" borderId="26" xfId="1422" applyFont="1" applyFill="1" applyBorder="1" applyAlignment="1" applyProtection="1">
      <alignment vertical="top" wrapText="1"/>
    </xf>
    <xf numFmtId="0" fontId="213" fillId="70" borderId="26" xfId="1422" applyFont="1" applyFill="1" applyBorder="1" applyAlignment="1" applyProtection="1">
      <alignment wrapText="1"/>
    </xf>
    <xf numFmtId="2" fontId="11" fillId="0" borderId="0" xfId="1422" applyNumberFormat="1" applyFont="1" applyFill="1" applyAlignment="1" applyProtection="1">
      <alignment vertical="top" wrapText="1"/>
    </xf>
    <xf numFmtId="0" fontId="213" fillId="70" borderId="27" xfId="1422" applyFont="1" applyFill="1" applyBorder="1" applyAlignment="1" applyProtection="1">
      <alignment vertical="top" wrapText="1"/>
    </xf>
    <xf numFmtId="0" fontId="213" fillId="70" borderId="27" xfId="1422" applyFont="1" applyFill="1" applyBorder="1" applyAlignment="1" applyProtection="1">
      <alignment wrapText="1"/>
    </xf>
    <xf numFmtId="0" fontId="213" fillId="70" borderId="35" xfId="1422" applyFont="1" applyFill="1" applyBorder="1" applyAlignment="1" applyProtection="1">
      <alignment vertical="top" wrapText="1"/>
    </xf>
    <xf numFmtId="193" fontId="12" fillId="0" borderId="0" xfId="1575" applyNumberFormat="1" applyFont="1" applyFill="1" applyAlignment="1" applyProtection="1">
      <alignment horizontal="left" vertical="top" wrapText="1"/>
    </xf>
    <xf numFmtId="0" fontId="36" fillId="70" borderId="33" xfId="1422" applyFont="1" applyFill="1" applyBorder="1" applyAlignment="1" applyProtection="1">
      <alignment horizontal="justify" vertical="top" wrapText="1"/>
    </xf>
    <xf numFmtId="0" fontId="36" fillId="70" borderId="28" xfId="1422" applyFont="1" applyFill="1" applyBorder="1" applyAlignment="1" applyProtection="1">
      <alignment horizontal="justify" vertical="top" wrapText="1"/>
    </xf>
    <xf numFmtId="0" fontId="213" fillId="70" borderId="31" xfId="1422" applyFont="1" applyFill="1" applyBorder="1" applyAlignment="1" applyProtection="1">
      <alignment horizontal="justify" vertical="top" wrapText="1"/>
    </xf>
    <xf numFmtId="0" fontId="213" fillId="70" borderId="27" xfId="1422" applyFont="1" applyFill="1" applyBorder="1" applyAlignment="1" applyProtection="1">
      <alignment horizontal="justify" vertical="top" wrapText="1"/>
    </xf>
    <xf numFmtId="0" fontId="36" fillId="70" borderId="33" xfId="1422" applyFont="1" applyFill="1" applyBorder="1" applyAlignment="1" applyProtection="1">
      <alignment vertical="top" wrapText="1"/>
    </xf>
    <xf numFmtId="0" fontId="36" fillId="70" borderId="28" xfId="1422" applyFont="1" applyFill="1" applyBorder="1" applyAlignment="1" applyProtection="1">
      <alignment vertical="top" wrapText="1"/>
    </xf>
    <xf numFmtId="0" fontId="36" fillId="70" borderId="8" xfId="1422" applyFont="1" applyFill="1" applyBorder="1" applyAlignment="1" applyProtection="1">
      <alignment vertical="top" wrapText="1"/>
    </xf>
    <xf numFmtId="0" fontId="36" fillId="70" borderId="36" xfId="1422" applyFont="1" applyFill="1" applyBorder="1" applyAlignment="1" applyProtection="1">
      <alignment vertical="top" wrapText="1"/>
    </xf>
    <xf numFmtId="0" fontId="36" fillId="70" borderId="34" xfId="1422" applyFont="1" applyFill="1" applyBorder="1" applyAlignment="1" applyProtection="1">
      <alignment vertical="top" wrapText="1"/>
    </xf>
    <xf numFmtId="0" fontId="36" fillId="70" borderId="37" xfId="1422" applyFont="1" applyFill="1" applyBorder="1" applyAlignment="1" applyProtection="1">
      <alignment horizontal="justify" vertical="top" wrapText="1"/>
    </xf>
    <xf numFmtId="0" fontId="36" fillId="70" borderId="27" xfId="1422" applyFont="1" applyFill="1" applyBorder="1" applyAlignment="1" applyProtection="1">
      <alignment horizontal="justify" vertical="top" wrapText="1"/>
    </xf>
    <xf numFmtId="0" fontId="213" fillId="70" borderId="37" xfId="1422" applyFont="1" applyFill="1" applyBorder="1" applyAlignment="1" applyProtection="1">
      <alignment horizontal="justify" vertical="top" wrapText="1"/>
    </xf>
    <xf numFmtId="1" fontId="213" fillId="70" borderId="27" xfId="1422" applyNumberFormat="1" applyFont="1" applyFill="1" applyBorder="1" applyAlignment="1" applyProtection="1">
      <alignment horizontal="right" vertical="top" wrapText="1"/>
    </xf>
    <xf numFmtId="0" fontId="213" fillId="70" borderId="37" xfId="1422" applyFont="1" applyFill="1" applyBorder="1" applyAlignment="1" applyProtection="1">
      <alignment vertical="top" wrapText="1"/>
    </xf>
    <xf numFmtId="0" fontId="213" fillId="70" borderId="38" xfId="1422" applyFont="1" applyFill="1" applyBorder="1" applyAlignment="1" applyProtection="1">
      <alignment horizontal="justify" vertical="top" wrapText="1"/>
    </xf>
    <xf numFmtId="0" fontId="36" fillId="70" borderId="35" xfId="1422" applyFont="1" applyFill="1" applyBorder="1" applyAlignment="1" applyProtection="1">
      <alignment vertical="top" wrapText="1"/>
    </xf>
    <xf numFmtId="49" fontId="213" fillId="70" borderId="28" xfId="1422" applyNumberFormat="1" applyFont="1" applyFill="1" applyBorder="1" applyAlignment="1" applyProtection="1">
      <alignment vertical="top" wrapText="1"/>
    </xf>
    <xf numFmtId="0" fontId="213" fillId="70" borderId="27" xfId="1422" applyFont="1" applyFill="1" applyBorder="1" applyAlignment="1" applyProtection="1">
      <alignment horizontal="right" vertical="top" wrapText="1"/>
    </xf>
    <xf numFmtId="0" fontId="36" fillId="70" borderId="37" xfId="1422" applyFont="1" applyFill="1" applyBorder="1" applyAlignment="1" applyProtection="1">
      <alignment vertical="top" wrapText="1"/>
    </xf>
    <xf numFmtId="49" fontId="213" fillId="70" borderId="8" xfId="1422" applyNumberFormat="1" applyFont="1" applyFill="1" applyBorder="1" applyAlignment="1" applyProtection="1">
      <alignment vertical="top" wrapText="1"/>
    </xf>
    <xf numFmtId="49" fontId="213" fillId="70" borderId="29" xfId="1422" applyNumberFormat="1" applyFont="1" applyFill="1" applyBorder="1" applyAlignment="1" applyProtection="1">
      <alignment vertical="top" wrapText="1"/>
    </xf>
    <xf numFmtId="0" fontId="36" fillId="70" borderId="38" xfId="1422" applyFont="1" applyFill="1" applyBorder="1" applyAlignment="1" applyProtection="1">
      <alignment vertical="top" wrapText="1"/>
    </xf>
    <xf numFmtId="191" fontId="31" fillId="0" borderId="32" xfId="1422" applyNumberFormat="1" applyFont="1" applyFill="1" applyBorder="1" applyAlignment="1" applyProtection="1"/>
    <xf numFmtId="4" fontId="31" fillId="0" borderId="0" xfId="1422" applyNumberFormat="1" applyFont="1" applyFill="1" applyBorder="1" applyAlignment="1" applyProtection="1"/>
    <xf numFmtId="0" fontId="31" fillId="0" borderId="0" xfId="1422" applyFont="1" applyFill="1" applyAlignment="1" applyProtection="1">
      <alignment horizontal="left" vertical="top"/>
    </xf>
    <xf numFmtId="49" fontId="11" fillId="0" borderId="0" xfId="1422" applyNumberFormat="1" applyFont="1" applyFill="1" applyAlignment="1" applyProtection="1">
      <alignment horizontal="justify" vertical="top"/>
    </xf>
    <xf numFmtId="0" fontId="11" fillId="0" borderId="0" xfId="1422" applyFont="1" applyFill="1" applyAlignment="1" applyProtection="1">
      <alignment horizontal="center"/>
    </xf>
    <xf numFmtId="4" fontId="31" fillId="0" borderId="0" xfId="1422" applyNumberFormat="1" applyFont="1" applyFill="1" applyAlignment="1" applyProtection="1">
      <alignment vertical="justify" wrapText="1"/>
    </xf>
    <xf numFmtId="4" fontId="11" fillId="0" borderId="0" xfId="1422" applyNumberFormat="1" applyFont="1" applyFill="1" applyAlignment="1" applyProtection="1"/>
    <xf numFmtId="4" fontId="11" fillId="0" borderId="0" xfId="1422" applyNumberFormat="1" applyFont="1" applyFill="1" applyAlignment="1" applyProtection="1">
      <alignment vertical="center"/>
    </xf>
    <xf numFmtId="191" fontId="31" fillId="0" borderId="0" xfId="1422" applyNumberFormat="1" applyFont="1" applyFill="1" applyBorder="1" applyAlignment="1" applyProtection="1"/>
    <xf numFmtId="191" fontId="12" fillId="0" borderId="0" xfId="1422" applyNumberFormat="1" applyFont="1" applyFill="1" applyBorder="1" applyAlignment="1" applyProtection="1"/>
    <xf numFmtId="4" fontId="161" fillId="0" borderId="9" xfId="1734" applyNumberFormat="1" applyFont="1" applyBorder="1" applyAlignment="1" applyProtection="1">
      <alignment horizontal="right" vertical="center"/>
    </xf>
    <xf numFmtId="4" fontId="226" fillId="0" borderId="0" xfId="1734" applyNumberFormat="1" applyFont="1" applyBorder="1" applyAlignment="1" applyProtection="1">
      <alignment horizontal="right" vertical="center"/>
    </xf>
    <xf numFmtId="0" fontId="11" fillId="11" borderId="8" xfId="0" applyFont="1" applyFill="1" applyBorder="1" applyAlignment="1" applyProtection="1">
      <alignment horizontal="center" vertical="center"/>
      <protection locked="0"/>
    </xf>
    <xf numFmtId="0" fontId="77" fillId="11" borderId="8" xfId="1198" applyFont="1" applyFill="1" applyBorder="1" applyAlignment="1" applyProtection="1">
      <alignment horizontal="center" vertical="center"/>
      <protection locked="0"/>
    </xf>
    <xf numFmtId="0" fontId="77" fillId="11" borderId="8" xfId="1198" applyFont="1" applyFill="1" applyBorder="1" applyAlignment="1" applyProtection="1">
      <alignment horizontal="center" vertical="center" wrapText="1"/>
      <protection locked="0"/>
    </xf>
    <xf numFmtId="0" fontId="77" fillId="0" borderId="0" xfId="1198" applyFont="1" applyBorder="1" applyAlignment="1" applyProtection="1">
      <alignment horizontal="center" vertical="center" wrapText="1"/>
      <protection locked="0"/>
    </xf>
    <xf numFmtId="4" fontId="11" fillId="0" borderId="0" xfId="0" applyNumberFormat="1" applyFont="1" applyFill="1" applyBorder="1" applyAlignment="1" applyProtection="1">
      <alignment horizontal="center" vertical="center"/>
      <protection locked="0"/>
    </xf>
    <xf numFmtId="0" fontId="269" fillId="0" borderId="0" xfId="0" applyFont="1" applyProtection="1"/>
    <xf numFmtId="0" fontId="0" fillId="0" borderId="0" xfId="0" applyProtection="1"/>
    <xf numFmtId="168" fontId="0" fillId="0" borderId="0" xfId="1984" applyFont="1" applyProtection="1"/>
    <xf numFmtId="0" fontId="206" fillId="0" borderId="0" xfId="0" applyFont="1" applyProtection="1"/>
    <xf numFmtId="0" fontId="206" fillId="0" borderId="0" xfId="0" applyFont="1" applyBorder="1" applyProtection="1"/>
    <xf numFmtId="168" fontId="206" fillId="0" borderId="0" xfId="1984" applyFont="1" applyBorder="1" applyProtection="1"/>
    <xf numFmtId="165" fontId="206" fillId="0" borderId="0" xfId="0" applyNumberFormat="1" applyFont="1" applyBorder="1" applyProtection="1"/>
    <xf numFmtId="0" fontId="0" fillId="0" borderId="25" xfId="0" applyBorder="1" applyProtection="1"/>
    <xf numFmtId="168" fontId="0" fillId="0" borderId="25" xfId="1984" applyFont="1" applyBorder="1" applyProtection="1"/>
    <xf numFmtId="167" fontId="202" fillId="0" borderId="0" xfId="1958" applyFont="1" applyProtection="1"/>
    <xf numFmtId="0" fontId="202" fillId="0" borderId="0" xfId="0" applyFont="1" applyProtection="1"/>
    <xf numFmtId="0" fontId="2" fillId="0" borderId="0" xfId="0" applyFont="1" applyProtection="1"/>
    <xf numFmtId="0" fontId="202" fillId="0" borderId="0" xfId="0" applyFont="1" applyBorder="1" applyAlignment="1" applyProtection="1">
      <alignment horizontal="left"/>
    </xf>
    <xf numFmtId="0" fontId="202" fillId="0" borderId="0" xfId="0" applyFont="1" applyBorder="1" applyAlignment="1" applyProtection="1">
      <alignment horizontal="left" wrapText="1"/>
    </xf>
    <xf numFmtId="0" fontId="202" fillId="0" borderId="0" xfId="0" applyFont="1" applyBorder="1" applyAlignment="1" applyProtection="1">
      <alignment horizontal="left" vertical="top"/>
    </xf>
    <xf numFmtId="0" fontId="57" fillId="0" borderId="0" xfId="0" applyFont="1" applyBorder="1" applyAlignment="1" applyProtection="1">
      <alignment horizontal="left" vertical="top"/>
    </xf>
    <xf numFmtId="0" fontId="205" fillId="0" borderId="0" xfId="0" applyFont="1" applyBorder="1" applyAlignment="1" applyProtection="1">
      <alignment horizontal="left" vertical="top" wrapText="1"/>
    </xf>
    <xf numFmtId="0" fontId="202" fillId="0" borderId="0" xfId="0" applyFont="1" applyBorder="1" applyAlignment="1" applyProtection="1">
      <alignment horizontal="left" vertical="top" wrapText="1"/>
    </xf>
    <xf numFmtId="0" fontId="202" fillId="0" borderId="0" xfId="1198" applyFont="1" applyFill="1" applyBorder="1" applyAlignment="1" applyProtection="1">
      <alignment horizontal="justify" vertical="top" wrapText="1"/>
    </xf>
    <xf numFmtId="0" fontId="202" fillId="0" borderId="0" xfId="1198" applyFont="1" applyFill="1" applyBorder="1" applyAlignment="1" applyProtection="1">
      <alignment horizontal="justify" vertical="justify" wrapText="1"/>
    </xf>
    <xf numFmtId="0" fontId="202" fillId="0" borderId="0" xfId="1198" applyFont="1" applyFill="1" applyBorder="1" applyAlignment="1" applyProtection="1">
      <alignment horizontal="left" vertical="top" wrapText="1"/>
    </xf>
    <xf numFmtId="0" fontId="202" fillId="0" borderId="0" xfId="1198" applyFont="1" applyFill="1" applyBorder="1" applyAlignment="1" applyProtection="1">
      <alignment horizontal="left" vertical="justify" wrapText="1"/>
    </xf>
    <xf numFmtId="0" fontId="57" fillId="0" borderId="0" xfId="1198" applyFont="1" applyFill="1" applyBorder="1" applyAlignment="1" applyProtection="1">
      <alignment horizontal="left" vertical="top" wrapText="1"/>
    </xf>
    <xf numFmtId="0" fontId="2" fillId="0" borderId="9" xfId="0" applyFont="1" applyBorder="1" applyProtection="1"/>
    <xf numFmtId="0" fontId="202" fillId="0" borderId="9" xfId="1198" applyFont="1" applyFill="1" applyBorder="1" applyAlignment="1" applyProtection="1">
      <alignment horizontal="left" vertical="top" wrapText="1"/>
    </xf>
    <xf numFmtId="0" fontId="0" fillId="0" borderId="9" xfId="0" applyBorder="1" applyProtection="1"/>
    <xf numFmtId="167" fontId="202" fillId="0" borderId="9" xfId="1958" applyFont="1" applyBorder="1" applyProtection="1"/>
    <xf numFmtId="0" fontId="202" fillId="0" borderId="9" xfId="1198" applyFont="1" applyFill="1" applyBorder="1" applyAlignment="1" applyProtection="1">
      <alignment horizontal="justify" vertical="top" wrapText="1"/>
    </xf>
    <xf numFmtId="0" fontId="202" fillId="0" borderId="9" xfId="1198" applyFont="1" applyFill="1" applyBorder="1" applyAlignment="1" applyProtection="1">
      <alignment horizontal="justify" vertical="justify" wrapText="1"/>
    </xf>
    <xf numFmtId="0" fontId="188" fillId="0" borderId="9" xfId="0" applyFont="1" applyBorder="1" applyAlignment="1" applyProtection="1">
      <alignment vertical="top"/>
    </xf>
    <xf numFmtId="0" fontId="188" fillId="0" borderId="9" xfId="0" applyFont="1" applyBorder="1" applyProtection="1"/>
    <xf numFmtId="0" fontId="206" fillId="0" borderId="9" xfId="0" applyFont="1" applyBorder="1" applyProtection="1"/>
    <xf numFmtId="0" fontId="268" fillId="0" borderId="0" xfId="0" applyFont="1" applyAlignment="1">
      <alignment vertical="center" wrapText="1"/>
    </xf>
    <xf numFmtId="0" fontId="189" fillId="0" borderId="9" xfId="1198" applyFont="1" applyFill="1" applyBorder="1" applyAlignment="1">
      <alignment horizontal="justify" vertical="center" wrapText="1"/>
    </xf>
    <xf numFmtId="0" fontId="189" fillId="0" borderId="9" xfId="1198" applyFont="1" applyFill="1" applyBorder="1" applyAlignment="1">
      <alignment horizontal="left" vertical="center" wrapText="1"/>
    </xf>
    <xf numFmtId="0" fontId="189" fillId="0" borderId="9" xfId="0" applyFont="1" applyBorder="1" applyAlignment="1">
      <alignment horizontal="center" vertical="center"/>
    </xf>
    <xf numFmtId="168" fontId="189" fillId="0" borderId="9" xfId="1984" applyFont="1" applyBorder="1" applyAlignment="1">
      <alignment horizontal="center" vertical="center"/>
    </xf>
    <xf numFmtId="0" fontId="191" fillId="0" borderId="0" xfId="0" applyFont="1" applyAlignment="1">
      <alignment vertical="center"/>
    </xf>
    <xf numFmtId="0" fontId="190" fillId="0" borderId="0" xfId="0" applyFont="1" applyAlignment="1">
      <alignment vertical="center"/>
    </xf>
    <xf numFmtId="0" fontId="190" fillId="0" borderId="0" xfId="0" applyFont="1" applyAlignment="1">
      <alignment horizontal="left" vertical="center" wrapText="1"/>
    </xf>
    <xf numFmtId="0" fontId="190" fillId="0" borderId="0" xfId="0" applyFont="1" applyAlignment="1">
      <alignment horizontal="center" vertical="center"/>
    </xf>
    <xf numFmtId="168" fontId="190" fillId="0" borderId="0" xfId="1984" applyFont="1" applyAlignment="1">
      <alignment horizontal="center" vertical="center"/>
    </xf>
    <xf numFmtId="0" fontId="13" fillId="0" borderId="0" xfId="0" applyNumberFormat="1" applyFont="1" applyFill="1" applyBorder="1" applyAlignment="1" applyProtection="1">
      <alignment horizontal="left" vertical="center" wrapText="1"/>
    </xf>
    <xf numFmtId="0" fontId="191" fillId="0" borderId="0" xfId="0" applyFont="1" applyAlignment="1">
      <alignment horizontal="center" vertical="center"/>
    </xf>
    <xf numFmtId="168" fontId="191" fillId="0" borderId="0" xfId="1984" applyFont="1" applyAlignment="1">
      <alignment horizontal="center" vertical="center"/>
    </xf>
    <xf numFmtId="0" fontId="191" fillId="0" borderId="0" xfId="0" applyNumberFormat="1" applyFont="1" applyFill="1" applyBorder="1" applyAlignment="1" applyProtection="1">
      <alignment horizontal="left" vertical="center" wrapText="1"/>
    </xf>
    <xf numFmtId="168" fontId="191" fillId="0" borderId="0" xfId="1984" applyFont="1" applyAlignment="1">
      <alignment vertical="center"/>
    </xf>
    <xf numFmtId="4" fontId="191" fillId="0" borderId="0" xfId="0" applyNumberFormat="1" applyFont="1" applyFill="1" applyBorder="1" applyAlignment="1" applyProtection="1">
      <alignment horizontal="left" vertical="center" wrapText="1"/>
    </xf>
    <xf numFmtId="168" fontId="191" fillId="0" borderId="0" xfId="1984" applyFont="1" applyAlignment="1" applyProtection="1">
      <alignment vertical="center"/>
      <protection locked="0"/>
    </xf>
    <xf numFmtId="0" fontId="191" fillId="0" borderId="0" xfId="0" applyFont="1" applyAlignment="1">
      <alignment horizontal="left" vertical="center" wrapText="1"/>
    </xf>
    <xf numFmtId="0" fontId="13" fillId="0" borderId="0" xfId="0" applyFont="1" applyAlignment="1">
      <alignment vertical="center"/>
    </xf>
    <xf numFmtId="0" fontId="13" fillId="0" borderId="0" xfId="0" applyFont="1" applyFill="1" applyAlignment="1">
      <alignment horizontal="right" vertical="center"/>
    </xf>
    <xf numFmtId="0" fontId="13" fillId="0" borderId="0" xfId="0" applyFont="1" applyFill="1" applyBorder="1" applyAlignment="1">
      <alignment horizontal="left" vertical="center" wrapText="1"/>
    </xf>
    <xf numFmtId="4" fontId="191" fillId="0" borderId="0" xfId="0" applyNumberFormat="1" applyFont="1" applyFill="1" applyBorder="1" applyAlignment="1">
      <alignment horizontal="right" vertical="center"/>
    </xf>
    <xf numFmtId="168" fontId="191" fillId="0" borderId="0" xfId="1984" applyFont="1" applyAlignment="1">
      <alignment vertical="center" wrapText="1"/>
    </xf>
    <xf numFmtId="0" fontId="0" fillId="0" borderId="0" xfId="0" applyAlignment="1">
      <alignment vertical="center"/>
    </xf>
    <xf numFmtId="0" fontId="191" fillId="0" borderId="0" xfId="0" applyFont="1" applyBorder="1" applyAlignment="1">
      <alignment horizontal="left" vertical="center" wrapText="1"/>
    </xf>
    <xf numFmtId="0" fontId="191" fillId="0" borderId="0" xfId="0" applyFont="1" applyFill="1" applyBorder="1" applyAlignment="1">
      <alignment horizontal="left" vertical="center" wrapText="1"/>
    </xf>
    <xf numFmtId="0" fontId="203" fillId="0" borderId="0" xfId="0" applyFont="1" applyBorder="1" applyAlignment="1">
      <alignment horizontal="left" vertical="center" wrapText="1"/>
    </xf>
    <xf numFmtId="0" fontId="190" fillId="0" borderId="0" xfId="0" applyFont="1" applyAlignment="1">
      <alignment horizontal="left" vertical="center"/>
    </xf>
    <xf numFmtId="0" fontId="0" fillId="0" borderId="0" xfId="0" applyFont="1" applyAlignment="1">
      <alignment horizontal="left" vertical="center"/>
    </xf>
    <xf numFmtId="0" fontId="0" fillId="0" borderId="0" xfId="0" applyAlignment="1">
      <alignment horizontal="left" vertical="center"/>
    </xf>
    <xf numFmtId="0" fontId="189" fillId="0" borderId="9" xfId="0" applyFont="1" applyBorder="1" applyAlignment="1">
      <alignment horizontal="right" vertical="center"/>
    </xf>
    <xf numFmtId="168" fontId="189" fillId="0" borderId="9" xfId="1984" applyFont="1" applyBorder="1" applyAlignment="1">
      <alignment horizontal="right" vertical="center"/>
    </xf>
    <xf numFmtId="0" fontId="189" fillId="0" borderId="0" xfId="1198" applyFont="1" applyFill="1" applyBorder="1" applyAlignment="1">
      <alignment horizontal="left" vertical="center" wrapText="1"/>
    </xf>
    <xf numFmtId="0" fontId="197" fillId="0" borderId="0" xfId="0" applyFont="1" applyBorder="1" applyAlignment="1">
      <alignment horizontal="right" vertical="center"/>
    </xf>
    <xf numFmtId="168" fontId="197" fillId="0" borderId="0" xfId="1984" applyFont="1" applyBorder="1" applyAlignment="1">
      <alignment horizontal="right" vertical="center"/>
    </xf>
    <xf numFmtId="168" fontId="197" fillId="0" borderId="0" xfId="1984" applyFont="1" applyBorder="1" applyAlignment="1">
      <alignment vertical="center"/>
    </xf>
    <xf numFmtId="0" fontId="0" fillId="0" borderId="0" xfId="0" applyFont="1" applyAlignment="1">
      <alignment horizontal="right" vertical="center"/>
    </xf>
    <xf numFmtId="168" fontId="0" fillId="0" borderId="0" xfId="1984" applyFont="1" applyAlignment="1">
      <alignment horizontal="right" vertical="center"/>
    </xf>
    <xf numFmtId="0" fontId="191" fillId="0" borderId="0" xfId="0" applyFont="1" applyAlignment="1">
      <alignment horizontal="right" vertical="center" wrapText="1"/>
    </xf>
    <xf numFmtId="168" fontId="191" fillId="0" borderId="0" xfId="1984" applyFont="1" applyAlignment="1">
      <alignment horizontal="right" vertical="center" wrapText="1"/>
    </xf>
    <xf numFmtId="168" fontId="191" fillId="0" borderId="0" xfId="1984" applyFont="1" applyAlignment="1" applyProtection="1">
      <alignment horizontal="right" vertical="center" wrapText="1"/>
      <protection locked="0"/>
    </xf>
    <xf numFmtId="0" fontId="190" fillId="0" borderId="0" xfId="0" applyFont="1" applyAlignment="1">
      <alignment horizontal="right" vertical="center"/>
    </xf>
    <xf numFmtId="168" fontId="190" fillId="0" borderId="0" xfId="1984" applyFont="1" applyAlignment="1" applyProtection="1">
      <alignment horizontal="right" vertical="center"/>
      <protection locked="0"/>
    </xf>
    <xf numFmtId="168" fontId="190" fillId="0" borderId="0" xfId="1984" applyFont="1" applyAlignment="1">
      <alignment horizontal="right" vertical="center"/>
    </xf>
    <xf numFmtId="0" fontId="13" fillId="0" borderId="0" xfId="0" applyFont="1" applyAlignment="1">
      <alignment horizontal="left" vertical="center" wrapText="1"/>
    </xf>
    <xf numFmtId="0" fontId="0" fillId="0" borderId="0" xfId="1162" applyFont="1" applyFill="1" applyBorder="1" applyAlignment="1">
      <alignment horizontal="justify" vertical="center"/>
    </xf>
    <xf numFmtId="0" fontId="11" fillId="0" borderId="0" xfId="0" applyFont="1" applyBorder="1" applyAlignment="1">
      <alignment horizontal="left" vertical="center"/>
    </xf>
    <xf numFmtId="0" fontId="11" fillId="0" borderId="0" xfId="0" applyFont="1" applyBorder="1" applyAlignment="1">
      <alignment horizontal="left" vertical="center" wrapText="1"/>
    </xf>
    <xf numFmtId="0" fontId="11" fillId="0" borderId="0" xfId="0" applyFont="1" applyBorder="1" applyAlignment="1">
      <alignment horizontal="right" vertical="center"/>
    </xf>
    <xf numFmtId="4" fontId="11" fillId="0" borderId="0" xfId="0" applyNumberFormat="1" applyFont="1" applyBorder="1" applyAlignment="1">
      <alignment horizontal="right" vertical="center"/>
    </xf>
    <xf numFmtId="4" fontId="11" fillId="0" borderId="0" xfId="0" applyNumberFormat="1" applyFont="1" applyAlignment="1">
      <alignment vertical="center"/>
    </xf>
    <xf numFmtId="0" fontId="189" fillId="0" borderId="9" xfId="1198" applyFont="1" applyFill="1" applyBorder="1" applyAlignment="1">
      <alignment horizontal="right" vertical="center" wrapText="1"/>
    </xf>
    <xf numFmtId="168" fontId="189" fillId="0" borderId="9" xfId="1984" applyFont="1" applyFill="1" applyBorder="1" applyAlignment="1">
      <alignment horizontal="right" vertical="center" wrapText="1"/>
    </xf>
    <xf numFmtId="168" fontId="189" fillId="0" borderId="9" xfId="1984" applyFont="1" applyFill="1" applyBorder="1" applyAlignment="1">
      <alignment vertical="center" wrapText="1"/>
    </xf>
    <xf numFmtId="0" fontId="191" fillId="0" borderId="0" xfId="1198" applyFont="1" applyFill="1" applyBorder="1" applyAlignment="1">
      <alignment horizontal="left" vertical="center" wrapText="1"/>
    </xf>
    <xf numFmtId="0" fontId="200" fillId="0" borderId="0" xfId="0" applyFont="1" applyBorder="1" applyAlignment="1">
      <alignment horizontal="right" vertical="center"/>
    </xf>
    <xf numFmtId="168" fontId="200" fillId="0" borderId="0" xfId="1984" applyFont="1" applyBorder="1" applyAlignment="1">
      <alignment horizontal="right" vertical="center"/>
    </xf>
    <xf numFmtId="168" fontId="200" fillId="0" borderId="0" xfId="1984" applyFont="1" applyBorder="1" applyAlignment="1" applyProtection="1">
      <alignment horizontal="right" vertical="center"/>
      <protection locked="0"/>
    </xf>
    <xf numFmtId="168" fontId="200" fillId="0" borderId="0" xfId="1984" applyFont="1" applyBorder="1" applyAlignment="1">
      <alignment vertical="center"/>
    </xf>
    <xf numFmtId="0" fontId="0" fillId="0" borderId="0" xfId="0" applyFont="1" applyAlignment="1">
      <alignment vertical="center"/>
    </xf>
    <xf numFmtId="0" fontId="13" fillId="0" borderId="0" xfId="1198" applyFont="1" applyFill="1" applyBorder="1" applyAlignment="1">
      <alignment horizontal="left" vertical="center" wrapText="1"/>
    </xf>
    <xf numFmtId="0" fontId="202" fillId="0" borderId="9" xfId="1198" applyFont="1" applyFill="1" applyBorder="1" applyAlignment="1">
      <alignment horizontal="justify" vertical="center" wrapText="1"/>
    </xf>
    <xf numFmtId="0" fontId="202" fillId="0" borderId="9" xfId="1198" applyFont="1" applyFill="1" applyBorder="1" applyAlignment="1">
      <alignment horizontal="center" vertical="center" wrapText="1"/>
    </xf>
    <xf numFmtId="168" fontId="202" fillId="0" borderId="9" xfId="1984" applyFont="1" applyFill="1" applyBorder="1" applyAlignment="1">
      <alignment horizontal="center" vertical="center" wrapText="1"/>
    </xf>
    <xf numFmtId="0" fontId="0" fillId="0" borderId="0" xfId="0" applyFont="1" applyAlignment="1">
      <alignment horizontal="center" vertical="center"/>
    </xf>
    <xf numFmtId="168" fontId="0" fillId="0" borderId="0" xfId="1984" applyFont="1" applyAlignment="1">
      <alignment horizontal="center" vertical="center"/>
    </xf>
    <xf numFmtId="0" fontId="191" fillId="0" borderId="0" xfId="0" applyFont="1" applyAlignment="1">
      <alignment horizontal="center" vertical="center" wrapText="1"/>
    </xf>
    <xf numFmtId="168" fontId="191" fillId="0" borderId="0" xfId="1984" applyFont="1" applyAlignment="1">
      <alignment horizontal="center" vertical="center" wrapText="1"/>
    </xf>
    <xf numFmtId="0" fontId="191" fillId="0" borderId="0" xfId="0" applyFont="1" applyAlignment="1">
      <alignment horizontal="justify" vertical="center" wrapText="1"/>
    </xf>
    <xf numFmtId="168" fontId="190" fillId="0" borderId="0" xfId="1984" applyFont="1" applyAlignment="1" applyProtection="1">
      <alignment horizontal="center" vertical="center"/>
      <protection locked="0"/>
    </xf>
    <xf numFmtId="168" fontId="191" fillId="0" borderId="0" xfId="1984" applyFont="1" applyAlignment="1" applyProtection="1">
      <alignment horizontal="center" vertical="center"/>
      <protection locked="0"/>
    </xf>
    <xf numFmtId="0" fontId="13" fillId="0" borderId="0" xfId="0" applyFont="1" applyAlignment="1">
      <alignment horizontal="justify" vertical="center" wrapText="1"/>
    </xf>
    <xf numFmtId="0" fontId="23" fillId="0" borderId="0" xfId="0" applyFont="1" applyAlignment="1">
      <alignment vertical="center" wrapText="1"/>
    </xf>
    <xf numFmtId="0" fontId="189" fillId="0" borderId="9" xfId="1198" applyFont="1" applyFill="1" applyBorder="1" applyAlignment="1">
      <alignment horizontal="center" vertical="center" wrapText="1"/>
    </xf>
    <xf numFmtId="168" fontId="189" fillId="0" borderId="9" xfId="1984" applyFont="1" applyFill="1" applyBorder="1" applyAlignment="1">
      <alignment horizontal="center" vertical="center" wrapText="1"/>
    </xf>
    <xf numFmtId="0" fontId="0" fillId="0" borderId="0" xfId="0" applyAlignment="1">
      <alignment horizontal="center" vertical="center"/>
    </xf>
    <xf numFmtId="0" fontId="56" fillId="0" borderId="9" xfId="0" applyFont="1" applyBorder="1" applyAlignment="1">
      <alignment vertical="center"/>
    </xf>
    <xf numFmtId="0" fontId="197" fillId="0" borderId="9" xfId="0" applyFont="1" applyBorder="1" applyAlignment="1">
      <alignment horizontal="center" vertical="center"/>
    </xf>
    <xf numFmtId="168" fontId="197" fillId="0" borderId="9" xfId="1984" applyFont="1" applyBorder="1" applyAlignment="1">
      <alignment horizontal="center" vertical="center"/>
    </xf>
    <xf numFmtId="168" fontId="200" fillId="0" borderId="9" xfId="1984" applyFont="1" applyBorder="1" applyAlignment="1">
      <alignment horizontal="center" vertical="center"/>
    </xf>
    <xf numFmtId="0" fontId="23" fillId="0" borderId="0" xfId="0" applyFont="1" applyAlignment="1">
      <alignment vertical="center"/>
    </xf>
    <xf numFmtId="0" fontId="14" fillId="0" borderId="0" xfId="0" applyFont="1" applyAlignment="1">
      <alignment horizontal="justify" vertical="center"/>
    </xf>
    <xf numFmtId="0" fontId="13" fillId="0" borderId="0" xfId="0" applyFont="1" applyAlignment="1">
      <alignment horizontal="center" vertical="center"/>
    </xf>
    <xf numFmtId="168" fontId="13" fillId="0" borderId="0" xfId="1984" applyFont="1" applyAlignment="1">
      <alignment horizontal="center" vertical="center"/>
    </xf>
    <xf numFmtId="168" fontId="13" fillId="0" borderId="0" xfId="1984" applyFont="1" applyAlignment="1" applyProtection="1">
      <alignment horizontal="center" vertical="center"/>
      <protection locked="0"/>
    </xf>
    <xf numFmtId="0" fontId="13" fillId="0" borderId="0" xfId="0" applyFont="1" applyAlignment="1">
      <alignment horizontal="center" vertical="center" wrapText="1"/>
    </xf>
    <xf numFmtId="168" fontId="13" fillId="0" borderId="0" xfId="1984" applyFont="1" applyAlignment="1">
      <alignment horizontal="center" vertical="center" wrapText="1"/>
    </xf>
    <xf numFmtId="168" fontId="13" fillId="0" borderId="0" xfId="1984" applyFont="1" applyAlignment="1" applyProtection="1">
      <alignment horizontal="center" vertical="center" wrapText="1"/>
      <protection locked="0"/>
    </xf>
    <xf numFmtId="0" fontId="0" fillId="0" borderId="0" xfId="0" applyAlignment="1">
      <alignment vertical="center" wrapText="1"/>
    </xf>
    <xf numFmtId="0" fontId="56" fillId="0" borderId="0" xfId="0" applyFont="1" applyBorder="1" applyAlignment="1">
      <alignment vertical="center"/>
    </xf>
    <xf numFmtId="0" fontId="23" fillId="0" borderId="0" xfId="0" applyFont="1" applyBorder="1" applyAlignment="1">
      <alignment vertical="center"/>
    </xf>
    <xf numFmtId="0" fontId="197" fillId="0" borderId="0" xfId="0" applyFont="1" applyBorder="1" applyAlignment="1">
      <alignment horizontal="center" vertical="center"/>
    </xf>
    <xf numFmtId="168" fontId="197" fillId="0" borderId="0" xfId="1984" applyFont="1" applyBorder="1" applyAlignment="1">
      <alignment horizontal="center" vertical="center"/>
    </xf>
    <xf numFmtId="168" fontId="197" fillId="0" borderId="0" xfId="1984" applyFont="1" applyBorder="1" applyAlignment="1" applyProtection="1">
      <alignment horizontal="center" vertical="center"/>
      <protection locked="0"/>
    </xf>
    <xf numFmtId="168" fontId="200" fillId="0" borderId="0" xfId="1984" applyFont="1" applyBorder="1" applyAlignment="1">
      <alignment horizontal="center" vertical="center"/>
    </xf>
    <xf numFmtId="0" fontId="14" fillId="0" borderId="9" xfId="0" applyFont="1" applyBorder="1" applyAlignment="1">
      <alignment horizontal="justify" vertical="center"/>
    </xf>
    <xf numFmtId="0" fontId="14" fillId="0" borderId="9" xfId="0" applyFont="1" applyBorder="1" applyAlignment="1">
      <alignment horizontal="center" vertical="center"/>
    </xf>
    <xf numFmtId="168" fontId="14" fillId="0" borderId="9" xfId="1984" applyFont="1" applyBorder="1" applyAlignment="1">
      <alignment horizontal="center" vertical="center"/>
    </xf>
    <xf numFmtId="168" fontId="14" fillId="0" borderId="9" xfId="1984" applyFont="1" applyBorder="1" applyAlignment="1" applyProtection="1">
      <alignment horizontal="center" vertical="center"/>
      <protection locked="0"/>
    </xf>
    <xf numFmtId="0" fontId="13" fillId="0" borderId="0" xfId="0" applyFont="1" applyAlignment="1">
      <alignment horizontal="justify" vertical="center"/>
    </xf>
    <xf numFmtId="0" fontId="24" fillId="0" borderId="0" xfId="0" applyNumberFormat="1" applyFont="1" applyFill="1" applyAlignment="1">
      <alignment horizontal="justify" vertical="center" wrapText="1"/>
    </xf>
    <xf numFmtId="0" fontId="0" fillId="94" borderId="0" xfId="0" applyFill="1" applyAlignment="1">
      <alignment vertical="center"/>
    </xf>
    <xf numFmtId="0" fontId="23" fillId="0" borderId="0" xfId="0" applyFont="1" applyFill="1" applyAlignment="1">
      <alignment vertical="center"/>
    </xf>
    <xf numFmtId="0" fontId="13" fillId="0" borderId="0" xfId="0" applyFont="1" applyFill="1" applyAlignment="1">
      <alignment horizontal="justify" vertical="center"/>
    </xf>
    <xf numFmtId="0" fontId="13" fillId="0" borderId="0" xfId="0" applyFont="1" applyFill="1" applyAlignment="1">
      <alignment horizontal="center" vertical="center"/>
    </xf>
    <xf numFmtId="168" fontId="13" fillId="0" borderId="0" xfId="1984" applyFont="1" applyFill="1" applyAlignment="1">
      <alignment horizontal="center" vertical="center"/>
    </xf>
    <xf numFmtId="168" fontId="13" fillId="0" borderId="0" xfId="1984" applyFont="1" applyFill="1" applyAlignment="1" applyProtection="1">
      <alignment horizontal="center" vertical="center"/>
      <protection locked="0"/>
    </xf>
    <xf numFmtId="0" fontId="0" fillId="0" borderId="0" xfId="0" applyFill="1" applyAlignment="1">
      <alignment vertical="center"/>
    </xf>
    <xf numFmtId="0" fontId="13" fillId="0" borderId="0" xfId="0" applyFont="1" applyFill="1" applyAlignment="1">
      <alignment horizontal="justify" vertical="center" wrapText="1"/>
    </xf>
    <xf numFmtId="0" fontId="263" fillId="0" borderId="0" xfId="0" applyFont="1" applyBorder="1" applyAlignment="1">
      <alignment horizontal="left" vertical="center" wrapText="1"/>
    </xf>
    <xf numFmtId="0" fontId="14" fillId="0" borderId="4" xfId="0" applyFont="1" applyBorder="1" applyAlignment="1">
      <alignment horizontal="justify" vertical="center"/>
    </xf>
    <xf numFmtId="0" fontId="14" fillId="0" borderId="9" xfId="1198" applyFont="1" applyFill="1" applyBorder="1" applyAlignment="1">
      <alignment horizontal="center" vertical="center" wrapText="1"/>
    </xf>
    <xf numFmtId="168" fontId="14" fillId="0" borderId="9" xfId="1984" applyFont="1" applyFill="1" applyBorder="1" applyAlignment="1">
      <alignment horizontal="center" vertical="center" wrapText="1"/>
    </xf>
    <xf numFmtId="168" fontId="0" fillId="0" borderId="0" xfId="1984" applyFont="1" applyAlignment="1" applyProtection="1">
      <alignment horizontal="center" vertical="center"/>
      <protection locked="0"/>
    </xf>
    <xf numFmtId="0" fontId="0" fillId="0" borderId="4" xfId="0" applyFont="1" applyBorder="1" applyAlignment="1">
      <alignment vertical="center"/>
    </xf>
    <xf numFmtId="0" fontId="56" fillId="0" borderId="0" xfId="0" applyFont="1" applyFill="1" applyBorder="1" applyAlignment="1">
      <alignment vertical="center"/>
    </xf>
    <xf numFmtId="0" fontId="23" fillId="0" borderId="0" xfId="0" applyFont="1" applyFill="1" applyBorder="1" applyAlignment="1">
      <alignment vertical="center"/>
    </xf>
    <xf numFmtId="0" fontId="96" fillId="0" borderId="0" xfId="0" applyFont="1" applyBorder="1" applyAlignment="1">
      <alignment horizontal="center" vertical="center"/>
    </xf>
    <xf numFmtId="168" fontId="96" fillId="0" borderId="0" xfId="1984" applyFont="1" applyBorder="1" applyAlignment="1">
      <alignment horizontal="center" vertical="center"/>
    </xf>
    <xf numFmtId="0" fontId="14" fillId="0" borderId="9" xfId="0" applyFont="1" applyBorder="1" applyAlignment="1">
      <alignment vertical="center"/>
    </xf>
    <xf numFmtId="0" fontId="13" fillId="0" borderId="0" xfId="0" applyFont="1" applyBorder="1" applyAlignment="1">
      <alignment horizontal="left" vertical="center" wrapText="1"/>
    </xf>
    <xf numFmtId="168" fontId="50" fillId="0" borderId="0" xfId="1984" applyFont="1" applyFill="1" applyAlignment="1">
      <alignment horizontal="center" vertical="center"/>
    </xf>
    <xf numFmtId="49" fontId="13" fillId="0" borderId="0" xfId="1575" applyNumberFormat="1" applyFont="1" applyFill="1" applyBorder="1" applyAlignment="1" applyProtection="1">
      <alignment horizontal="justify" vertical="center" wrapText="1"/>
    </xf>
    <xf numFmtId="49" fontId="13" fillId="0" borderId="0" xfId="1575" applyNumberFormat="1" applyFont="1" applyFill="1" applyAlignment="1" applyProtection="1">
      <alignment horizontal="justify" vertical="center"/>
    </xf>
    <xf numFmtId="0" fontId="23" fillId="0" borderId="0" xfId="0" applyFont="1" applyAlignment="1">
      <alignment horizontal="center" vertical="center"/>
    </xf>
    <xf numFmtId="168" fontId="23" fillId="0" borderId="0" xfId="1984" applyFont="1" applyAlignment="1" applyProtection="1">
      <alignment horizontal="center" vertical="center"/>
      <protection locked="0"/>
    </xf>
    <xf numFmtId="168" fontId="23" fillId="0" borderId="0" xfId="1984" applyFont="1" applyAlignment="1">
      <alignment horizontal="center" vertical="center"/>
    </xf>
    <xf numFmtId="168" fontId="14" fillId="0" borderId="0" xfId="1984" applyFont="1" applyBorder="1" applyAlignment="1" applyProtection="1">
      <alignment horizontal="center" vertical="center"/>
      <protection locked="0"/>
    </xf>
    <xf numFmtId="0" fontId="0" fillId="0" borderId="0" xfId="0" applyBorder="1" applyAlignment="1">
      <alignment vertical="center"/>
    </xf>
    <xf numFmtId="168" fontId="13" fillId="0" borderId="0" xfId="1984" applyFont="1" applyBorder="1" applyAlignment="1" applyProtection="1">
      <alignment horizontal="center" vertical="center"/>
      <protection locked="0"/>
    </xf>
    <xf numFmtId="0" fontId="14" fillId="0" borderId="0" xfId="0" applyFont="1" applyBorder="1" applyAlignment="1">
      <alignment vertical="center"/>
    </xf>
    <xf numFmtId="0" fontId="14" fillId="0" borderId="0" xfId="0" applyFont="1" applyBorder="1" applyAlignment="1">
      <alignment horizontal="center" vertical="center"/>
    </xf>
    <xf numFmtId="168" fontId="14" fillId="0" borderId="0" xfId="1984" applyFont="1" applyBorder="1" applyAlignment="1">
      <alignment horizontal="center" vertical="center"/>
    </xf>
    <xf numFmtId="0" fontId="13" fillId="0" borderId="0" xfId="0" applyFont="1" applyFill="1" applyAlignment="1">
      <alignment vertical="center"/>
    </xf>
    <xf numFmtId="168" fontId="23" fillId="0" borderId="0" xfId="1984" applyFont="1" applyFill="1" applyAlignment="1">
      <alignment horizontal="center" vertical="center"/>
    </xf>
    <xf numFmtId="168" fontId="23" fillId="0" borderId="0" xfId="1984" applyFont="1" applyFill="1" applyAlignment="1" applyProtection="1">
      <alignment horizontal="center" vertical="center"/>
      <protection locked="0"/>
    </xf>
    <xf numFmtId="0" fontId="0" fillId="0" borderId="0" xfId="0" applyFont="1" applyFill="1" applyAlignment="1">
      <alignment horizontal="center" vertical="center"/>
    </xf>
    <xf numFmtId="0" fontId="0" fillId="0" borderId="0" xfId="0" applyFont="1" applyFill="1" applyAlignment="1">
      <alignment vertical="center"/>
    </xf>
    <xf numFmtId="168" fontId="23" fillId="0" borderId="9" xfId="1984" applyFont="1" applyFill="1" applyBorder="1" applyAlignment="1" applyProtection="1">
      <alignment horizontal="center" vertical="center"/>
      <protection locked="0"/>
    </xf>
    <xf numFmtId="0" fontId="23" fillId="0" borderId="0" xfId="0" applyFont="1" applyFill="1" applyAlignment="1">
      <alignment horizontal="center" vertical="center"/>
    </xf>
    <xf numFmtId="168" fontId="23" fillId="0" borderId="0" xfId="1984" applyFont="1" applyFill="1" applyBorder="1" applyAlignment="1" applyProtection="1">
      <alignment horizontal="center" vertical="center"/>
      <protection locked="0"/>
    </xf>
    <xf numFmtId="168" fontId="14" fillId="0" borderId="9" xfId="1984" applyFont="1" applyFill="1" applyBorder="1" applyAlignment="1" applyProtection="1">
      <alignment horizontal="center" vertical="center"/>
      <protection locked="0"/>
    </xf>
    <xf numFmtId="168" fontId="23" fillId="0" borderId="0" xfId="1984" applyFont="1" applyFill="1" applyBorder="1" applyAlignment="1">
      <alignment horizontal="center" vertical="center"/>
    </xf>
    <xf numFmtId="0" fontId="14" fillId="0" borderId="9" xfId="0" applyFont="1" applyFill="1" applyBorder="1" applyAlignment="1">
      <alignment vertical="center"/>
    </xf>
    <xf numFmtId="0" fontId="56" fillId="0" borderId="9" xfId="0" applyFont="1" applyFill="1" applyBorder="1" applyAlignment="1">
      <alignment vertical="center"/>
    </xf>
    <xf numFmtId="0" fontId="23" fillId="0" borderId="9" xfId="0" applyFont="1" applyFill="1" applyBorder="1" applyAlignment="1">
      <alignment horizontal="center" vertical="center"/>
    </xf>
    <xf numFmtId="168" fontId="23" fillId="0" borderId="9" xfId="1984" applyFont="1" applyFill="1" applyBorder="1" applyAlignment="1">
      <alignment horizontal="center" vertical="center"/>
    </xf>
    <xf numFmtId="0" fontId="13" fillId="0" borderId="0" xfId="0" applyFont="1" applyFill="1" applyBorder="1" applyAlignment="1">
      <alignment vertical="center"/>
    </xf>
    <xf numFmtId="0" fontId="23" fillId="0" borderId="0" xfId="0" applyFont="1" applyFill="1" applyBorder="1" applyAlignment="1">
      <alignment horizontal="center" vertical="center"/>
    </xf>
    <xf numFmtId="0" fontId="14" fillId="0" borderId="9" xfId="0" applyFont="1" applyFill="1" applyBorder="1" applyAlignment="1">
      <alignment horizontal="center" vertical="center"/>
    </xf>
    <xf numFmtId="168" fontId="14" fillId="0" borderId="9" xfId="1984" applyFont="1" applyFill="1" applyBorder="1" applyAlignment="1">
      <alignment horizontal="center" vertical="center"/>
    </xf>
    <xf numFmtId="0" fontId="0" fillId="0" borderId="0" xfId="0" applyFill="1" applyAlignment="1" applyProtection="1">
      <alignment horizontal="center" vertical="center"/>
      <protection locked="0"/>
    </xf>
    <xf numFmtId="0" fontId="0" fillId="0" borderId="0" xfId="0" applyFill="1" applyAlignment="1">
      <alignment horizontal="center" vertical="center"/>
    </xf>
    <xf numFmtId="168" fontId="13" fillId="0" borderId="0" xfId="1984" applyFont="1" applyFill="1" applyAlignment="1" applyProtection="1">
      <alignment vertical="center" wrapText="1"/>
      <protection locked="0"/>
    </xf>
    <xf numFmtId="168" fontId="0" fillId="0" borderId="0" xfId="1984" applyFont="1" applyFill="1" applyAlignment="1" applyProtection="1">
      <alignment horizontal="center" vertical="center"/>
      <protection locked="0"/>
    </xf>
    <xf numFmtId="168" fontId="0" fillId="0" borderId="9" xfId="1984"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4" fontId="13" fillId="0" borderId="0" xfId="0" applyNumberFormat="1" applyFont="1" applyFill="1" applyBorder="1" applyAlignment="1">
      <alignment horizontal="right" vertical="center"/>
    </xf>
    <xf numFmtId="0" fontId="0" fillId="0" borderId="9" xfId="0" applyBorder="1" applyAlignment="1">
      <alignment horizontal="center" vertical="center"/>
    </xf>
    <xf numFmtId="168" fontId="0" fillId="0" borderId="0" xfId="0" applyNumberFormat="1" applyAlignment="1">
      <alignment vertical="center"/>
    </xf>
    <xf numFmtId="0" fontId="0" fillId="0" borderId="9" xfId="0" applyFont="1" applyBorder="1" applyAlignment="1">
      <alignment horizontal="center" vertical="center"/>
    </xf>
    <xf numFmtId="168" fontId="0" fillId="0" borderId="9" xfId="1984" applyFont="1" applyBorder="1" applyAlignment="1">
      <alignment horizontal="center" vertical="center"/>
    </xf>
    <xf numFmtId="165" fontId="0" fillId="0" borderId="0" xfId="0" applyNumberFormat="1" applyAlignment="1">
      <alignment vertical="center"/>
    </xf>
    <xf numFmtId="0" fontId="14" fillId="0" borderId="9" xfId="1198" applyFont="1" applyFill="1" applyBorder="1" applyAlignment="1">
      <alignment horizontal="justify" vertical="center" wrapText="1"/>
    </xf>
    <xf numFmtId="0" fontId="14" fillId="0" borderId="9" xfId="1198" applyFont="1" applyFill="1" applyBorder="1" applyAlignment="1">
      <alignment horizontal="left" vertical="center" wrapText="1"/>
    </xf>
    <xf numFmtId="4" fontId="197" fillId="0" borderId="9" xfId="1984" applyNumberFormat="1" applyFont="1" applyBorder="1" applyAlignment="1">
      <alignment horizontal="center" vertical="center"/>
    </xf>
    <xf numFmtId="4" fontId="14" fillId="0" borderId="9" xfId="1984" applyNumberFormat="1" applyFont="1" applyBorder="1" applyAlignment="1">
      <alignment horizontal="center" vertical="center"/>
    </xf>
    <xf numFmtId="4" fontId="13" fillId="0" borderId="0" xfId="1984" applyNumberFormat="1" applyFont="1" applyAlignment="1">
      <alignment horizontal="center" vertical="center"/>
    </xf>
    <xf numFmtId="4" fontId="13" fillId="0" borderId="0" xfId="1984" applyNumberFormat="1" applyFont="1" applyAlignment="1" applyProtection="1">
      <alignment horizontal="center" vertical="center"/>
      <protection locked="0"/>
    </xf>
    <xf numFmtId="0" fontId="14" fillId="0" borderId="0" xfId="0" applyFont="1" applyAlignment="1">
      <alignment vertical="center"/>
    </xf>
    <xf numFmtId="0" fontId="14" fillId="0" borderId="0" xfId="0" applyFont="1" applyAlignment="1">
      <alignment horizontal="left" vertical="center" wrapText="1"/>
    </xf>
    <xf numFmtId="0" fontId="13" fillId="92" borderId="0" xfId="0" applyFont="1" applyFill="1" applyAlignment="1">
      <alignment horizontal="left" vertical="center" wrapText="1"/>
    </xf>
    <xf numFmtId="0" fontId="13" fillId="93" borderId="0" xfId="0" applyFont="1" applyFill="1" applyAlignment="1">
      <alignment vertical="center"/>
    </xf>
    <xf numFmtId="0" fontId="13" fillId="93" borderId="0" xfId="0" applyFont="1" applyFill="1" applyAlignment="1">
      <alignment horizontal="left" vertical="center" wrapText="1"/>
    </xf>
    <xf numFmtId="0" fontId="13" fillId="93" borderId="0" xfId="0" applyFont="1" applyFill="1" applyAlignment="1">
      <alignment horizontal="center" vertical="center"/>
    </xf>
    <xf numFmtId="4" fontId="13" fillId="93" borderId="0" xfId="1984" applyNumberFormat="1" applyFont="1" applyFill="1" applyAlignment="1">
      <alignment horizontal="center" vertical="center"/>
    </xf>
    <xf numFmtId="4" fontId="13" fillId="93" borderId="0" xfId="1984" applyNumberFormat="1" applyFont="1" applyFill="1" applyAlignment="1" applyProtection="1">
      <alignment horizontal="center" vertical="center"/>
      <protection locked="0"/>
    </xf>
    <xf numFmtId="168" fontId="13" fillId="93" borderId="0" xfId="1984" applyFont="1" applyFill="1" applyAlignment="1">
      <alignment horizontal="center" vertical="center"/>
    </xf>
    <xf numFmtId="0" fontId="0" fillId="93" borderId="0" xfId="0" applyFill="1" applyAlignment="1">
      <alignment vertical="center"/>
    </xf>
    <xf numFmtId="0" fontId="13" fillId="0" borderId="24" xfId="0" applyFont="1" applyBorder="1" applyAlignment="1">
      <alignment vertical="center"/>
    </xf>
    <xf numFmtId="0" fontId="13" fillId="0" borderId="24" xfId="0" applyFont="1" applyBorder="1" applyAlignment="1">
      <alignment horizontal="left" vertical="center" wrapText="1"/>
    </xf>
    <xf numFmtId="0" fontId="13" fillId="0" borderId="24" xfId="0" applyFont="1" applyBorder="1" applyAlignment="1">
      <alignment horizontal="center" vertical="center"/>
    </xf>
    <xf numFmtId="4" fontId="13" fillId="0" borderId="24" xfId="1984" applyNumberFormat="1" applyFont="1" applyBorder="1" applyAlignment="1">
      <alignment horizontal="center" vertical="center"/>
    </xf>
    <xf numFmtId="4" fontId="13" fillId="0" borderId="24" xfId="1984" applyNumberFormat="1" applyFont="1" applyBorder="1" applyAlignment="1" applyProtection="1">
      <alignment horizontal="center" vertical="center"/>
      <protection locked="0"/>
    </xf>
    <xf numFmtId="168" fontId="13" fillId="0" borderId="24" xfId="1984" applyFont="1" applyBorder="1" applyAlignment="1">
      <alignment horizontal="center" vertical="center"/>
    </xf>
    <xf numFmtId="0" fontId="14" fillId="0" borderId="0" xfId="0" applyFont="1" applyAlignment="1">
      <alignment horizontal="center" vertical="center"/>
    </xf>
    <xf numFmtId="4" fontId="14" fillId="0" borderId="0" xfId="1984" applyNumberFormat="1" applyFont="1" applyAlignment="1">
      <alignment horizontal="center" vertical="center"/>
    </xf>
    <xf numFmtId="4" fontId="14" fillId="0" borderId="0" xfId="1984" applyNumberFormat="1" applyFont="1" applyAlignment="1" applyProtection="1">
      <alignment horizontal="center" vertical="center"/>
      <protection locked="0"/>
    </xf>
    <xf numFmtId="168" fontId="14" fillId="0" borderId="0" xfId="1984" applyFont="1" applyAlignment="1">
      <alignment horizontal="center" vertical="center"/>
    </xf>
    <xf numFmtId="0" fontId="14" fillId="0" borderId="4" xfId="0" applyFont="1" applyBorder="1" applyAlignment="1">
      <alignment vertical="center"/>
    </xf>
    <xf numFmtId="0" fontId="14" fillId="0" borderId="4" xfId="0" applyFont="1" applyBorder="1" applyAlignment="1">
      <alignment horizontal="left" vertical="center" wrapText="1"/>
    </xf>
    <xf numFmtId="0" fontId="14" fillId="0" borderId="4" xfId="0" applyFont="1" applyBorder="1" applyAlignment="1">
      <alignment horizontal="center" vertical="center"/>
    </xf>
    <xf numFmtId="4" fontId="14" fillId="0" borderId="4" xfId="1984" applyNumberFormat="1" applyFont="1" applyBorder="1" applyAlignment="1">
      <alignment horizontal="center" vertical="center"/>
    </xf>
    <xf numFmtId="4" fontId="14" fillId="0" borderId="4" xfId="1984" applyNumberFormat="1" applyFont="1" applyBorder="1" applyAlignment="1" applyProtection="1">
      <alignment horizontal="center" vertical="center"/>
      <protection locked="0"/>
    </xf>
    <xf numFmtId="168" fontId="14" fillId="0" borderId="4" xfId="1984" applyFont="1" applyBorder="1" applyAlignment="1">
      <alignment horizontal="center" vertical="center"/>
    </xf>
    <xf numFmtId="0" fontId="0" fillId="0" borderId="0" xfId="0" applyFont="1" applyAlignment="1">
      <alignment horizontal="left" vertical="center" wrapText="1"/>
    </xf>
    <xf numFmtId="168" fontId="13" fillId="0" borderId="0" xfId="1984" applyFont="1" applyAlignment="1" applyProtection="1">
      <alignment vertical="center" wrapText="1"/>
      <protection locked="0"/>
    </xf>
    <xf numFmtId="168" fontId="13" fillId="0" borderId="0" xfId="1984" applyFont="1" applyAlignment="1">
      <alignment vertical="center" wrapText="1"/>
    </xf>
    <xf numFmtId="4" fontId="13" fillId="0" borderId="24" xfId="0" applyNumberFormat="1" applyFont="1" applyBorder="1" applyAlignment="1">
      <alignment horizontal="left" vertical="center" wrapText="1"/>
    </xf>
    <xf numFmtId="168" fontId="13" fillId="0" borderId="24" xfId="1984" applyFont="1" applyBorder="1" applyAlignment="1">
      <alignment horizontal="left" vertical="center" wrapText="1"/>
    </xf>
    <xf numFmtId="4" fontId="14" fillId="0" borderId="0" xfId="0" applyNumberFormat="1" applyFont="1" applyAlignment="1">
      <alignment horizontal="left" vertical="center" wrapText="1"/>
    </xf>
    <xf numFmtId="168" fontId="14" fillId="0" borderId="0" xfId="1984" applyFont="1" applyAlignment="1">
      <alignment horizontal="left" vertical="center" wrapText="1"/>
    </xf>
    <xf numFmtId="4" fontId="13" fillId="0" borderId="0" xfId="0" applyNumberFormat="1" applyFont="1" applyAlignment="1">
      <alignment horizontal="left" vertical="center" wrapText="1"/>
    </xf>
    <xf numFmtId="168" fontId="13" fillId="0" borderId="0" xfId="1984" applyFont="1" applyAlignment="1">
      <alignment horizontal="left" vertical="center" wrapText="1"/>
    </xf>
    <xf numFmtId="0" fontId="14" fillId="0" borderId="9" xfId="0" applyFont="1" applyBorder="1" applyAlignment="1">
      <alignment horizontal="left" vertical="center" wrapText="1"/>
    </xf>
    <xf numFmtId="4" fontId="14" fillId="0" borderId="9" xfId="0" applyNumberFormat="1" applyFont="1" applyBorder="1" applyAlignment="1">
      <alignment horizontal="left" vertical="center" wrapText="1"/>
    </xf>
    <xf numFmtId="168" fontId="14" fillId="0" borderId="9" xfId="1984" applyFont="1" applyBorder="1" applyAlignment="1">
      <alignment horizontal="left" vertical="center" wrapText="1"/>
    </xf>
    <xf numFmtId="4" fontId="0" fillId="0" borderId="0" xfId="1984" applyNumberFormat="1" applyFont="1" applyAlignment="1">
      <alignment horizontal="center" vertical="center"/>
    </xf>
    <xf numFmtId="4" fontId="0" fillId="0" borderId="0" xfId="0" applyNumberFormat="1" applyFont="1" applyAlignment="1">
      <alignment horizontal="center" vertical="center"/>
    </xf>
    <xf numFmtId="49" fontId="191" fillId="0" borderId="0" xfId="1575" applyNumberFormat="1" applyFont="1" applyFill="1" applyBorder="1" applyAlignment="1" applyProtection="1">
      <alignment horizontal="justify" vertical="center" wrapText="1"/>
    </xf>
    <xf numFmtId="0" fontId="192" fillId="0" borderId="9" xfId="0" applyFont="1" applyBorder="1" applyAlignment="1">
      <alignment vertical="center"/>
    </xf>
    <xf numFmtId="49" fontId="191" fillId="0" borderId="0" xfId="1575" applyNumberFormat="1" applyFont="1" applyFill="1" applyBorder="1" applyAlignment="1" applyProtection="1">
      <alignment horizontal="center" vertical="center" wrapText="1"/>
    </xf>
    <xf numFmtId="168" fontId="191" fillId="0" borderId="0" xfId="1984" applyFont="1" applyFill="1" applyBorder="1" applyAlignment="1" applyProtection="1">
      <alignment horizontal="center" vertical="center" wrapText="1"/>
    </xf>
    <xf numFmtId="168" fontId="191" fillId="0" borderId="0" xfId="1984" applyFont="1" applyFill="1" applyBorder="1" applyAlignment="1" applyProtection="1">
      <alignment horizontal="center" vertical="center" wrapText="1"/>
      <protection locked="0"/>
    </xf>
    <xf numFmtId="0" fontId="77" fillId="0" borderId="0" xfId="0" applyFont="1" applyAlignment="1">
      <alignment vertical="center"/>
    </xf>
    <xf numFmtId="0" fontId="77" fillId="0" borderId="0" xfId="0" applyFont="1" applyAlignment="1">
      <alignment vertical="center" wrapText="1"/>
    </xf>
    <xf numFmtId="49" fontId="13" fillId="0" borderId="0" xfId="1575" applyNumberFormat="1" applyFont="1" applyFill="1" applyBorder="1" applyAlignment="1" applyProtection="1">
      <alignment horizontal="center" vertical="center" wrapText="1"/>
    </xf>
    <xf numFmtId="0" fontId="77" fillId="0" borderId="0" xfId="0" applyFont="1" applyAlignment="1">
      <alignment horizontal="left" vertical="center"/>
    </xf>
    <xf numFmtId="0" fontId="77" fillId="0" borderId="0" xfId="0" applyFont="1" applyAlignment="1">
      <alignment horizontal="left" vertical="center" wrapText="1"/>
    </xf>
    <xf numFmtId="0" fontId="264" fillId="0" borderId="0" xfId="0" applyFont="1" applyAlignment="1">
      <alignment vertical="center"/>
    </xf>
    <xf numFmtId="0" fontId="80" fillId="0" borderId="0" xfId="0" applyFont="1" applyAlignment="1">
      <alignment horizontal="left" vertical="center"/>
    </xf>
    <xf numFmtId="0" fontId="265" fillId="0" borderId="0" xfId="0" applyFont="1" applyAlignment="1">
      <alignment vertical="center" wrapText="1"/>
    </xf>
    <xf numFmtId="0" fontId="265" fillId="0" borderId="0" xfId="0" applyFont="1" applyAlignment="1">
      <alignment vertical="center"/>
    </xf>
    <xf numFmtId="168" fontId="204" fillId="0" borderId="0" xfId="1984" applyFont="1" applyFill="1" applyBorder="1" applyAlignment="1" applyProtection="1">
      <alignment horizontal="center" vertical="center" wrapText="1"/>
    </xf>
    <xf numFmtId="168" fontId="204" fillId="0" borderId="0" xfId="1984" applyFont="1" applyFill="1" applyBorder="1" applyAlignment="1" applyProtection="1">
      <alignment horizontal="center" vertical="center" wrapText="1"/>
      <protection locked="0"/>
    </xf>
    <xf numFmtId="49" fontId="189" fillId="0" borderId="9" xfId="1575" applyNumberFormat="1" applyFont="1" applyFill="1" applyBorder="1" applyAlignment="1" applyProtection="1">
      <alignment horizontal="justify" vertical="center" wrapText="1"/>
    </xf>
    <xf numFmtId="49" fontId="189" fillId="0" borderId="9" xfId="1575" applyNumberFormat="1" applyFont="1" applyFill="1" applyBorder="1" applyAlignment="1" applyProtection="1">
      <alignment horizontal="center" vertical="center" wrapText="1"/>
    </xf>
    <xf numFmtId="168" fontId="189" fillId="0" borderId="9" xfId="1984" applyFont="1" applyFill="1" applyBorder="1" applyAlignment="1" applyProtection="1">
      <alignment horizontal="center" vertical="center" wrapText="1"/>
    </xf>
    <xf numFmtId="0" fontId="56" fillId="0" borderId="9" xfId="0" applyFont="1" applyBorder="1" applyAlignment="1">
      <alignment vertical="center" wrapText="1"/>
    </xf>
    <xf numFmtId="0" fontId="80" fillId="0" borderId="0" xfId="0" applyFont="1" applyAlignment="1">
      <alignment horizontal="left" vertical="center" wrapText="1"/>
    </xf>
    <xf numFmtId="0" fontId="13" fillId="0" borderId="0" xfId="0" applyFont="1" applyFill="1" applyAlignment="1">
      <alignment horizontal="right" vertical="center" wrapText="1"/>
    </xf>
    <xf numFmtId="0" fontId="191" fillId="0" borderId="0" xfId="0" applyFont="1" applyAlignment="1">
      <alignment vertical="center" wrapText="1"/>
    </xf>
    <xf numFmtId="0" fontId="192" fillId="0" borderId="9" xfId="0" applyFont="1" applyBorder="1" applyAlignment="1">
      <alignment vertical="center" wrapText="1"/>
    </xf>
    <xf numFmtId="0" fontId="189" fillId="0" borderId="0" xfId="0" applyFont="1" applyAlignment="1">
      <alignment vertical="center" wrapText="1"/>
    </xf>
    <xf numFmtId="0" fontId="189" fillId="0" borderId="0" xfId="0" applyFont="1" applyAlignment="1">
      <alignment horizontal="left" vertical="center" wrapText="1"/>
    </xf>
    <xf numFmtId="4" fontId="191" fillId="0" borderId="0" xfId="0" applyNumberFormat="1" applyFont="1" applyAlignment="1">
      <alignment vertical="center" wrapText="1"/>
    </xf>
    <xf numFmtId="0" fontId="192" fillId="0" borderId="0" xfId="0" applyFont="1" applyBorder="1" applyAlignment="1">
      <alignment vertical="center"/>
    </xf>
    <xf numFmtId="4" fontId="191" fillId="0" borderId="0" xfId="0" applyNumberFormat="1" applyFont="1" applyAlignment="1" applyProtection="1">
      <alignment vertical="center" wrapText="1"/>
      <protection locked="0"/>
    </xf>
    <xf numFmtId="0" fontId="13" fillId="0" borderId="0" xfId="0" applyFont="1" applyAlignment="1">
      <alignment vertical="center" wrapText="1"/>
    </xf>
    <xf numFmtId="0" fontId="189" fillId="0" borderId="24" xfId="0" applyFont="1" applyBorder="1" applyAlignment="1">
      <alignment vertical="center" wrapText="1"/>
    </xf>
    <xf numFmtId="0" fontId="191" fillId="0" borderId="0" xfId="0" applyFont="1" applyAlignment="1" applyProtection="1">
      <alignment vertical="center"/>
      <protection locked="0"/>
    </xf>
    <xf numFmtId="0" fontId="191" fillId="0" borderId="24" xfId="0" applyFont="1" applyBorder="1" applyAlignment="1">
      <alignment vertical="center" wrapText="1"/>
    </xf>
    <xf numFmtId="0" fontId="189" fillId="0" borderId="9" xfId="0" applyFont="1" applyBorder="1" applyAlignment="1">
      <alignment vertical="center" wrapText="1"/>
    </xf>
    <xf numFmtId="4" fontId="189" fillId="0" borderId="9" xfId="0" applyNumberFormat="1" applyFont="1" applyBorder="1" applyAlignment="1">
      <alignment vertical="center" wrapText="1"/>
    </xf>
    <xf numFmtId="0" fontId="192" fillId="0" borderId="0" xfId="0" applyFont="1" applyBorder="1" applyAlignment="1">
      <alignment vertical="center" wrapText="1"/>
    </xf>
    <xf numFmtId="168" fontId="0" fillId="0" borderId="0" xfId="1984" applyFont="1" applyAlignment="1" applyProtection="1">
      <alignment horizontal="right" vertical="center"/>
      <protection locked="0"/>
    </xf>
    <xf numFmtId="49" fontId="191" fillId="0" borderId="0" xfId="1575" applyNumberFormat="1" applyFont="1" applyFill="1" applyBorder="1" applyAlignment="1" applyProtection="1">
      <alignment horizontal="right" vertical="center" wrapText="1"/>
    </xf>
    <xf numFmtId="168" fontId="191" fillId="0" borderId="0" xfId="1984" applyFont="1" applyFill="1" applyBorder="1" applyAlignment="1" applyProtection="1">
      <alignment horizontal="right" vertical="center" wrapText="1"/>
    </xf>
    <xf numFmtId="168" fontId="191" fillId="0" borderId="0" xfId="1984" applyFont="1" applyFill="1" applyBorder="1" applyAlignment="1" applyProtection="1">
      <alignment horizontal="right" vertical="center" wrapText="1"/>
      <protection locked="0"/>
    </xf>
    <xf numFmtId="168" fontId="191" fillId="0" borderId="0" xfId="1984" applyFont="1" applyFill="1" applyBorder="1" applyAlignment="1" applyProtection="1">
      <alignment vertical="center" wrapText="1"/>
    </xf>
    <xf numFmtId="0" fontId="192" fillId="0" borderId="9" xfId="0" applyFont="1" applyBorder="1" applyAlignment="1">
      <alignment horizontal="right" vertical="center"/>
    </xf>
    <xf numFmtId="168" fontId="192" fillId="0" borderId="9" xfId="1984" applyFont="1" applyBorder="1" applyAlignment="1">
      <alignment horizontal="right" vertical="center"/>
    </xf>
    <xf numFmtId="168" fontId="192" fillId="0" borderId="9" xfId="1984" applyFont="1" applyBorder="1" applyAlignment="1">
      <alignment vertical="center"/>
    </xf>
    <xf numFmtId="168" fontId="191" fillId="0" borderId="0" xfId="1984" applyFont="1" applyFill="1" applyBorder="1" applyAlignment="1" applyProtection="1">
      <alignment horizontal="justify" vertical="center" wrapText="1"/>
    </xf>
    <xf numFmtId="0" fontId="0" fillId="0" borderId="0" xfId="0" applyFont="1" applyAlignment="1">
      <alignment vertical="center" wrapText="1"/>
    </xf>
    <xf numFmtId="168" fontId="191" fillId="0" borderId="0" xfId="1984" applyFont="1" applyFill="1" applyBorder="1" applyAlignment="1" applyProtection="1">
      <alignment horizontal="justify" vertical="center" wrapText="1"/>
      <protection locked="0"/>
    </xf>
    <xf numFmtId="168" fontId="191" fillId="0" borderId="0" xfId="1984" applyFont="1" applyAlignment="1" applyProtection="1">
      <alignment vertical="center" wrapText="1"/>
      <protection locked="0"/>
    </xf>
    <xf numFmtId="168" fontId="0" fillId="0" borderId="0" xfId="1984" applyFont="1" applyAlignment="1">
      <alignment horizontal="center" vertical="center" wrapText="1"/>
    </xf>
    <xf numFmtId="168" fontId="0" fillId="0" borderId="0" xfId="1984" applyFont="1" applyAlignment="1">
      <alignment vertical="center" wrapText="1"/>
    </xf>
    <xf numFmtId="0" fontId="192" fillId="0" borderId="9" xfId="0" applyFont="1" applyBorder="1" applyAlignment="1">
      <alignment horizontal="center" vertical="center" wrapText="1"/>
    </xf>
    <xf numFmtId="168" fontId="192" fillId="0" borderId="9" xfId="1984" applyFont="1" applyBorder="1" applyAlignment="1">
      <alignment vertical="center" wrapText="1"/>
    </xf>
    <xf numFmtId="168" fontId="191" fillId="0" borderId="0" xfId="1984" applyFont="1" applyAlignment="1" applyProtection="1">
      <alignment horizontal="center" vertical="center" wrapText="1"/>
      <protection locked="0"/>
    </xf>
    <xf numFmtId="4" fontId="191" fillId="0" borderId="0" xfId="0" applyNumberFormat="1" applyFont="1" applyFill="1" applyBorder="1" applyAlignment="1">
      <alignment horizontal="right" vertical="center" wrapText="1"/>
    </xf>
    <xf numFmtId="0" fontId="13" fillId="0" borderId="0" xfId="0" applyFont="1" applyFill="1" applyAlignment="1">
      <alignment horizontal="left" vertical="center" wrapText="1"/>
    </xf>
    <xf numFmtId="0" fontId="173" fillId="0" borderId="0" xfId="1734" applyFont="1" applyBorder="1" applyAlignment="1">
      <alignment vertical="center"/>
    </xf>
    <xf numFmtId="0" fontId="172" fillId="0" borderId="0" xfId="1734" applyFont="1" applyBorder="1" applyAlignment="1">
      <alignment vertical="center"/>
    </xf>
    <xf numFmtId="0" fontId="174" fillId="0" borderId="0" xfId="1734" applyFont="1" applyBorder="1" applyAlignment="1">
      <alignment horizontal="center" vertical="center"/>
    </xf>
    <xf numFmtId="0" fontId="173" fillId="0" borderId="0" xfId="1734" applyFont="1" applyBorder="1" applyAlignment="1">
      <alignment horizontal="left" vertical="center"/>
    </xf>
    <xf numFmtId="17" fontId="173" fillId="0" borderId="0" xfId="1734" applyNumberFormat="1" applyFont="1" applyBorder="1" applyAlignment="1">
      <alignment horizontal="center" vertical="center"/>
    </xf>
    <xf numFmtId="0" fontId="17" fillId="0" borderId="0" xfId="1734" applyFont="1" applyAlignment="1">
      <alignment vertical="center"/>
    </xf>
    <xf numFmtId="0" fontId="172" fillId="0" borderId="0" xfId="1734" applyFont="1" applyAlignment="1">
      <alignment vertical="center"/>
    </xf>
    <xf numFmtId="0" fontId="171" fillId="0" borderId="9" xfId="1734" applyFont="1" applyBorder="1" applyAlignment="1">
      <alignment horizontal="center" vertical="center"/>
    </xf>
    <xf numFmtId="0" fontId="171" fillId="0" borderId="9" xfId="1734" applyFont="1" applyBorder="1" applyAlignment="1">
      <alignment horizontal="left" vertical="center"/>
    </xf>
    <xf numFmtId="4" fontId="171" fillId="0" borderId="9" xfId="1734" applyNumberFormat="1" applyFont="1" applyBorder="1" applyAlignment="1">
      <alignment horizontal="right" vertical="center"/>
    </xf>
    <xf numFmtId="0" fontId="171" fillId="0" borderId="9" xfId="1734" applyFont="1" applyBorder="1" applyAlignment="1">
      <alignment horizontal="right" vertical="center"/>
    </xf>
    <xf numFmtId="0" fontId="171" fillId="0" borderId="0" xfId="1734" applyFont="1" applyAlignment="1">
      <alignment horizontal="center" vertical="center"/>
    </xf>
    <xf numFmtId="0" fontId="169" fillId="0" borderId="0" xfId="1734" applyFont="1" applyAlignment="1">
      <alignment horizontal="center" vertical="center"/>
    </xf>
    <xf numFmtId="0" fontId="169" fillId="0" borderId="0" xfId="1734" applyFont="1" applyAlignment="1">
      <alignment horizontal="justify" vertical="center" wrapText="1"/>
    </xf>
    <xf numFmtId="0" fontId="17" fillId="0" borderId="0" xfId="1734" applyFont="1" applyAlignment="1">
      <alignment horizontal="center" vertical="center"/>
    </xf>
    <xf numFmtId="4" fontId="17" fillId="0" borderId="0" xfId="1734" applyNumberFormat="1" applyFont="1" applyAlignment="1">
      <alignment vertical="center"/>
    </xf>
    <xf numFmtId="0" fontId="17" fillId="0" borderId="0" xfId="1734" applyFont="1" applyAlignment="1">
      <alignment horizontal="justify" vertical="center" wrapText="1"/>
    </xf>
    <xf numFmtId="0" fontId="31" fillId="0" borderId="0" xfId="1734" applyFont="1" applyAlignment="1">
      <alignment horizontal="justify" vertical="center"/>
    </xf>
    <xf numFmtId="0" fontId="76" fillId="0" borderId="0" xfId="1734" applyFont="1" applyAlignment="1">
      <alignment horizontal="justify" vertical="center" wrapText="1"/>
    </xf>
    <xf numFmtId="0" fontId="17" fillId="0" borderId="0" xfId="1734" applyFont="1" applyAlignment="1">
      <alignment horizontal="left" vertical="center"/>
    </xf>
    <xf numFmtId="0" fontId="76" fillId="0" borderId="0" xfId="1734" quotePrefix="1" applyFont="1" applyAlignment="1">
      <alignment horizontal="justify" vertical="center" wrapText="1"/>
    </xf>
    <xf numFmtId="0" fontId="11" fillId="0" borderId="0" xfId="1734" applyFont="1" applyAlignment="1">
      <alignment vertical="center"/>
    </xf>
    <xf numFmtId="0" fontId="31" fillId="0" borderId="0" xfId="1734" applyFont="1" applyAlignment="1">
      <alignment vertical="center"/>
    </xf>
    <xf numFmtId="170" fontId="76" fillId="0" borderId="0" xfId="1734" applyNumberFormat="1" applyFont="1" applyAlignment="1">
      <alignment horizontal="justify" vertical="center" wrapText="1"/>
    </xf>
    <xf numFmtId="0" fontId="31" fillId="0" borderId="0" xfId="1734" applyFont="1" applyAlignment="1">
      <alignment vertical="center" wrapText="1"/>
    </xf>
    <xf numFmtId="0" fontId="76" fillId="0" borderId="0" xfId="1734" applyFont="1" applyAlignment="1">
      <alignment vertical="center" wrapText="1"/>
    </xf>
    <xf numFmtId="4" fontId="17" fillId="0" borderId="0" xfId="1734" applyNumberFormat="1" applyFont="1" applyAlignment="1">
      <alignment horizontal="left" vertical="center"/>
    </xf>
    <xf numFmtId="4" fontId="17" fillId="0" borderId="0" xfId="1734" applyNumberFormat="1" applyFont="1" applyAlignment="1" applyProtection="1">
      <alignment horizontal="center" vertical="center"/>
      <protection locked="0"/>
    </xf>
    <xf numFmtId="0" fontId="31" fillId="0" borderId="0" xfId="1734" applyFont="1" applyAlignment="1">
      <alignment horizontal="justify" vertical="center" wrapText="1"/>
    </xf>
    <xf numFmtId="4" fontId="17" fillId="0" borderId="0" xfId="1734" quotePrefix="1" applyNumberFormat="1" applyFont="1" applyAlignment="1">
      <alignment vertical="center"/>
    </xf>
    <xf numFmtId="0" fontId="61" fillId="0" borderId="0" xfId="1734" applyFont="1" applyAlignment="1">
      <alignment horizontal="justify" vertical="center" wrapText="1"/>
    </xf>
    <xf numFmtId="0" fontId="76" fillId="0" borderId="0" xfId="1734" applyFont="1" applyBorder="1" applyAlignment="1">
      <alignment horizontal="justify" vertical="center" wrapText="1"/>
    </xf>
    <xf numFmtId="0" fontId="11" fillId="0" borderId="0" xfId="1734" applyFont="1" applyBorder="1" applyAlignment="1">
      <alignment horizontal="justify" vertical="center" wrapText="1"/>
    </xf>
    <xf numFmtId="0" fontId="161" fillId="0" borderId="0" xfId="1734" applyFont="1" applyAlignment="1">
      <alignment horizontal="justify" vertical="center" wrapText="1"/>
    </xf>
    <xf numFmtId="4" fontId="160" fillId="0" borderId="0" xfId="1734" applyNumberFormat="1" applyAlignment="1">
      <alignment vertical="center"/>
    </xf>
    <xf numFmtId="4" fontId="31" fillId="0" borderId="0" xfId="1734" applyNumberFormat="1" applyFont="1" applyAlignment="1" applyProtection="1">
      <alignment horizontal="right" vertical="center"/>
      <protection locked="0"/>
    </xf>
    <xf numFmtId="4" fontId="11" fillId="0" borderId="0" xfId="1734" applyNumberFormat="1" applyFont="1" applyAlignment="1">
      <alignment vertical="center"/>
    </xf>
    <xf numFmtId="0" fontId="17" fillId="0" borderId="0" xfId="1734" quotePrefix="1" applyFont="1" applyAlignment="1">
      <alignment horizontal="justify" vertical="center" wrapText="1"/>
    </xf>
    <xf numFmtId="0" fontId="11" fillId="0" borderId="0" xfId="1734" applyFont="1" applyAlignment="1">
      <alignment horizontal="justify" vertical="center" wrapText="1"/>
    </xf>
    <xf numFmtId="0" fontId="31" fillId="0" borderId="0" xfId="1734" applyFont="1" applyAlignment="1">
      <alignment horizontal="center" vertical="center"/>
    </xf>
    <xf numFmtId="4" fontId="31" fillId="0" borderId="0" xfId="1734" applyNumberFormat="1" applyFont="1" applyAlignment="1">
      <alignment vertical="center"/>
    </xf>
    <xf numFmtId="0" fontId="168" fillId="0" borderId="0" xfId="1734" applyFont="1" applyAlignment="1">
      <alignment horizontal="center" vertical="center" wrapText="1"/>
    </xf>
    <xf numFmtId="0" fontId="168" fillId="0" borderId="0" xfId="1734" applyFont="1" applyAlignment="1">
      <alignment vertical="center" wrapText="1"/>
    </xf>
    <xf numFmtId="0" fontId="161" fillId="0" borderId="24" xfId="1734" applyFont="1" applyBorder="1" applyAlignment="1">
      <alignment horizontal="center" vertical="center"/>
    </xf>
    <xf numFmtId="0" fontId="161" fillId="0" borderId="24" xfId="1734" applyFont="1" applyBorder="1" applyAlignment="1">
      <alignment horizontal="justify" vertical="center" wrapText="1"/>
    </xf>
    <xf numFmtId="0" fontId="17" fillId="0" borderId="24" xfId="1734" applyFont="1" applyBorder="1" applyAlignment="1">
      <alignment horizontal="center" vertical="center"/>
    </xf>
    <xf numFmtId="4" fontId="17" fillId="0" borderId="24" xfId="1734" applyNumberFormat="1" applyFont="1" applyBorder="1" applyAlignment="1">
      <alignment vertical="center"/>
    </xf>
    <xf numFmtId="0" fontId="17" fillId="0" borderId="0" xfId="1734" applyFont="1" applyBorder="1" applyAlignment="1">
      <alignment horizontal="center" vertical="center"/>
    </xf>
    <xf numFmtId="4" fontId="17" fillId="0" borderId="0" xfId="1734" applyNumberFormat="1" applyFont="1" applyBorder="1" applyAlignment="1">
      <alignment vertical="center"/>
    </xf>
    <xf numFmtId="0" fontId="17" fillId="0" borderId="9" xfId="1734" applyFont="1" applyBorder="1" applyAlignment="1">
      <alignment horizontal="center" vertical="center"/>
    </xf>
    <xf numFmtId="0" fontId="4" fillId="0" borderId="9" xfId="1734" applyFont="1" applyBorder="1" applyAlignment="1">
      <alignment horizontal="justify" vertical="center" wrapText="1"/>
    </xf>
    <xf numFmtId="0" fontId="160" fillId="0" borderId="9" xfId="1734" applyBorder="1" applyAlignment="1">
      <alignment horizontal="center" vertical="center"/>
    </xf>
    <xf numFmtId="4" fontId="160" fillId="0" borderId="9" xfId="1734" applyNumberFormat="1" applyFont="1" applyBorder="1" applyAlignment="1">
      <alignment vertical="center"/>
    </xf>
    <xf numFmtId="0" fontId="4" fillId="0" borderId="0" xfId="1734" applyFont="1" applyBorder="1" applyAlignment="1">
      <alignment horizontal="justify" vertical="center" wrapText="1"/>
    </xf>
    <xf numFmtId="0" fontId="160" fillId="0" borderId="0" xfId="1734" applyBorder="1" applyAlignment="1">
      <alignment horizontal="center" vertical="center"/>
    </xf>
    <xf numFmtId="4" fontId="160" fillId="0" borderId="0" xfId="1734" applyNumberFormat="1" applyFont="1" applyBorder="1" applyAlignment="1">
      <alignment vertical="center"/>
    </xf>
    <xf numFmtId="0" fontId="77" fillId="0" borderId="0" xfId="1734" applyFont="1" applyBorder="1" applyAlignment="1">
      <alignment horizontal="justify" vertical="center" wrapText="1"/>
    </xf>
    <xf numFmtId="0" fontId="160" fillId="0" borderId="0" xfId="1734" applyAlignment="1">
      <alignment horizontal="center" vertical="center"/>
    </xf>
    <xf numFmtId="0" fontId="160" fillId="0" borderId="0" xfId="1734" applyAlignment="1">
      <alignment horizontal="justify" vertical="center" wrapText="1"/>
    </xf>
    <xf numFmtId="0" fontId="11" fillId="0" borderId="0" xfId="1734" applyFont="1" applyAlignment="1">
      <alignment horizontal="right" vertical="center"/>
    </xf>
    <xf numFmtId="0" fontId="176" fillId="0" borderId="0" xfId="1734" applyFont="1" applyBorder="1" applyAlignment="1">
      <alignment horizontal="left" vertical="center" wrapText="1"/>
    </xf>
    <xf numFmtId="0" fontId="171" fillId="0" borderId="9" xfId="1734" applyFont="1" applyBorder="1" applyAlignment="1">
      <alignment horizontal="center" vertical="center" wrapText="1"/>
    </xf>
    <xf numFmtId="0" fontId="76" fillId="0" borderId="0" xfId="1734" applyFont="1" applyAlignment="1">
      <alignment horizontal="left" vertical="center" wrapText="1"/>
    </xf>
    <xf numFmtId="0" fontId="11" fillId="0" borderId="0" xfId="1734" applyFont="1" applyAlignment="1">
      <alignment vertical="center" wrapText="1"/>
    </xf>
    <xf numFmtId="0" fontId="31" fillId="0" borderId="0" xfId="1734" quotePrefix="1" applyFont="1" applyAlignment="1">
      <alignment vertical="center" wrapText="1"/>
    </xf>
    <xf numFmtId="0" fontId="11" fillId="0" borderId="0" xfId="1734" applyNumberFormat="1" applyFont="1" applyAlignment="1">
      <alignment horizontal="justify" vertical="center" wrapText="1"/>
    </xf>
    <xf numFmtId="0" fontId="11" fillId="0" borderId="0" xfId="1162" applyAlignment="1" applyProtection="1">
      <alignment horizontal="left" vertical="center" wrapText="1"/>
    </xf>
    <xf numFmtId="0" fontId="4" fillId="0" borderId="0" xfId="1162" applyFont="1" applyAlignment="1" applyProtection="1">
      <alignment horizontal="left" vertical="center" wrapText="1"/>
    </xf>
    <xf numFmtId="0" fontId="46" fillId="0" borderId="0" xfId="1162" applyFont="1" applyAlignment="1" applyProtection="1">
      <alignment horizontal="center" vertical="center" wrapText="1"/>
    </xf>
    <xf numFmtId="1" fontId="46" fillId="0" borderId="0" xfId="1162" applyNumberFormat="1" applyFont="1" applyAlignment="1" applyProtection="1">
      <alignment horizontal="center" vertical="center" wrapText="1"/>
    </xf>
    <xf numFmtId="4" fontId="46" fillId="0" borderId="0" xfId="1162" applyNumberFormat="1" applyFont="1" applyAlignment="1" applyProtection="1">
      <alignment horizontal="right" vertical="center" wrapText="1"/>
    </xf>
    <xf numFmtId="0" fontId="46" fillId="0" borderId="0" xfId="1162" applyFont="1" applyAlignment="1" applyProtection="1">
      <alignment vertical="center"/>
    </xf>
    <xf numFmtId="0" fontId="46" fillId="0" borderId="0" xfId="1162" applyFont="1" applyAlignment="1" applyProtection="1">
      <alignment horizontal="left" vertical="center" wrapText="1"/>
    </xf>
    <xf numFmtId="0" fontId="77" fillId="0" borderId="0" xfId="1810" applyFont="1" applyAlignment="1" applyProtection="1">
      <alignment horizontal="justify" vertical="center"/>
    </xf>
    <xf numFmtId="0" fontId="46" fillId="0" borderId="0" xfId="1198" applyFont="1" applyAlignment="1" applyProtection="1">
      <alignment horizontal="center" vertical="center" wrapText="1"/>
    </xf>
    <xf numFmtId="0" fontId="11" fillId="0" borderId="0" xfId="1198" applyAlignment="1" applyProtection="1">
      <alignment horizontal="left" vertical="center" wrapText="1"/>
    </xf>
    <xf numFmtId="0" fontId="107" fillId="0" borderId="0" xfId="1198" applyFont="1" applyAlignment="1" applyProtection="1">
      <alignment horizontal="center" vertical="center" wrapText="1"/>
    </xf>
    <xf numFmtId="1" fontId="107" fillId="0" borderId="0" xfId="1198" applyNumberFormat="1" applyFont="1" applyAlignment="1" applyProtection="1">
      <alignment horizontal="center" vertical="center" wrapText="1"/>
    </xf>
    <xf numFmtId="4" fontId="107" fillId="0" borderId="0" xfId="1198" applyNumberFormat="1" applyFont="1" applyAlignment="1" applyProtection="1">
      <alignment horizontal="center" vertical="center" wrapText="1"/>
    </xf>
    <xf numFmtId="0" fontId="46" fillId="0" borderId="32" xfId="1198" applyFont="1" applyBorder="1" applyAlignment="1" applyProtection="1">
      <alignment horizontal="center" vertical="center" wrapText="1"/>
    </xf>
    <xf numFmtId="1" fontId="107" fillId="0" borderId="16" xfId="1198" applyNumberFormat="1" applyFont="1" applyBorder="1" applyAlignment="1" applyProtection="1">
      <alignment horizontal="center" vertical="center" wrapText="1"/>
    </xf>
    <xf numFmtId="4" fontId="107" fillId="0" borderId="16" xfId="1162" applyNumberFormat="1" applyFont="1" applyBorder="1" applyAlignment="1" applyProtection="1">
      <alignment horizontal="center" vertical="center"/>
    </xf>
    <xf numFmtId="4" fontId="107" fillId="0" borderId="16" xfId="1198" applyNumberFormat="1" applyFont="1" applyBorder="1" applyAlignment="1" applyProtection="1">
      <alignment horizontal="center" vertical="center" wrapText="1"/>
    </xf>
    <xf numFmtId="0" fontId="46" fillId="0" borderId="43" xfId="1198" applyFont="1" applyBorder="1" applyAlignment="1" applyProtection="1">
      <alignment horizontal="center" vertical="center" wrapText="1"/>
    </xf>
    <xf numFmtId="4" fontId="46" fillId="0" borderId="0" xfId="1162" applyNumberFormat="1" applyFont="1" applyAlignment="1" applyProtection="1">
      <alignment horizontal="right" vertical="center" wrapText="1"/>
      <protection locked="0"/>
    </xf>
    <xf numFmtId="0" fontId="11" fillId="0" borderId="0" xfId="1162" applyFont="1" applyAlignment="1" applyProtection="1">
      <alignment horizontal="left" vertical="center" wrapText="1"/>
    </xf>
    <xf numFmtId="4" fontId="12" fillId="66" borderId="0" xfId="1198" applyNumberFormat="1" applyFont="1" applyFill="1" applyAlignment="1" applyProtection="1">
      <alignment horizontal="left" vertical="center" wrapText="1"/>
    </xf>
    <xf numFmtId="4" fontId="12" fillId="66" borderId="0" xfId="1198" applyNumberFormat="1" applyFont="1" applyFill="1" applyAlignment="1" applyProtection="1">
      <alignment vertical="center" wrapText="1"/>
    </xf>
    <xf numFmtId="4" fontId="11" fillId="66" borderId="0" xfId="1198" applyNumberFormat="1" applyFill="1" applyAlignment="1" applyProtection="1">
      <alignment horizontal="center" vertical="center" wrapText="1"/>
    </xf>
    <xf numFmtId="1" fontId="11" fillId="66" borderId="0" xfId="1198" applyNumberFormat="1" applyFill="1" applyAlignment="1" applyProtection="1">
      <alignment horizontal="center" vertical="center" wrapText="1"/>
    </xf>
    <xf numFmtId="4" fontId="11" fillId="66" borderId="0" xfId="1198" applyNumberFormat="1" applyFill="1" applyAlignment="1" applyProtection="1">
      <alignment vertical="center" wrapText="1"/>
      <protection locked="0"/>
    </xf>
    <xf numFmtId="4" fontId="11" fillId="66" borderId="0" xfId="1198" applyNumberFormat="1" applyFill="1" applyAlignment="1" applyProtection="1">
      <alignment vertical="center" wrapText="1"/>
    </xf>
    <xf numFmtId="0" fontId="31" fillId="0" borderId="0" xfId="1162" applyFont="1" applyAlignment="1" applyProtection="1">
      <alignment vertical="center"/>
    </xf>
    <xf numFmtId="169" fontId="11" fillId="0" borderId="0" xfId="1458" applyNumberFormat="1" applyFont="1" applyAlignment="1" applyProtection="1">
      <alignment horizontal="left" vertical="center"/>
    </xf>
    <xf numFmtId="169" fontId="46" fillId="0" borderId="0" xfId="1458" applyNumberFormat="1" applyFont="1" applyAlignment="1" applyProtection="1">
      <alignment horizontal="left" vertical="center"/>
    </xf>
    <xf numFmtId="169" fontId="46" fillId="0" borderId="0" xfId="1458" applyNumberFormat="1" applyFont="1" applyAlignment="1" applyProtection="1">
      <alignment horizontal="center" vertical="center"/>
    </xf>
    <xf numFmtId="1" fontId="46" fillId="0" borderId="0" xfId="1458" applyNumberFormat="1" applyFont="1" applyAlignment="1" applyProtection="1">
      <alignment horizontal="center" vertical="center"/>
    </xf>
    <xf numFmtId="4" fontId="46" fillId="0" borderId="0" xfId="1458" applyNumberFormat="1" applyFont="1" applyAlignment="1" applyProtection="1">
      <alignment horizontal="right" vertical="center"/>
      <protection locked="0"/>
    </xf>
    <xf numFmtId="169" fontId="11" fillId="0" borderId="0" xfId="1458" applyNumberFormat="1" applyFont="1" applyAlignment="1" applyProtection="1">
      <alignment horizontal="right" vertical="center" wrapText="1"/>
    </xf>
    <xf numFmtId="2" fontId="11" fillId="0" borderId="0" xfId="1198" applyNumberFormat="1" applyAlignment="1" applyProtection="1">
      <alignment horizontal="left" vertical="center" wrapText="1"/>
    </xf>
    <xf numFmtId="0" fontId="11" fillId="0" borderId="0" xfId="1198" applyAlignment="1" applyProtection="1">
      <alignment horizontal="center" vertical="center" wrapText="1"/>
    </xf>
    <xf numFmtId="1" fontId="11" fillId="0" borderId="0" xfId="694" applyNumberFormat="1" applyAlignment="1" applyProtection="1">
      <alignment horizontal="center" vertical="center" wrapText="1"/>
    </xf>
    <xf numFmtId="2" fontId="11" fillId="0" borderId="0" xfId="1198" applyNumberFormat="1" applyFont="1" applyAlignment="1" applyProtection="1">
      <alignment horizontal="left" vertical="center" wrapText="1"/>
    </xf>
    <xf numFmtId="4" fontId="11" fillId="0" borderId="0" xfId="1458" applyNumberFormat="1" applyFont="1" applyAlignment="1" applyProtection="1">
      <alignment horizontal="right" vertical="center" wrapText="1"/>
      <protection locked="0"/>
    </xf>
    <xf numFmtId="0" fontId="12" fillId="0" borderId="0" xfId="1198" applyFont="1" applyAlignment="1" applyProtection="1">
      <alignment horizontal="right" vertical="center" wrapText="1"/>
    </xf>
    <xf numFmtId="1" fontId="11" fillId="0" borderId="0" xfId="1162" applyNumberFormat="1" applyAlignment="1" applyProtection="1">
      <alignment horizontal="center" vertical="center" wrapText="1"/>
    </xf>
    <xf numFmtId="4" fontId="11" fillId="0" borderId="0" xfId="1162" applyNumberFormat="1" applyAlignment="1" applyProtection="1">
      <alignment horizontal="right" vertical="center" wrapText="1"/>
      <protection locked="0"/>
    </xf>
    <xf numFmtId="169" fontId="12" fillId="0" borderId="0" xfId="1458" applyNumberFormat="1" applyFont="1" applyAlignment="1" applyProtection="1">
      <alignment horizontal="right" vertical="center" wrapText="1"/>
    </xf>
    <xf numFmtId="0" fontId="107" fillId="0" borderId="0" xfId="1198" applyFont="1" applyAlignment="1" applyProtection="1">
      <alignment horizontal="right" vertical="center" wrapText="1"/>
    </xf>
    <xf numFmtId="4" fontId="12" fillId="66" borderId="0" xfId="1198" applyNumberFormat="1" applyFont="1" applyFill="1" applyAlignment="1" applyProtection="1">
      <alignment horizontal="center" vertical="center" wrapText="1"/>
    </xf>
    <xf numFmtId="4" fontId="12" fillId="66" borderId="0" xfId="1198" applyNumberFormat="1" applyFont="1" applyFill="1" applyAlignment="1" applyProtection="1">
      <alignment vertical="center" wrapText="1"/>
      <protection locked="0"/>
    </xf>
    <xf numFmtId="0" fontId="34" fillId="0" borderId="0" xfId="1162" applyFont="1" applyAlignment="1" applyProtection="1">
      <alignment vertical="center"/>
    </xf>
    <xf numFmtId="0" fontId="46" fillId="0" borderId="0" xfId="1162" applyFont="1" applyAlignment="1" applyProtection="1">
      <alignment horizontal="center" vertical="center"/>
    </xf>
    <xf numFmtId="0" fontId="46" fillId="0" borderId="0" xfId="1162" applyFont="1" applyAlignment="1" applyProtection="1">
      <alignment vertical="center"/>
      <protection locked="0"/>
    </xf>
    <xf numFmtId="49" fontId="5" fillId="0" borderId="0" xfId="1810" applyNumberFormat="1" applyFont="1" applyAlignment="1" applyProtection="1">
      <alignment horizontal="left" vertical="center" wrapText="1"/>
    </xf>
    <xf numFmtId="1" fontId="11" fillId="0" borderId="0" xfId="1162" applyNumberFormat="1" applyAlignment="1" applyProtection="1">
      <alignment horizontal="right" vertical="center" wrapText="1"/>
    </xf>
    <xf numFmtId="0" fontId="11" fillId="0" borderId="0" xfId="1162" applyAlignment="1" applyProtection="1">
      <alignment vertical="center"/>
    </xf>
    <xf numFmtId="4" fontId="11" fillId="0" borderId="0" xfId="1198" applyNumberFormat="1" applyAlignment="1" applyProtection="1">
      <alignment horizontal="left" vertical="center" wrapText="1"/>
    </xf>
    <xf numFmtId="4" fontId="107" fillId="0" borderId="0" xfId="1198" applyNumberFormat="1" applyFont="1" applyAlignment="1" applyProtection="1">
      <alignment vertical="center" wrapText="1"/>
    </xf>
    <xf numFmtId="4" fontId="46" fillId="0" borderId="0" xfId="1198" applyNumberFormat="1" applyFont="1" applyAlignment="1" applyProtection="1">
      <alignment horizontal="center" vertical="center" wrapText="1"/>
    </xf>
    <xf numFmtId="1" fontId="46" fillId="0" borderId="0" xfId="1198" applyNumberFormat="1" applyFont="1" applyAlignment="1" applyProtection="1">
      <alignment horizontal="center" vertical="center" wrapText="1"/>
    </xf>
    <xf numFmtId="4" fontId="46" fillId="0" borderId="0" xfId="1198" applyNumberFormat="1" applyFont="1" applyAlignment="1" applyProtection="1">
      <alignment vertical="center" wrapText="1"/>
      <protection locked="0"/>
    </xf>
    <xf numFmtId="4" fontId="11" fillId="0" borderId="0" xfId="1198" applyNumberFormat="1" applyAlignment="1" applyProtection="1">
      <alignment vertical="center" wrapText="1"/>
    </xf>
    <xf numFmtId="1" fontId="11" fillId="0" borderId="0" xfId="1198" applyNumberFormat="1" applyAlignment="1" applyProtection="1">
      <alignment horizontal="center" vertical="center" wrapText="1"/>
    </xf>
    <xf numFmtId="4" fontId="11" fillId="0" borderId="0" xfId="1198" applyNumberFormat="1" applyAlignment="1" applyProtection="1">
      <alignment vertical="center" wrapText="1"/>
      <protection locked="0"/>
    </xf>
    <xf numFmtId="0" fontId="99" fillId="0" borderId="0" xfId="1810" applyAlignment="1" applyProtection="1">
      <alignment vertical="center"/>
    </xf>
    <xf numFmtId="0" fontId="99" fillId="0" borderId="0" xfId="1810" applyAlignment="1" applyProtection="1">
      <alignment horizontal="center" vertical="center"/>
    </xf>
    <xf numFmtId="190" fontId="0" fillId="0" borderId="0" xfId="2052" applyNumberFormat="1" applyFont="1" applyAlignment="1" applyProtection="1">
      <alignment vertical="center"/>
      <protection locked="0"/>
    </xf>
    <xf numFmtId="190" fontId="0" fillId="0" borderId="0" xfId="2052" applyNumberFormat="1" applyFont="1" applyAlignment="1" applyProtection="1">
      <alignment vertical="center"/>
    </xf>
    <xf numFmtId="0" fontId="11" fillId="0" borderId="0" xfId="1810" applyFont="1" applyAlignment="1" applyProtection="1">
      <alignment vertical="center"/>
    </xf>
    <xf numFmtId="0" fontId="99" fillId="0" borderId="0" xfId="1810" applyAlignment="1" applyProtection="1">
      <alignment vertical="center" wrapText="1"/>
    </xf>
    <xf numFmtId="0" fontId="11" fillId="0" borderId="24" xfId="1198" applyBorder="1" applyAlignment="1" applyProtection="1">
      <alignment horizontal="center" vertical="center" wrapText="1"/>
    </xf>
    <xf numFmtId="1" fontId="11" fillId="0" borderId="24" xfId="694" applyNumberFormat="1" applyBorder="1" applyAlignment="1" applyProtection="1">
      <alignment horizontal="center" vertical="center" wrapText="1"/>
    </xf>
    <xf numFmtId="4" fontId="11" fillId="0" borderId="24" xfId="1198" applyNumberFormat="1" applyBorder="1" applyAlignment="1" applyProtection="1">
      <alignment vertical="center" wrapText="1"/>
      <protection locked="0"/>
    </xf>
    <xf numFmtId="190" fontId="0" fillId="0" borderId="24" xfId="2052" applyNumberFormat="1" applyFont="1" applyBorder="1" applyAlignment="1" applyProtection="1">
      <alignment vertical="center"/>
    </xf>
    <xf numFmtId="190" fontId="11" fillId="0" borderId="24" xfId="2052" applyNumberFormat="1" applyFont="1" applyBorder="1" applyAlignment="1" applyProtection="1">
      <alignment vertical="center"/>
    </xf>
    <xf numFmtId="1" fontId="11" fillId="0" borderId="24" xfId="1180" applyNumberFormat="1" applyFont="1" applyBorder="1" applyAlignment="1" applyProtection="1">
      <alignment horizontal="center" vertical="center"/>
    </xf>
    <xf numFmtId="0" fontId="76" fillId="0" borderId="0" xfId="1469" applyFont="1" applyAlignment="1" applyProtection="1">
      <alignment vertical="center"/>
    </xf>
    <xf numFmtId="0" fontId="76" fillId="0" borderId="0" xfId="1469" applyFont="1" applyAlignment="1" applyProtection="1">
      <alignment horizontal="center" vertical="center"/>
    </xf>
    <xf numFmtId="0" fontId="99" fillId="0" borderId="0" xfId="1810" applyFont="1" applyAlignment="1" applyProtection="1">
      <alignment vertical="center"/>
    </xf>
    <xf numFmtId="49" fontId="11" fillId="0" borderId="0" xfId="1810" applyNumberFormat="1" applyFont="1" applyAlignment="1" applyProtection="1">
      <alignment horizontal="left" vertical="center" wrapText="1"/>
    </xf>
    <xf numFmtId="1" fontId="11" fillId="0" borderId="0" xfId="1180" applyNumberFormat="1" applyFont="1" applyAlignment="1" applyProtection="1">
      <alignment horizontal="center" vertical="center"/>
    </xf>
    <xf numFmtId="4" fontId="11" fillId="0" borderId="0" xfId="1198" applyNumberFormat="1" applyAlignment="1" applyProtection="1">
      <alignment horizontal="center" vertical="center" wrapText="1"/>
    </xf>
    <xf numFmtId="0" fontId="11" fillId="0" borderId="0" xfId="1810" applyFont="1" applyAlignment="1" applyProtection="1">
      <alignment vertical="center" wrapText="1"/>
    </xf>
    <xf numFmtId="0" fontId="104" fillId="0" borderId="0" xfId="1810" applyFont="1" applyAlignment="1" applyProtection="1">
      <alignment vertical="center"/>
    </xf>
    <xf numFmtId="4" fontId="12" fillId="0" borderId="0" xfId="1198" applyNumberFormat="1" applyFont="1" applyAlignment="1" applyProtection="1">
      <alignment horizontal="left" vertical="center" wrapText="1"/>
    </xf>
    <xf numFmtId="0" fontId="11" fillId="0" borderId="0" xfId="1414" applyAlignment="1" applyProtection="1">
      <alignment horizontal="left" vertical="center"/>
    </xf>
    <xf numFmtId="0" fontId="11" fillId="0" borderId="0" xfId="1161" applyAlignment="1" applyProtection="1">
      <alignment vertical="center" wrapText="1"/>
    </xf>
    <xf numFmtId="0" fontId="11" fillId="0" borderId="0" xfId="1414" applyAlignment="1" applyProtection="1">
      <alignment horizontal="center" vertical="center"/>
    </xf>
    <xf numFmtId="1" fontId="11" fillId="0" borderId="0" xfId="1414" applyNumberFormat="1" applyAlignment="1" applyProtection="1">
      <alignment horizontal="center" vertical="center"/>
    </xf>
    <xf numFmtId="0" fontId="11" fillId="0" borderId="0" xfId="1414" applyAlignment="1" applyProtection="1">
      <alignment horizontal="justify" vertical="center" wrapText="1"/>
    </xf>
    <xf numFmtId="4" fontId="11" fillId="0" borderId="0" xfId="1414" applyNumberFormat="1" applyAlignment="1" applyProtection="1">
      <alignment vertical="center"/>
      <protection locked="0"/>
    </xf>
    <xf numFmtId="4" fontId="11" fillId="0" borderId="0" xfId="1810" applyNumberFormat="1" applyFont="1" applyAlignment="1" applyProtection="1">
      <alignment vertical="center" wrapText="1"/>
    </xf>
    <xf numFmtId="2" fontId="11" fillId="0" borderId="0" xfId="1414" applyNumberFormat="1" applyAlignment="1" applyProtection="1">
      <alignment horizontal="left" vertical="center"/>
    </xf>
    <xf numFmtId="0" fontId="11" fillId="0" borderId="0" xfId="1196" applyFont="1" applyAlignment="1" applyProtection="1">
      <alignment horizontal="justify" vertical="center" wrapText="1"/>
    </xf>
    <xf numFmtId="0" fontId="11" fillId="0" borderId="0" xfId="1162" applyAlignment="1" applyProtection="1">
      <alignment vertical="center"/>
      <protection locked="0"/>
    </xf>
    <xf numFmtId="0" fontId="11" fillId="0" borderId="0" xfId="1414" applyAlignment="1" applyProtection="1">
      <alignment horizontal="justify" vertical="center"/>
    </xf>
    <xf numFmtId="0" fontId="11" fillId="0" borderId="0" xfId="1188" applyAlignment="1" applyProtection="1">
      <alignment horizontal="justify" vertical="center" wrapText="1"/>
    </xf>
    <xf numFmtId="4" fontId="11" fillId="0" borderId="0" xfId="1414" applyNumberFormat="1" applyAlignment="1" applyProtection="1">
      <alignment horizontal="right" vertical="center"/>
      <protection locked="0"/>
    </xf>
    <xf numFmtId="0" fontId="11" fillId="0" borderId="0" xfId="1162" applyAlignment="1" applyProtection="1">
      <alignment horizontal="center" vertical="center"/>
    </xf>
    <xf numFmtId="0" fontId="11" fillId="0" borderId="0" xfId="1281" applyFont="1" applyAlignment="1" applyProtection="1">
      <alignment horizontal="left" vertical="center" wrapText="1"/>
    </xf>
    <xf numFmtId="0" fontId="11" fillId="0" borderId="0" xfId="1902" applyFont="1" applyAlignment="1" applyProtection="1">
      <alignment horizontal="justify" vertical="center" wrapText="1"/>
    </xf>
    <xf numFmtId="0" fontId="12" fillId="0" borderId="0" xfId="1414" applyFont="1" applyAlignment="1" applyProtection="1">
      <alignment horizontal="right" vertical="center"/>
    </xf>
    <xf numFmtId="49" fontId="11" fillId="0" borderId="0" xfId="1810" applyNumberFormat="1" applyFont="1" applyAlignment="1" applyProtection="1">
      <alignment horizontal="left" vertical="center"/>
    </xf>
    <xf numFmtId="49" fontId="4" fillId="0" borderId="0" xfId="1810" applyNumberFormat="1" applyFont="1" applyAlignment="1" applyProtection="1">
      <alignment horizontal="left" vertical="center"/>
    </xf>
    <xf numFmtId="4" fontId="11" fillId="0" borderId="0" xfId="1162" applyNumberFormat="1" applyAlignment="1" applyProtection="1">
      <alignment horizontal="center" vertical="center" wrapText="1"/>
    </xf>
    <xf numFmtId="49" fontId="12" fillId="0" borderId="0" xfId="1810" applyNumberFormat="1" applyFont="1" applyAlignment="1" applyProtection="1">
      <alignment horizontal="left" vertical="center"/>
    </xf>
    <xf numFmtId="0" fontId="12" fillId="0" borderId="0" xfId="1198" applyFont="1" applyAlignment="1" applyProtection="1">
      <alignment horizontal="left" vertical="center" wrapText="1"/>
    </xf>
    <xf numFmtId="0" fontId="11" fillId="0" borderId="0" xfId="1902" quotePrefix="1" applyFont="1" applyAlignment="1" applyProtection="1">
      <alignment horizontal="justify" vertical="center" wrapText="1"/>
    </xf>
    <xf numFmtId="49" fontId="34" fillId="0" borderId="0" xfId="1810" applyNumberFormat="1" applyFont="1" applyAlignment="1" applyProtection="1">
      <alignment horizontal="left" vertical="center"/>
    </xf>
    <xf numFmtId="49" fontId="34" fillId="0" borderId="0" xfId="1810" applyNumberFormat="1" applyFont="1" applyAlignment="1" applyProtection="1">
      <alignment horizontal="left" vertical="center" wrapText="1"/>
    </xf>
    <xf numFmtId="0" fontId="34" fillId="0" borderId="0" xfId="1414" applyFont="1" applyAlignment="1" applyProtection="1">
      <alignment horizontal="center" vertical="center"/>
    </xf>
    <xf numFmtId="1" fontId="34" fillId="0" borderId="0" xfId="1414" applyNumberFormat="1" applyFont="1" applyAlignment="1" applyProtection="1">
      <alignment horizontal="center" vertical="center"/>
    </xf>
    <xf numFmtId="4" fontId="34" fillId="0" borderId="0" xfId="1162" applyNumberFormat="1" applyFont="1" applyAlignment="1" applyProtection="1">
      <alignment horizontal="right" vertical="center" wrapText="1"/>
      <protection locked="0"/>
    </xf>
    <xf numFmtId="4" fontId="34" fillId="0" borderId="0" xfId="1810" applyNumberFormat="1" applyFont="1" applyAlignment="1" applyProtection="1">
      <alignment vertical="center" wrapText="1"/>
    </xf>
    <xf numFmtId="0" fontId="34" fillId="0" borderId="0" xfId="1810" applyFont="1" applyAlignment="1" applyProtection="1">
      <alignment horizontal="center" vertical="center"/>
    </xf>
    <xf numFmtId="1" fontId="34" fillId="0" borderId="0" xfId="1810" applyNumberFormat="1" applyFont="1" applyAlignment="1" applyProtection="1">
      <alignment horizontal="center" vertical="center"/>
    </xf>
    <xf numFmtId="169" fontId="34" fillId="0" borderId="0" xfId="1458" applyNumberFormat="1" applyFont="1" applyAlignment="1" applyProtection="1">
      <alignment horizontal="right" vertical="center" wrapText="1"/>
    </xf>
    <xf numFmtId="49" fontId="5" fillId="0" borderId="0" xfId="1810" applyNumberFormat="1" applyFont="1" applyAlignment="1" applyProtection="1">
      <alignment horizontal="left" vertical="center"/>
    </xf>
    <xf numFmtId="0" fontId="102" fillId="0" borderId="0" xfId="1810" applyFont="1" applyAlignment="1" applyProtection="1">
      <alignment vertical="center"/>
    </xf>
    <xf numFmtId="0" fontId="102" fillId="0" borderId="0" xfId="1162" applyFont="1" applyAlignment="1" applyProtection="1">
      <alignment vertical="center"/>
    </xf>
    <xf numFmtId="2" fontId="34" fillId="0" borderId="0" xfId="1198" applyNumberFormat="1" applyFont="1" applyAlignment="1" applyProtection="1">
      <alignment horizontal="left" vertical="center" wrapText="1"/>
    </xf>
    <xf numFmtId="4" fontId="34" fillId="0" borderId="0" xfId="1198" applyNumberFormat="1" applyFont="1" applyAlignment="1" applyProtection="1">
      <alignment horizontal="left" vertical="center" wrapText="1"/>
    </xf>
    <xf numFmtId="0" fontId="34" fillId="0" borderId="0" xfId="1198" applyFont="1" applyAlignment="1" applyProtection="1">
      <alignment horizontal="center" vertical="center" wrapText="1"/>
    </xf>
    <xf numFmtId="1" fontId="34" fillId="0" borderId="0" xfId="694" applyNumberFormat="1" applyFont="1" applyAlignment="1" applyProtection="1">
      <alignment horizontal="center" vertical="center" wrapText="1"/>
    </xf>
    <xf numFmtId="4" fontId="34" fillId="0" borderId="0" xfId="1198" applyNumberFormat="1" applyFont="1" applyAlignment="1" applyProtection="1">
      <alignment vertical="center" wrapText="1"/>
      <protection locked="0"/>
    </xf>
    <xf numFmtId="4" fontId="34" fillId="0" borderId="0" xfId="1458" applyNumberFormat="1" applyFont="1" applyAlignment="1" applyProtection="1">
      <alignment horizontal="right" vertical="center" wrapText="1"/>
      <protection locked="0"/>
    </xf>
    <xf numFmtId="0" fontId="46" fillId="0" borderId="0" xfId="1162" applyFont="1" applyAlignment="1" applyProtection="1">
      <alignment horizontal="left" vertical="center"/>
    </xf>
    <xf numFmtId="1" fontId="11" fillId="0" borderId="0" xfId="1162" applyNumberFormat="1" applyAlignment="1" applyProtection="1">
      <alignment horizontal="center" vertical="center"/>
    </xf>
    <xf numFmtId="4" fontId="11" fillId="0" borderId="0" xfId="1162" applyNumberFormat="1" applyAlignment="1" applyProtection="1">
      <alignment vertical="center"/>
      <protection locked="0"/>
    </xf>
    <xf numFmtId="169" fontId="11" fillId="0" borderId="0" xfId="1458" applyNumberFormat="1" applyFont="1" applyAlignment="1" applyProtection="1">
      <alignment horizontal="center" vertical="center"/>
    </xf>
    <xf numFmtId="1" fontId="11" fillId="0" borderId="0" xfId="1458" applyNumberFormat="1" applyFont="1" applyAlignment="1" applyProtection="1">
      <alignment horizontal="center" vertical="center"/>
    </xf>
    <xf numFmtId="4" fontId="11" fillId="0" borderId="0" xfId="1458" applyNumberFormat="1" applyFont="1" applyAlignment="1" applyProtection="1">
      <alignment horizontal="right" vertical="center"/>
      <protection locked="0"/>
    </xf>
    <xf numFmtId="169" fontId="11" fillId="0" borderId="0" xfId="1458" applyNumberFormat="1" applyFont="1" applyAlignment="1" applyProtection="1">
      <alignment horizontal="left" vertical="center" wrapText="1"/>
    </xf>
    <xf numFmtId="4" fontId="11" fillId="0" borderId="0" xfId="1162" applyNumberFormat="1" applyAlignment="1" applyProtection="1">
      <alignment horizontal="right" vertical="center"/>
    </xf>
    <xf numFmtId="4" fontId="11" fillId="0" borderId="0" xfId="1458" applyNumberFormat="1" applyFont="1" applyAlignment="1" applyProtection="1">
      <alignment horizontal="right" vertical="center"/>
    </xf>
    <xf numFmtId="0" fontId="34" fillId="0" borderId="0" xfId="1198" applyFont="1" applyAlignment="1" applyProtection="1">
      <alignment horizontal="left" vertical="center" wrapText="1"/>
    </xf>
    <xf numFmtId="169" fontId="34" fillId="0" borderId="0" xfId="1458" applyNumberFormat="1" applyFont="1" applyAlignment="1" applyProtection="1">
      <alignment horizontal="center" vertical="center"/>
    </xf>
    <xf numFmtId="1" fontId="34" fillId="0" borderId="0" xfId="1458" applyNumberFormat="1" applyFont="1" applyAlignment="1" applyProtection="1">
      <alignment horizontal="center" vertical="center"/>
    </xf>
    <xf numFmtId="4" fontId="34" fillId="0" borderId="0" xfId="1458" applyNumberFormat="1" applyFont="1" applyAlignment="1" applyProtection="1">
      <alignment horizontal="right" vertical="center"/>
      <protection locked="0"/>
    </xf>
    <xf numFmtId="4" fontId="11" fillId="0" borderId="0" xfId="694" applyNumberFormat="1" applyAlignment="1" applyProtection="1">
      <alignment horizontal="right" vertical="center" wrapText="1"/>
      <protection locked="0"/>
    </xf>
    <xf numFmtId="0" fontId="11" fillId="0" borderId="0" xfId="1810" applyFont="1" applyAlignment="1" applyProtection="1">
      <alignment horizontal="justify" vertical="center"/>
    </xf>
    <xf numFmtId="4" fontId="220" fillId="0" borderId="0" xfId="1198" applyNumberFormat="1" applyFont="1" applyAlignment="1" applyProtection="1">
      <alignment horizontal="left" vertical="center" wrapText="1"/>
    </xf>
    <xf numFmtId="1" fontId="11" fillId="0" borderId="0" xfId="1162" applyNumberFormat="1" applyAlignment="1" applyProtection="1">
      <alignment horizontal="left" vertical="center" wrapText="1"/>
    </xf>
    <xf numFmtId="4" fontId="11" fillId="66" borderId="0" xfId="1198" applyNumberFormat="1" applyFill="1" applyAlignment="1" applyProtection="1">
      <alignment horizontal="left" vertical="center" wrapText="1"/>
    </xf>
    <xf numFmtId="0" fontId="99" fillId="0" borderId="24" xfId="1810" applyBorder="1" applyAlignment="1" applyProtection="1">
      <alignment horizontal="center" vertical="center"/>
    </xf>
    <xf numFmtId="190" fontId="0" fillId="0" borderId="24" xfId="2052" applyNumberFormat="1" applyFont="1" applyBorder="1" applyAlignment="1" applyProtection="1">
      <alignment vertical="center"/>
      <protection locked="0"/>
    </xf>
    <xf numFmtId="169" fontId="11" fillId="0" borderId="24" xfId="1458" applyNumberFormat="1" applyFont="1" applyBorder="1" applyAlignment="1" applyProtection="1">
      <alignment horizontal="right" vertical="center" wrapText="1"/>
    </xf>
    <xf numFmtId="0" fontId="34" fillId="0" borderId="0" xfId="1162" applyFont="1" applyAlignment="1" applyProtection="1">
      <alignment horizontal="center" vertical="center"/>
    </xf>
    <xf numFmtId="1" fontId="11" fillId="0" borderId="0" xfId="1458" applyNumberFormat="1" applyFont="1" applyAlignment="1" applyProtection="1">
      <alignment horizontal="center" vertical="center" wrapText="1"/>
    </xf>
    <xf numFmtId="1" fontId="34" fillId="0" borderId="0" xfId="1162" applyNumberFormat="1" applyFont="1" applyAlignment="1" applyProtection="1">
      <alignment horizontal="left" vertical="center" wrapText="1"/>
    </xf>
    <xf numFmtId="0" fontId="34" fillId="0" borderId="0" xfId="1162" applyFont="1" applyAlignment="1" applyProtection="1">
      <alignment vertical="center"/>
      <protection locked="0"/>
    </xf>
    <xf numFmtId="0" fontId="11" fillId="0" borderId="0" xfId="1169" applyFont="1" applyAlignment="1" applyProtection="1">
      <alignment horizontal="center" vertical="center" wrapText="1"/>
    </xf>
    <xf numFmtId="1" fontId="11" fillId="0" borderId="0" xfId="1169" applyNumberFormat="1" applyFont="1" applyAlignment="1" applyProtection="1">
      <alignment horizontal="center" vertical="center" wrapText="1"/>
    </xf>
    <xf numFmtId="1" fontId="11" fillId="0" borderId="0" xfId="1162" applyNumberFormat="1" applyFont="1" applyAlignment="1" applyProtection="1">
      <alignment horizontal="left" vertical="center" wrapText="1"/>
    </xf>
    <xf numFmtId="4" fontId="11" fillId="0" borderId="0" xfId="1198" applyNumberFormat="1" applyFont="1" applyAlignment="1" applyProtection="1">
      <alignment horizontal="left" vertical="center" wrapText="1"/>
    </xf>
    <xf numFmtId="0" fontId="11" fillId="0" borderId="0" xfId="1198" applyFont="1" applyAlignment="1" applyProtection="1">
      <alignment horizontal="center" vertical="center" wrapText="1"/>
    </xf>
    <xf numFmtId="0" fontId="11" fillId="0" borderId="0" xfId="1198" applyAlignment="1" applyProtection="1">
      <alignment vertical="center" wrapText="1"/>
    </xf>
    <xf numFmtId="1" fontId="11" fillId="0" borderId="0" xfId="1810" applyNumberFormat="1" applyFont="1" applyAlignment="1" applyProtection="1">
      <alignment horizontal="center" vertical="center" wrapText="1"/>
    </xf>
    <xf numFmtId="4" fontId="11" fillId="0" borderId="0" xfId="1810" applyNumberFormat="1" applyFont="1" applyAlignment="1" applyProtection="1">
      <alignment horizontal="right" vertical="center" wrapText="1"/>
      <protection locked="0"/>
    </xf>
    <xf numFmtId="4" fontId="11" fillId="0" borderId="0" xfId="1810" applyNumberFormat="1" applyFont="1" applyAlignment="1" applyProtection="1">
      <alignment vertical="center"/>
    </xf>
    <xf numFmtId="0" fontId="11" fillId="0" borderId="0" xfId="1810" applyFont="1" applyAlignment="1" applyProtection="1">
      <alignment horizontal="left" vertical="center"/>
    </xf>
    <xf numFmtId="0" fontId="11" fillId="0" borderId="0" xfId="1454" applyFont="1" applyAlignment="1" applyProtection="1">
      <alignment horizontal="center" vertical="center"/>
    </xf>
    <xf numFmtId="4" fontId="11" fillId="0" borderId="0" xfId="1454" applyNumberFormat="1" applyFont="1" applyAlignment="1" applyProtection="1">
      <alignment horizontal="right" vertical="center" wrapText="1"/>
      <protection locked="0"/>
    </xf>
    <xf numFmtId="4" fontId="11" fillId="0" borderId="0" xfId="1810" applyNumberFormat="1" applyFont="1" applyAlignment="1" applyProtection="1">
      <alignment horizontal="right" vertical="center"/>
    </xf>
    <xf numFmtId="0" fontId="11" fillId="0" borderId="0" xfId="1810" applyFont="1" applyAlignment="1" applyProtection="1">
      <alignment horizontal="left" vertical="center" wrapText="1"/>
    </xf>
    <xf numFmtId="0" fontId="34" fillId="0" borderId="0" xfId="1810" applyFont="1" applyAlignment="1" applyProtection="1">
      <alignment vertical="center" wrapText="1"/>
    </xf>
    <xf numFmtId="0" fontId="34" fillId="0" borderId="0" xfId="1454" applyFont="1" applyAlignment="1" applyProtection="1">
      <alignment horizontal="center" vertical="center"/>
    </xf>
    <xf numFmtId="4" fontId="34" fillId="0" borderId="0" xfId="1454" applyNumberFormat="1" applyFont="1" applyAlignment="1" applyProtection="1">
      <alignment horizontal="right" vertical="center" wrapText="1"/>
      <protection locked="0"/>
    </xf>
    <xf numFmtId="0" fontId="12" fillId="0" borderId="0" xfId="1454" applyFont="1" applyAlignment="1" applyProtection="1">
      <alignment vertical="center" wrapText="1"/>
    </xf>
    <xf numFmtId="4" fontId="101" fillId="0" borderId="0" xfId="1810" applyNumberFormat="1" applyFont="1" applyAlignment="1" applyProtection="1">
      <alignment horizontal="right" vertical="center"/>
    </xf>
    <xf numFmtId="49" fontId="11" fillId="0" borderId="0" xfId="1810" applyNumberFormat="1" applyFont="1" applyAlignment="1" applyProtection="1">
      <alignment vertical="center"/>
    </xf>
    <xf numFmtId="49" fontId="11" fillId="0" borderId="0" xfId="1810" quotePrefix="1" applyNumberFormat="1" applyFont="1" applyAlignment="1" applyProtection="1">
      <alignment vertical="center" wrapText="1"/>
    </xf>
    <xf numFmtId="49" fontId="11" fillId="0" borderId="0" xfId="1810" applyNumberFormat="1" applyFont="1" applyAlignment="1" applyProtection="1">
      <alignment horizontal="center" vertical="center"/>
    </xf>
    <xf numFmtId="2" fontId="11" fillId="0" borderId="0" xfId="1810" applyNumberFormat="1" applyFont="1" applyAlignment="1" applyProtection="1">
      <alignment horizontal="center" vertical="center"/>
    </xf>
    <xf numFmtId="0" fontId="76" fillId="0" borderId="0" xfId="1810" applyFont="1" applyAlignment="1" applyProtection="1">
      <alignment vertical="center" wrapText="1"/>
    </xf>
    <xf numFmtId="49" fontId="11" fillId="0" borderId="0" xfId="1810" applyNumberFormat="1" applyFont="1" applyAlignment="1" applyProtection="1">
      <alignment vertical="center" wrapText="1"/>
    </xf>
    <xf numFmtId="49" fontId="12" fillId="0" borderId="0" xfId="1810" applyNumberFormat="1" applyFont="1" applyAlignment="1" applyProtection="1">
      <alignment vertical="center"/>
    </xf>
    <xf numFmtId="0" fontId="76" fillId="0" borderId="0" xfId="1810" applyFont="1" applyAlignment="1" applyProtection="1">
      <alignment vertical="center"/>
    </xf>
    <xf numFmtId="0" fontId="76" fillId="0" borderId="0" xfId="1810" applyFont="1" applyAlignment="1" applyProtection="1">
      <alignment horizontal="center" vertical="center"/>
    </xf>
    <xf numFmtId="0" fontId="97" fillId="0" borderId="0" xfId="1810" applyFont="1" applyAlignment="1" applyProtection="1">
      <alignment vertical="center"/>
    </xf>
    <xf numFmtId="0" fontId="76" fillId="0" borderId="4" xfId="1810" applyFont="1" applyBorder="1" applyAlignment="1" applyProtection="1">
      <alignment vertical="center"/>
    </xf>
    <xf numFmtId="0" fontId="97" fillId="0" borderId="4" xfId="1810" applyFont="1" applyBorder="1" applyAlignment="1" applyProtection="1">
      <alignment vertical="center"/>
    </xf>
    <xf numFmtId="0" fontId="76" fillId="0" borderId="4" xfId="1810" applyFont="1" applyBorder="1" applyAlignment="1" applyProtection="1">
      <alignment horizontal="center" vertical="center"/>
    </xf>
    <xf numFmtId="4" fontId="11" fillId="0" borderId="0" xfId="1162" applyNumberFormat="1" applyAlignment="1" applyProtection="1">
      <alignment vertical="center"/>
    </xf>
    <xf numFmtId="4" fontId="12" fillId="0" borderId="0" xfId="1162" applyNumberFormat="1" applyFont="1" applyAlignment="1" applyProtection="1">
      <alignment horizontal="right" vertical="center" wrapText="1"/>
    </xf>
    <xf numFmtId="4" fontId="12" fillId="0" borderId="0" xfId="1198" applyNumberFormat="1" applyFont="1" applyAlignment="1" applyProtection="1">
      <alignment vertical="center" wrapText="1"/>
    </xf>
    <xf numFmtId="0" fontId="11" fillId="0" borderId="0" xfId="1475" applyAlignment="1" applyProtection="1">
      <alignment horizontal="left" vertical="center" wrapText="1"/>
    </xf>
    <xf numFmtId="4" fontId="11" fillId="0" borderId="0" xfId="1810" applyNumberFormat="1" applyFont="1" applyAlignment="1" applyProtection="1">
      <alignment horizontal="center" vertical="center" wrapText="1"/>
      <protection locked="0"/>
    </xf>
    <xf numFmtId="4" fontId="11" fillId="0" borderId="0" xfId="1810" applyNumberFormat="1" applyFont="1" applyAlignment="1" applyProtection="1">
      <alignment horizontal="right" vertical="center" wrapText="1"/>
    </xf>
    <xf numFmtId="192" fontId="11" fillId="0" borderId="0" xfId="1810" applyNumberFormat="1" applyFont="1" applyAlignment="1" applyProtection="1">
      <alignment horizontal="left" vertical="center"/>
    </xf>
    <xf numFmtId="4" fontId="11" fillId="0" borderId="0" xfId="1810" applyNumberFormat="1" applyFont="1" applyAlignment="1" applyProtection="1">
      <alignment horizontal="right" vertical="center"/>
      <protection locked="0"/>
    </xf>
    <xf numFmtId="190" fontId="0" fillId="0" borderId="24" xfId="2052" applyNumberFormat="1" applyFont="1" applyBorder="1" applyAlignment="1" applyProtection="1">
      <alignment horizontal="right" vertical="center"/>
    </xf>
    <xf numFmtId="49" fontId="31" fillId="0" borderId="0" xfId="1468" applyNumberFormat="1" applyFont="1" applyAlignment="1" applyProtection="1">
      <alignment horizontal="left" vertical="center" wrapText="1"/>
    </xf>
    <xf numFmtId="0" fontId="11" fillId="0" borderId="0" xfId="1468" applyAlignment="1" applyProtection="1">
      <alignment horizontal="justify" vertical="center" wrapText="1"/>
    </xf>
    <xf numFmtId="0" fontId="31" fillId="0" borderId="0" xfId="1468" applyFont="1" applyAlignment="1" applyProtection="1">
      <alignment horizontal="center" vertical="center" wrapText="1"/>
    </xf>
    <xf numFmtId="1" fontId="31" fillId="0" borderId="0" xfId="1468" applyNumberFormat="1" applyFont="1" applyAlignment="1" applyProtection="1">
      <alignment horizontal="center" vertical="center" wrapText="1"/>
    </xf>
    <xf numFmtId="49" fontId="11" fillId="0" borderId="0" xfId="1468" applyNumberFormat="1" applyAlignment="1" applyProtection="1">
      <alignment horizontal="left" vertical="center" wrapText="1"/>
    </xf>
    <xf numFmtId="0" fontId="11" fillId="0" borderId="0" xfId="1468" applyAlignment="1" applyProtection="1">
      <alignment horizontal="center" vertical="center" wrapText="1"/>
    </xf>
    <xf numFmtId="1" fontId="11" fillId="0" borderId="0" xfId="1468" applyNumberFormat="1" applyAlignment="1" applyProtection="1">
      <alignment horizontal="center" vertical="center" wrapText="1"/>
    </xf>
    <xf numFmtId="0" fontId="31" fillId="0" borderId="0" xfId="1468" applyFont="1" applyAlignment="1" applyProtection="1">
      <alignment horizontal="justify" vertical="center" wrapText="1"/>
    </xf>
    <xf numFmtId="0" fontId="10" fillId="0" borderId="0" xfId="1468" applyFont="1" applyAlignment="1" applyProtection="1">
      <alignment horizontal="justify" vertical="center" wrapText="1"/>
    </xf>
    <xf numFmtId="4" fontId="11" fillId="0" borderId="0" xfId="1468" applyNumberFormat="1" applyAlignment="1" applyProtection="1">
      <alignment horizontal="center" vertical="center" wrapText="1"/>
      <protection locked="0"/>
    </xf>
    <xf numFmtId="0" fontId="11" fillId="0" borderId="0" xfId="1468" applyAlignment="1" applyProtection="1">
      <alignment horizontal="justify" vertical="center"/>
    </xf>
    <xf numFmtId="0" fontId="12" fillId="0" borderId="0" xfId="1468" applyFont="1" applyAlignment="1" applyProtection="1">
      <alignment horizontal="justify" vertical="center" wrapText="1"/>
    </xf>
    <xf numFmtId="0" fontId="11" fillId="0" borderId="0" xfId="1162" applyAlignment="1" applyProtection="1">
      <alignment horizontal="left" vertical="center"/>
    </xf>
    <xf numFmtId="0" fontId="100" fillId="0" borderId="0" xfId="1162" applyFont="1" applyAlignment="1" applyProtection="1">
      <alignment horizontal="center" vertical="center"/>
    </xf>
    <xf numFmtId="1" fontId="12" fillId="0" borderId="0" xfId="1162" applyNumberFormat="1" applyFont="1" applyAlignment="1" applyProtection="1">
      <alignment horizontal="center" vertical="center"/>
    </xf>
    <xf numFmtId="4" fontId="12" fillId="0" borderId="0" xfId="1162" applyNumberFormat="1" applyFont="1" applyAlignment="1" applyProtection="1">
      <alignment horizontal="left" vertical="center"/>
      <protection locked="0"/>
    </xf>
    <xf numFmtId="4" fontId="12" fillId="0" borderId="0" xfId="1162" applyNumberFormat="1" applyFont="1" applyAlignment="1" applyProtection="1">
      <alignment horizontal="left" vertical="center"/>
    </xf>
    <xf numFmtId="4" fontId="11" fillId="0" borderId="0" xfId="694" applyNumberFormat="1" applyAlignment="1" applyProtection="1">
      <alignment vertical="center" wrapText="1"/>
    </xf>
    <xf numFmtId="2" fontId="11" fillId="0" borderId="0" xfId="1810" applyNumberFormat="1" applyFont="1" applyAlignment="1" applyProtection="1">
      <alignment horizontal="right" vertical="center"/>
    </xf>
    <xf numFmtId="4" fontId="11" fillId="0" borderId="0" xfId="2052" applyNumberFormat="1" applyFont="1" applyAlignment="1" applyProtection="1">
      <alignment vertical="center"/>
      <protection locked="0"/>
    </xf>
    <xf numFmtId="0" fontId="210" fillId="0" borderId="0" xfId="1810" applyFont="1" applyAlignment="1" applyProtection="1">
      <alignment vertical="center"/>
    </xf>
    <xf numFmtId="4" fontId="11" fillId="0" borderId="0" xfId="2052" applyNumberFormat="1" applyFont="1" applyAlignment="1" applyProtection="1">
      <alignment vertical="center" wrapText="1"/>
      <protection locked="0"/>
    </xf>
    <xf numFmtId="194" fontId="11" fillId="0" borderId="0" xfId="1810" applyNumberFormat="1" applyFont="1" applyAlignment="1" applyProtection="1">
      <alignment horizontal="right" vertical="center"/>
    </xf>
    <xf numFmtId="0" fontId="12" fillId="0" borderId="4" xfId="1810" applyFont="1" applyBorder="1" applyAlignment="1" applyProtection="1">
      <alignment vertical="center"/>
    </xf>
    <xf numFmtId="0" fontId="12" fillId="0" borderId="4" xfId="1810" applyFont="1" applyBorder="1" applyAlignment="1" applyProtection="1">
      <alignment horizontal="right" vertical="center"/>
    </xf>
    <xf numFmtId="0" fontId="12" fillId="0" borderId="4" xfId="1810" applyFont="1" applyBorder="1" applyAlignment="1" applyProtection="1">
      <alignment horizontal="right" vertical="center"/>
      <protection locked="0"/>
    </xf>
    <xf numFmtId="170" fontId="12" fillId="0" borderId="4" xfId="2052" applyNumberFormat="1" applyFont="1" applyBorder="1" applyAlignment="1" applyProtection="1">
      <alignment vertical="center"/>
    </xf>
    <xf numFmtId="0" fontId="12" fillId="0" borderId="0" xfId="1810" applyFont="1" applyAlignment="1" applyProtection="1">
      <alignment vertical="center" wrapText="1"/>
    </xf>
    <xf numFmtId="0" fontId="209" fillId="0" borderId="0" xfId="1810" applyFont="1" applyAlignment="1" applyProtection="1">
      <alignment vertical="center" wrapText="1"/>
    </xf>
    <xf numFmtId="0" fontId="220" fillId="0" borderId="0" xfId="1810" applyFont="1" applyAlignment="1" applyProtection="1">
      <alignment vertical="center"/>
    </xf>
    <xf numFmtId="0" fontId="209" fillId="0" borderId="0" xfId="1810" applyFont="1" applyAlignment="1" applyProtection="1">
      <alignment vertical="center"/>
    </xf>
    <xf numFmtId="0" fontId="12" fillId="0" borderId="0" xfId="1810" applyFont="1" applyAlignment="1" applyProtection="1">
      <alignment vertical="center"/>
    </xf>
    <xf numFmtId="0" fontId="12" fillId="0" borderId="0" xfId="1810" applyFont="1" applyAlignment="1" applyProtection="1">
      <alignment horizontal="right" vertical="center"/>
    </xf>
    <xf numFmtId="0" fontId="12" fillId="0" borderId="0" xfId="1810" applyFont="1" applyAlignment="1" applyProtection="1">
      <alignment horizontal="right" vertical="center"/>
      <protection locked="0"/>
    </xf>
    <xf numFmtId="0" fontId="36" fillId="0" borderId="0" xfId="1810" applyFont="1" applyAlignment="1" applyProtection="1">
      <alignment vertical="center"/>
    </xf>
    <xf numFmtId="0" fontId="10" fillId="0" borderId="0" xfId="1810" applyFont="1" applyAlignment="1" applyProtection="1">
      <alignment vertical="center"/>
    </xf>
    <xf numFmtId="4" fontId="11" fillId="0" borderId="0" xfId="673" applyNumberFormat="1" applyAlignment="1" applyProtection="1">
      <alignment vertical="center"/>
      <protection locked="0"/>
    </xf>
    <xf numFmtId="4" fontId="12" fillId="0" borderId="0" xfId="1810" applyNumberFormat="1" applyFont="1" applyAlignment="1" applyProtection="1">
      <alignment vertical="center"/>
    </xf>
    <xf numFmtId="4" fontId="11" fillId="0" borderId="0" xfId="1162" applyNumberFormat="1" applyAlignment="1" applyProtection="1">
      <alignment horizontal="right" vertical="center" wrapText="1"/>
    </xf>
    <xf numFmtId="0" fontId="11" fillId="0" borderId="0" xfId="1810" applyFont="1" applyAlignment="1" applyProtection="1">
      <alignment horizontal="right" vertical="center" wrapText="1"/>
    </xf>
    <xf numFmtId="0" fontId="220" fillId="0" borderId="0" xfId="1810" applyFont="1" applyAlignment="1" applyProtection="1">
      <alignment horizontal="right" vertical="center" wrapText="1"/>
    </xf>
    <xf numFmtId="170" fontId="11" fillId="0" borderId="0" xfId="1810" applyNumberFormat="1" applyFont="1" applyAlignment="1" applyProtection="1">
      <alignment horizontal="center" vertical="center" wrapText="1"/>
    </xf>
    <xf numFmtId="0" fontId="211" fillId="0" borderId="0" xfId="1810" applyFont="1" applyAlignment="1" applyProtection="1">
      <alignment horizontal="left" vertical="center" wrapText="1"/>
    </xf>
    <xf numFmtId="0" fontId="211" fillId="0" borderId="0" xfId="1810" applyFont="1" applyAlignment="1" applyProtection="1">
      <alignment horizontal="center" vertical="center" wrapText="1"/>
    </xf>
    <xf numFmtId="0" fontId="211" fillId="0" borderId="0" xfId="1810" applyFont="1" applyAlignment="1" applyProtection="1">
      <alignment vertical="center" wrapText="1"/>
    </xf>
    <xf numFmtId="0" fontId="210" fillId="0" borderId="0" xfId="1810" applyFont="1" applyAlignment="1" applyProtection="1">
      <alignment horizontal="right" vertical="center" wrapText="1"/>
    </xf>
    <xf numFmtId="170" fontId="210" fillId="0" borderId="0" xfId="1810" applyNumberFormat="1" applyFont="1" applyAlignment="1" applyProtection="1">
      <alignment horizontal="center" vertical="center" wrapText="1"/>
      <protection locked="0"/>
    </xf>
    <xf numFmtId="170" fontId="210" fillId="0" borderId="0" xfId="1810" applyNumberFormat="1" applyFont="1" applyAlignment="1" applyProtection="1">
      <alignment horizontal="right" vertical="center" wrapText="1"/>
      <protection locked="0"/>
    </xf>
    <xf numFmtId="0" fontId="210" fillId="0" borderId="0" xfId="1810" applyFont="1" applyAlignment="1" applyProtection="1">
      <alignment horizontal="justify" vertical="center" wrapText="1"/>
    </xf>
    <xf numFmtId="170" fontId="11" fillId="0" borderId="0" xfId="1810" applyNumberFormat="1" applyFont="1" applyAlignment="1" applyProtection="1">
      <alignment horizontal="right" vertical="center" wrapText="1"/>
      <protection locked="0"/>
    </xf>
    <xf numFmtId="170" fontId="11" fillId="0" borderId="0" xfId="1810" applyNumberFormat="1" applyFont="1" applyAlignment="1" applyProtection="1">
      <alignment horizontal="right" vertical="center" wrapText="1"/>
    </xf>
    <xf numFmtId="170" fontId="12" fillId="0" borderId="0" xfId="1810" applyNumberFormat="1" applyFont="1" applyAlignment="1" applyProtection="1">
      <alignment horizontal="right" vertical="center" wrapText="1"/>
    </xf>
    <xf numFmtId="0" fontId="12" fillId="0" borderId="0" xfId="1810" applyFont="1" applyAlignment="1" applyProtection="1">
      <alignment horizontal="justify" vertical="center"/>
    </xf>
    <xf numFmtId="170" fontId="210" fillId="0" borderId="0" xfId="1810" applyNumberFormat="1" applyFont="1" applyAlignment="1" applyProtection="1">
      <alignment horizontal="right" vertical="center" wrapText="1"/>
    </xf>
    <xf numFmtId="170" fontId="12" fillId="0" borderId="0" xfId="1810" applyNumberFormat="1" applyFont="1" applyAlignment="1" applyProtection="1">
      <alignment horizontal="center" vertical="center" wrapText="1"/>
    </xf>
    <xf numFmtId="0" fontId="217" fillId="0" borderId="0" xfId="1810" applyFont="1" applyAlignment="1" applyProtection="1">
      <alignment horizontal="center" vertical="center" wrapText="1"/>
    </xf>
    <xf numFmtId="0" fontId="31" fillId="0" borderId="0" xfId="1810" applyFont="1" applyAlignment="1" applyProtection="1">
      <alignment horizontal="justify" vertical="center" wrapText="1"/>
    </xf>
    <xf numFmtId="0" fontId="31" fillId="0" borderId="0" xfId="1810" applyFont="1" applyAlignment="1" applyProtection="1">
      <alignment horizontal="center" vertical="center" wrapText="1"/>
    </xf>
    <xf numFmtId="170" fontId="31" fillId="0" borderId="0" xfId="1810" applyNumberFormat="1" applyFont="1" applyAlignment="1" applyProtection="1">
      <alignment horizontal="center" vertical="center" wrapText="1"/>
      <protection locked="0"/>
    </xf>
    <xf numFmtId="170" fontId="217" fillId="0" borderId="0" xfId="1810" applyNumberFormat="1" applyFont="1" applyAlignment="1" applyProtection="1">
      <alignment horizontal="center" vertical="center" wrapText="1"/>
    </xf>
    <xf numFmtId="0" fontId="31" fillId="0" borderId="0" xfId="1810" applyFont="1" applyAlignment="1" applyProtection="1">
      <alignment vertical="center" wrapText="1"/>
    </xf>
    <xf numFmtId="0" fontId="219" fillId="0" borderId="0" xfId="1810" applyFont="1" applyAlignment="1" applyProtection="1">
      <alignment horizontal="center" vertical="center" wrapText="1"/>
    </xf>
    <xf numFmtId="0" fontId="62" fillId="0" borderId="0" xfId="1810" applyFont="1" applyAlignment="1" applyProtection="1">
      <alignment horizontal="center" vertical="center" wrapText="1"/>
    </xf>
    <xf numFmtId="0" fontId="31" fillId="0" borderId="0" xfId="1810" applyFont="1" applyAlignment="1" applyProtection="1">
      <alignment horizontal="left" vertical="center" wrapText="1"/>
    </xf>
    <xf numFmtId="0" fontId="31" fillId="0" borderId="0" xfId="1190" applyFont="1" applyAlignment="1" applyProtection="1">
      <alignment horizontal="center" vertical="center" wrapText="1"/>
    </xf>
    <xf numFmtId="3" fontId="31" fillId="0" borderId="0" xfId="1190" applyNumberFormat="1" applyFont="1" applyAlignment="1" applyProtection="1">
      <alignment horizontal="center" vertical="center" wrapText="1"/>
    </xf>
    <xf numFmtId="193" fontId="31" fillId="0" borderId="0" xfId="1190" applyNumberFormat="1" applyFont="1" applyAlignment="1" applyProtection="1">
      <alignment vertical="center" wrapText="1"/>
      <protection locked="0"/>
    </xf>
    <xf numFmtId="170" fontId="31" fillId="0" borderId="0" xfId="1810" applyNumberFormat="1" applyFont="1" applyAlignment="1" applyProtection="1">
      <alignment horizontal="center" vertical="center" wrapText="1"/>
    </xf>
    <xf numFmtId="0" fontId="218" fillId="0" borderId="0" xfId="1810" applyFont="1" applyAlignment="1" applyProtection="1">
      <alignment horizontal="left" vertical="center" wrapText="1"/>
    </xf>
    <xf numFmtId="0" fontId="218" fillId="0" borderId="0" xfId="1810" applyFont="1" applyAlignment="1" applyProtection="1">
      <alignment horizontal="center" vertical="center" wrapText="1"/>
    </xf>
    <xf numFmtId="0" fontId="31" fillId="0" borderId="0" xfId="1810" applyFont="1" applyAlignment="1" applyProtection="1">
      <alignment horizontal="justify" vertical="center"/>
    </xf>
    <xf numFmtId="170" fontId="217" fillId="0" borderId="0" xfId="1810" applyNumberFormat="1" applyFont="1" applyAlignment="1" applyProtection="1">
      <alignment horizontal="center" vertical="center" wrapText="1"/>
      <protection locked="0"/>
    </xf>
    <xf numFmtId="0" fontId="217" fillId="0" borderId="0" xfId="1810" applyFont="1" applyAlignment="1" applyProtection="1">
      <alignment horizontal="justify" vertical="center" wrapText="1"/>
    </xf>
    <xf numFmtId="0" fontId="62" fillId="0" borderId="0" xfId="1810" applyFont="1" applyAlignment="1" applyProtection="1">
      <alignment horizontal="justify" vertical="center"/>
    </xf>
    <xf numFmtId="170" fontId="62" fillId="0" borderId="0" xfId="1810" applyNumberFormat="1" applyFont="1" applyAlignment="1" applyProtection="1">
      <alignment horizontal="center" vertical="center" wrapText="1"/>
    </xf>
    <xf numFmtId="170" fontId="211" fillId="0" borderId="0" xfId="1810" applyNumberFormat="1" applyFont="1" applyAlignment="1" applyProtection="1">
      <alignment horizontal="center" vertical="center" wrapText="1"/>
      <protection locked="0"/>
    </xf>
    <xf numFmtId="0" fontId="210" fillId="0" borderId="0" xfId="1810" applyFont="1" applyAlignment="1" applyProtection="1">
      <alignment vertical="center" wrapText="1"/>
      <protection locked="0"/>
    </xf>
    <xf numFmtId="0" fontId="12" fillId="0" borderId="0" xfId="1162" applyFont="1" applyAlignment="1" applyProtection="1">
      <alignment vertical="center"/>
    </xf>
    <xf numFmtId="170" fontId="12" fillId="0" borderId="0" xfId="1810" applyNumberFormat="1" applyFont="1" applyAlignment="1" applyProtection="1">
      <alignment horizontal="center" vertical="center" wrapText="1"/>
      <protection locked="0"/>
    </xf>
    <xf numFmtId="0" fontId="11" fillId="0" borderId="0" xfId="1810" applyFont="1" applyAlignment="1" applyProtection="1">
      <alignment horizontal="center" vertical="center"/>
      <protection locked="0"/>
    </xf>
    <xf numFmtId="0" fontId="216" fillId="0" borderId="0" xfId="1810" applyFont="1" applyAlignment="1" applyProtection="1">
      <alignment horizontal="right" vertical="center"/>
    </xf>
    <xf numFmtId="0" fontId="12" fillId="0" borderId="0" xfId="1810" applyFont="1" applyAlignment="1" applyProtection="1">
      <alignment horizontal="center" vertical="center"/>
      <protection locked="0"/>
    </xf>
    <xf numFmtId="0" fontId="12" fillId="0" borderId="0" xfId="1810" applyFont="1" applyAlignment="1" applyProtection="1">
      <alignment horizontal="center" vertical="center"/>
    </xf>
    <xf numFmtId="170" fontId="216" fillId="0" borderId="0" xfId="1810" applyNumberFormat="1" applyFont="1" applyAlignment="1" applyProtection="1">
      <alignment vertical="center" wrapText="1"/>
    </xf>
    <xf numFmtId="0" fontId="11" fillId="0" borderId="0" xfId="1810" applyFont="1" applyAlignment="1" applyProtection="1">
      <alignment horizontal="right" vertical="center"/>
    </xf>
    <xf numFmtId="0" fontId="11" fillId="77" borderId="0" xfId="1198" applyFill="1" applyAlignment="1" applyProtection="1">
      <alignment horizontal="left" vertical="center" wrapText="1"/>
    </xf>
    <xf numFmtId="0" fontId="12" fillId="77" borderId="0" xfId="1198" applyFont="1" applyFill="1" applyAlignment="1" applyProtection="1">
      <alignment horizontal="justify" vertical="center" wrapText="1"/>
    </xf>
    <xf numFmtId="2" fontId="11" fillId="77" borderId="0" xfId="1198" applyNumberFormat="1" applyFill="1" applyAlignment="1" applyProtection="1">
      <alignment horizontal="center" vertical="center" wrapText="1"/>
    </xf>
    <xf numFmtId="1" fontId="11" fillId="77" borderId="0" xfId="1458" applyNumberFormat="1" applyFont="1" applyFill="1" applyAlignment="1" applyProtection="1">
      <alignment horizontal="center" vertical="center" wrapText="1"/>
    </xf>
    <xf numFmtId="4" fontId="12" fillId="77" borderId="0" xfId="1198" applyNumberFormat="1" applyFont="1" applyFill="1" applyAlignment="1" applyProtection="1">
      <alignment horizontal="left" vertical="center" wrapText="1"/>
      <protection locked="0"/>
    </xf>
    <xf numFmtId="0" fontId="12" fillId="77" borderId="0" xfId="1198" applyFont="1" applyFill="1" applyAlignment="1" applyProtection="1">
      <alignment horizontal="left" vertical="center" wrapText="1"/>
    </xf>
    <xf numFmtId="2" fontId="11" fillId="0" borderId="0" xfId="1198" applyNumberFormat="1" applyAlignment="1" applyProtection="1">
      <alignment vertical="center" wrapText="1"/>
    </xf>
    <xf numFmtId="169" fontId="11" fillId="0" borderId="0" xfId="1458" applyNumberFormat="1" applyFont="1" applyAlignment="1" applyProtection="1">
      <alignment horizontal="center" vertical="center" wrapText="1"/>
    </xf>
    <xf numFmtId="4" fontId="11" fillId="0" borderId="0" xfId="1198" applyNumberFormat="1" applyAlignment="1" applyProtection="1">
      <alignment horizontal="right" vertical="center" wrapText="1"/>
      <protection locked="0"/>
    </xf>
    <xf numFmtId="4" fontId="11" fillId="0" borderId="0" xfId="1458" applyNumberFormat="1" applyFont="1" applyAlignment="1" applyProtection="1">
      <alignment horizontal="right" vertical="center" wrapText="1"/>
    </xf>
    <xf numFmtId="2" fontId="11" fillId="0" borderId="0" xfId="1198" applyNumberFormat="1" applyAlignment="1" applyProtection="1">
      <alignment horizontal="center" vertical="center" wrapText="1"/>
    </xf>
    <xf numFmtId="1" fontId="12" fillId="0" borderId="0" xfId="1198" applyNumberFormat="1" applyFont="1" applyAlignment="1" applyProtection="1">
      <alignment horizontal="center" vertical="center" wrapText="1"/>
    </xf>
    <xf numFmtId="4" fontId="11" fillId="0" borderId="0" xfId="1198" applyNumberFormat="1" applyAlignment="1" applyProtection="1">
      <alignment horizontal="right" vertical="center" wrapText="1"/>
    </xf>
    <xf numFmtId="4" fontId="12" fillId="0" borderId="0" xfId="694" applyNumberFormat="1" applyFont="1" applyAlignment="1" applyProtection="1">
      <alignment horizontal="right" vertical="center" wrapText="1"/>
    </xf>
    <xf numFmtId="49" fontId="11" fillId="0" borderId="0" xfId="1162" applyNumberFormat="1" applyAlignment="1" applyProtection="1">
      <alignment horizontal="left" vertical="center" wrapText="1"/>
    </xf>
    <xf numFmtId="1" fontId="11" fillId="0" borderId="0" xfId="863" applyNumberFormat="1" applyFont="1" applyAlignment="1" applyProtection="1">
      <alignment horizontal="center" vertical="center" wrapText="1"/>
    </xf>
    <xf numFmtId="4" fontId="11" fillId="0" borderId="0" xfId="863" applyNumberFormat="1" applyFont="1" applyAlignment="1" applyProtection="1">
      <alignment horizontal="right" vertical="center" wrapText="1"/>
    </xf>
    <xf numFmtId="0" fontId="11" fillId="0" borderId="0" xfId="1162" applyAlignment="1" applyProtection="1">
      <alignment horizontal="center" vertical="center" wrapText="1"/>
    </xf>
    <xf numFmtId="0" fontId="98" fillId="0" borderId="0" xfId="1162" applyFont="1" applyAlignment="1" applyProtection="1">
      <alignment horizontal="left" vertical="center" wrapText="1"/>
    </xf>
    <xf numFmtId="49" fontId="11" fillId="92" borderId="0" xfId="1810" applyNumberFormat="1" applyFont="1" applyFill="1" applyAlignment="1" applyProtection="1">
      <alignment vertical="center"/>
    </xf>
    <xf numFmtId="0" fontId="11" fillId="92" borderId="0" xfId="1810" applyFont="1" applyFill="1" applyAlignment="1" applyProtection="1">
      <alignment vertical="center" wrapText="1"/>
    </xf>
    <xf numFmtId="0" fontId="76" fillId="92" borderId="0" xfId="1810" applyFont="1" applyFill="1" applyAlignment="1" applyProtection="1">
      <alignment horizontal="justify" vertical="center" wrapText="1"/>
    </xf>
    <xf numFmtId="0" fontId="11" fillId="92" borderId="0" xfId="1810" applyFont="1" applyFill="1" applyAlignment="1" applyProtection="1">
      <alignment horizontal="justify" vertical="center" wrapText="1"/>
    </xf>
    <xf numFmtId="0" fontId="31" fillId="92" borderId="0" xfId="1810" applyFont="1" applyFill="1" applyAlignment="1" applyProtection="1">
      <alignment horizontal="justify" vertical="center" wrapText="1"/>
    </xf>
    <xf numFmtId="0" fontId="191" fillId="92" borderId="0" xfId="0" applyFont="1" applyFill="1" applyAlignment="1">
      <alignment horizontal="left" vertical="justify" wrapText="1"/>
    </xf>
    <xf numFmtId="0" fontId="13" fillId="92" borderId="0" xfId="0" applyFont="1" applyFill="1" applyBorder="1" applyAlignment="1">
      <alignment vertical="top" wrapText="1"/>
    </xf>
    <xf numFmtId="0" fontId="13" fillId="92" borderId="0" xfId="0" applyFont="1" applyFill="1" applyBorder="1" applyAlignment="1">
      <alignment horizontal="left" vertical="center" wrapText="1"/>
    </xf>
    <xf numFmtId="0" fontId="13" fillId="92" borderId="0" xfId="0" applyFont="1" applyFill="1" applyAlignment="1">
      <alignment vertical="center" wrapText="1"/>
    </xf>
    <xf numFmtId="4" fontId="11" fillId="92" borderId="0" xfId="1453" applyNumberFormat="1" applyFont="1" applyFill="1" applyBorder="1" applyAlignment="1" applyProtection="1">
      <alignment horizontal="left" vertical="center" wrapText="1"/>
    </xf>
    <xf numFmtId="0" fontId="11" fillId="92" borderId="0" xfId="1734" applyNumberFormat="1" applyFont="1" applyFill="1" applyBorder="1" applyAlignment="1" applyProtection="1">
      <alignment horizontal="left" vertical="top" wrapText="1"/>
    </xf>
    <xf numFmtId="0" fontId="11" fillId="92" borderId="0" xfId="1734" applyFont="1" applyFill="1" applyAlignment="1">
      <alignment horizontal="justify" vertical="top" wrapText="1"/>
    </xf>
    <xf numFmtId="0" fontId="11" fillId="0" borderId="0" xfId="1734" applyFont="1" applyAlignment="1">
      <alignment horizontal="center" vertical="top" wrapText="1"/>
    </xf>
    <xf numFmtId="49" fontId="271" fillId="0" borderId="47" xfId="2063" applyNumberFormat="1" applyFont="1" applyBorder="1" applyAlignment="1">
      <alignment horizontal="left" vertical="center"/>
    </xf>
    <xf numFmtId="49" fontId="272" fillId="0" borderId="9" xfId="2063" applyNumberFormat="1" applyFont="1" applyBorder="1" applyAlignment="1">
      <alignment horizontal="left" vertical="center"/>
    </xf>
    <xf numFmtId="49" fontId="273" fillId="0" borderId="49" xfId="2064" applyNumberFormat="1" applyFont="1" applyBorder="1" applyAlignment="1">
      <alignment horizontal="left" vertical="center"/>
    </xf>
    <xf numFmtId="49" fontId="272" fillId="0" borderId="4" xfId="2064" applyNumberFormat="1" applyFont="1" applyBorder="1" applyAlignment="1">
      <alignment horizontal="left" vertical="center"/>
    </xf>
    <xf numFmtId="49" fontId="273" fillId="0" borderId="16" xfId="2064" applyNumberFormat="1" applyFont="1" applyBorder="1" applyAlignment="1">
      <alignment horizontal="left" vertical="center"/>
    </xf>
    <xf numFmtId="49" fontId="272" fillId="0" borderId="9" xfId="2064" applyNumberFormat="1" applyFont="1" applyBorder="1" applyAlignment="1">
      <alignment horizontal="left" vertical="center"/>
    </xf>
    <xf numFmtId="0" fontId="273" fillId="0" borderId="49" xfId="2064" applyFont="1" applyBorder="1" applyAlignment="1">
      <alignment vertical="center"/>
    </xf>
    <xf numFmtId="0" fontId="272" fillId="0" borderId="4" xfId="2064" applyFont="1" applyBorder="1" applyAlignment="1">
      <alignment vertical="center"/>
    </xf>
    <xf numFmtId="0" fontId="273" fillId="0" borderId="48" xfId="2064" applyFont="1" applyBorder="1" applyAlignment="1">
      <alignment vertical="center"/>
    </xf>
    <xf numFmtId="0" fontId="273" fillId="0" borderId="16" xfId="2064" applyFont="1" applyBorder="1" applyAlignment="1">
      <alignment vertical="center"/>
    </xf>
    <xf numFmtId="49" fontId="271" fillId="0" borderId="56" xfId="2063" applyNumberFormat="1" applyFont="1" applyBorder="1" applyAlignment="1">
      <alignment horizontal="left" vertical="center"/>
    </xf>
    <xf numFmtId="49" fontId="273" fillId="0" borderId="47" xfId="2063" applyNumberFormat="1" applyFont="1" applyBorder="1" applyAlignment="1">
      <alignment horizontal="left" vertical="center"/>
    </xf>
    <xf numFmtId="49" fontId="273" fillId="0" borderId="63" xfId="2064" applyNumberFormat="1" applyFont="1" applyBorder="1" applyAlignment="1">
      <alignment horizontal="left" vertical="center"/>
    </xf>
    <xf numFmtId="49" fontId="272" fillId="95" borderId="47" xfId="2064" applyNumberFormat="1" applyFont="1" applyFill="1" applyBorder="1" applyAlignment="1">
      <alignment horizontal="left" vertical="center"/>
    </xf>
    <xf numFmtId="49" fontId="273" fillId="0" borderId="47" xfId="2064" applyNumberFormat="1" applyFont="1" applyBorder="1" applyAlignment="1">
      <alignment horizontal="left" vertical="center"/>
    </xf>
    <xf numFmtId="49" fontId="273" fillId="0" borderId="63" xfId="2063" applyNumberFormat="1" applyFont="1" applyBorder="1" applyAlignment="1">
      <alignment horizontal="left" vertical="center"/>
    </xf>
    <xf numFmtId="49" fontId="271" fillId="92" borderId="20" xfId="2063" applyNumberFormat="1" applyFont="1" applyFill="1" applyBorder="1" applyAlignment="1">
      <alignment horizontal="left" vertical="center"/>
    </xf>
    <xf numFmtId="49" fontId="271" fillId="93" borderId="20" xfId="2063" applyNumberFormat="1" applyFont="1" applyFill="1" applyBorder="1" applyAlignment="1">
      <alignment horizontal="left" vertical="center"/>
    </xf>
    <xf numFmtId="49" fontId="273" fillId="92" borderId="63" xfId="2064" applyNumberFormat="1" applyFont="1" applyFill="1" applyBorder="1" applyAlignment="1">
      <alignment horizontal="left" vertical="center"/>
    </xf>
    <xf numFmtId="49" fontId="273" fillId="92" borderId="47" xfId="2064" applyNumberFormat="1" applyFont="1" applyFill="1" applyBorder="1" applyAlignment="1">
      <alignment horizontal="left" vertical="center"/>
    </xf>
    <xf numFmtId="49" fontId="273" fillId="93" borderId="47" xfId="2064" applyNumberFormat="1" applyFont="1" applyFill="1" applyBorder="1" applyAlignment="1">
      <alignment horizontal="left" vertical="center"/>
    </xf>
    <xf numFmtId="0" fontId="274" fillId="0" borderId="0" xfId="2065"/>
    <xf numFmtId="0" fontId="272" fillId="0" borderId="24" xfId="2064" applyFont="1" applyBorder="1" applyAlignment="1">
      <alignment vertical="center"/>
    </xf>
    <xf numFmtId="0" fontId="276" fillId="0" borderId="4" xfId="2063" applyFont="1" applyBorder="1" applyAlignment="1">
      <alignment vertical="center"/>
    </xf>
    <xf numFmtId="0" fontId="276" fillId="0" borderId="9" xfId="2063" applyFont="1" applyBorder="1" applyAlignment="1">
      <alignment vertical="center"/>
    </xf>
    <xf numFmtId="49" fontId="272" fillId="0" borderId="47" xfId="2064" applyNumberFormat="1" applyFont="1" applyBorder="1" applyAlignment="1">
      <alignment horizontal="left" vertical="center"/>
    </xf>
    <xf numFmtId="0" fontId="277" fillId="0" borderId="24" xfId="2063" applyFont="1" applyBorder="1" applyAlignment="1">
      <alignment vertical="center"/>
    </xf>
    <xf numFmtId="0" fontId="277" fillId="0" borderId="9" xfId="2063" applyFont="1" applyBorder="1" applyAlignment="1">
      <alignment vertical="center"/>
    </xf>
    <xf numFmtId="0" fontId="277" fillId="0" borderId="4" xfId="2063" applyFont="1" applyBorder="1" applyAlignment="1">
      <alignment vertical="center"/>
    </xf>
    <xf numFmtId="49" fontId="272" fillId="95" borderId="9" xfId="2064" applyNumberFormat="1" applyFont="1" applyFill="1" applyBorder="1" applyAlignment="1">
      <alignment horizontal="left" vertical="center"/>
    </xf>
    <xf numFmtId="0" fontId="277" fillId="0" borderId="46" xfId="2063" applyFont="1" applyBorder="1" applyAlignment="1">
      <alignment vertical="center"/>
    </xf>
    <xf numFmtId="0" fontId="277" fillId="0" borderId="52" xfId="2063" applyFont="1" applyBorder="1" applyAlignment="1">
      <alignment vertical="center"/>
    </xf>
    <xf numFmtId="49" fontId="271" fillId="92" borderId="56" xfId="2063" applyNumberFormat="1" applyFont="1" applyFill="1" applyBorder="1" applyAlignment="1">
      <alignment horizontal="left" vertical="center"/>
    </xf>
    <xf numFmtId="0" fontId="1" fillId="0" borderId="0" xfId="2066"/>
    <xf numFmtId="49" fontId="272" fillId="0" borderId="24" xfId="2064" applyNumberFormat="1" applyFont="1" applyBorder="1" applyAlignment="1">
      <alignment horizontal="left" vertical="center"/>
    </xf>
    <xf numFmtId="49" fontId="278" fillId="0" borderId="9" xfId="2064" applyNumberFormat="1" applyFont="1" applyBorder="1" applyAlignment="1">
      <alignment horizontal="left" vertical="center"/>
    </xf>
    <xf numFmtId="49" fontId="272" fillId="0" borderId="24" xfId="2063" applyNumberFormat="1" applyFont="1" applyBorder="1" applyAlignment="1">
      <alignment horizontal="left" vertical="center"/>
    </xf>
    <xf numFmtId="49" fontId="272" fillId="0" borderId="47" xfId="2063" applyNumberFormat="1" applyFont="1" applyBorder="1" applyAlignment="1">
      <alignment horizontal="left" vertical="center"/>
    </xf>
    <xf numFmtId="49" fontId="272" fillId="0" borderId="63" xfId="2063" applyNumberFormat="1" applyFont="1" applyBorder="1" applyAlignment="1">
      <alignment horizontal="left" vertical="center"/>
    </xf>
    <xf numFmtId="49" fontId="272" fillId="0" borderId="63" xfId="2064" applyNumberFormat="1" applyFont="1" applyBorder="1" applyAlignment="1">
      <alignment horizontal="left" vertical="center"/>
    </xf>
    <xf numFmtId="49" fontId="271" fillId="92" borderId="24" xfId="2063" applyNumberFormat="1" applyFont="1" applyFill="1" applyBorder="1" applyAlignment="1">
      <alignment horizontal="left" vertical="center"/>
    </xf>
    <xf numFmtId="4" fontId="11" fillId="0" borderId="0" xfId="1734" applyNumberFormat="1" applyFont="1" applyAlignment="1">
      <alignment horizontal="center" wrapText="1"/>
    </xf>
    <xf numFmtId="0" fontId="271" fillId="0" borderId="9" xfId="2063" applyFont="1" applyBorder="1" applyAlignment="1">
      <alignment horizontal="center" vertical="center"/>
    </xf>
    <xf numFmtId="0" fontId="275" fillId="0" borderId="4" xfId="2063" applyFont="1" applyBorder="1" applyAlignment="1">
      <alignment horizontal="center" vertical="center"/>
    </xf>
    <xf numFmtId="0" fontId="275" fillId="0" borderId="9" xfId="2063" applyFont="1" applyBorder="1" applyAlignment="1">
      <alignment horizontal="center" vertical="center"/>
    </xf>
    <xf numFmtId="0" fontId="275" fillId="0" borderId="24" xfId="2063" applyFont="1" applyBorder="1" applyAlignment="1">
      <alignment horizontal="center" vertical="center"/>
    </xf>
    <xf numFmtId="0" fontId="271" fillId="0" borderId="24" xfId="2063" applyFont="1" applyBorder="1" applyAlignment="1">
      <alignment horizontal="center" vertical="center"/>
    </xf>
    <xf numFmtId="0" fontId="275" fillId="95" borderId="9" xfId="2063" applyFont="1" applyFill="1" applyBorder="1" applyAlignment="1">
      <alignment horizontal="center" vertical="center"/>
    </xf>
    <xf numFmtId="4" fontId="11" fillId="0" borderId="0" xfId="1734" applyNumberFormat="1" applyFont="1" applyAlignment="1">
      <alignment horizontal="right" wrapText="1"/>
    </xf>
    <xf numFmtId="0" fontId="275" fillId="0" borderId="9" xfId="2067" applyNumberFormat="1" applyFont="1" applyBorder="1" applyAlignment="1">
      <alignment horizontal="right" vertical="center"/>
    </xf>
    <xf numFmtId="40" fontId="275" fillId="0" borderId="4" xfId="2067" applyFont="1" applyBorder="1" applyAlignment="1">
      <alignment horizontal="right" vertical="center"/>
    </xf>
    <xf numFmtId="40" fontId="275" fillId="0" borderId="9" xfId="2067" applyFont="1" applyBorder="1" applyAlignment="1">
      <alignment horizontal="right" vertical="center"/>
    </xf>
    <xf numFmtId="40" fontId="275" fillId="0" borderId="24" xfId="2067" applyFont="1" applyBorder="1" applyAlignment="1">
      <alignment horizontal="right" vertical="center"/>
    </xf>
    <xf numFmtId="0" fontId="275" fillId="0" borderId="24" xfId="2067" applyNumberFormat="1" applyFont="1" applyBorder="1" applyAlignment="1">
      <alignment horizontal="right" vertical="center"/>
    </xf>
    <xf numFmtId="40" fontId="275" fillId="95" borderId="9" xfId="2067" applyFont="1" applyFill="1" applyBorder="1" applyAlignment="1">
      <alignment horizontal="right" vertical="center"/>
    </xf>
    <xf numFmtId="0" fontId="271" fillId="0" borderId="46" xfId="2067" applyNumberFormat="1" applyFont="1" applyBorder="1" applyAlignment="1">
      <alignment horizontal="right" vertical="center"/>
    </xf>
    <xf numFmtId="40" fontId="271" fillId="0" borderId="4" xfId="2067" applyFont="1" applyBorder="1" applyAlignment="1">
      <alignment horizontal="right" vertical="center"/>
    </xf>
    <xf numFmtId="40" fontId="271" fillId="0" borderId="9" xfId="2067" applyFont="1" applyBorder="1" applyAlignment="1">
      <alignment horizontal="right" vertical="center"/>
    </xf>
    <xf numFmtId="40" fontId="271" fillId="0" borderId="24" xfId="2067" applyFont="1" applyBorder="1" applyAlignment="1">
      <alignment horizontal="right" vertical="center"/>
    </xf>
    <xf numFmtId="40" fontId="271" fillId="0" borderId="46" xfId="2067" applyFont="1" applyBorder="1" applyAlignment="1">
      <alignment horizontal="right" vertical="center"/>
    </xf>
    <xf numFmtId="0" fontId="271" fillId="0" borderId="53" xfId="2067" applyNumberFormat="1" applyFont="1" applyBorder="1" applyAlignment="1">
      <alignment horizontal="right" vertical="center"/>
    </xf>
    <xf numFmtId="40" fontId="271" fillId="95" borderId="9" xfId="2067" applyFont="1" applyFill="1" applyBorder="1" applyAlignment="1">
      <alignment horizontal="right" vertical="center"/>
    </xf>
    <xf numFmtId="49" fontId="271" fillId="92" borderId="53" xfId="2063" applyNumberFormat="1" applyFont="1" applyFill="1" applyBorder="1" applyAlignment="1">
      <alignment horizontal="left" vertical="center"/>
    </xf>
    <xf numFmtId="0" fontId="271" fillId="0" borderId="16" xfId="2063" applyFont="1" applyBorder="1" applyAlignment="1">
      <alignment horizontal="center" vertical="center"/>
    </xf>
    <xf numFmtId="49" fontId="275" fillId="0" borderId="17" xfId="2063" applyNumberFormat="1" applyFont="1" applyBorder="1" applyAlignment="1">
      <alignment horizontal="left" vertical="center"/>
    </xf>
    <xf numFmtId="49" fontId="275" fillId="0" borderId="48" xfId="2063" applyNumberFormat="1" applyFont="1" applyBorder="1" applyAlignment="1">
      <alignment horizontal="left" vertical="center"/>
    </xf>
    <xf numFmtId="0" fontId="275" fillId="95" borderId="48" xfId="2065" applyFont="1" applyFill="1" applyBorder="1" applyAlignment="1">
      <alignment horizontal="center" vertical="center"/>
    </xf>
    <xf numFmtId="49" fontId="275" fillId="95" borderId="9" xfId="2063" applyNumberFormat="1" applyFont="1" applyFill="1" applyBorder="1" applyAlignment="1">
      <alignment horizontal="left" vertical="center"/>
    </xf>
    <xf numFmtId="0" fontId="271" fillId="0" borderId="49" xfId="2063" applyFont="1" applyBorder="1" applyAlignment="1">
      <alignment horizontal="center" vertical="center"/>
    </xf>
    <xf numFmtId="0" fontId="275" fillId="0" borderId="49" xfId="2063" applyFont="1" applyBorder="1" applyAlignment="1">
      <alignment horizontal="left" vertical="center"/>
    </xf>
    <xf numFmtId="0" fontId="275" fillId="0" borderId="17" xfId="2063" applyFont="1" applyBorder="1" applyAlignment="1">
      <alignment horizontal="left" vertical="center"/>
    </xf>
    <xf numFmtId="0" fontId="271" fillId="95" borderId="16" xfId="2063" applyFont="1" applyFill="1" applyBorder="1" applyAlignment="1">
      <alignment horizontal="center" vertical="center"/>
    </xf>
    <xf numFmtId="0" fontId="271" fillId="92" borderId="16" xfId="2063" applyFont="1" applyFill="1" applyBorder="1" applyAlignment="1">
      <alignment horizontal="center" vertical="center"/>
    </xf>
    <xf numFmtId="0" fontId="271" fillId="0" borderId="17" xfId="2063" applyFont="1" applyBorder="1" applyAlignment="1">
      <alignment horizontal="center" vertical="center"/>
    </xf>
    <xf numFmtId="2" fontId="51" fillId="0" borderId="0" xfId="1476" applyNumberFormat="1" applyFont="1" applyAlignment="1" applyProtection="1">
      <alignment horizontal="justify" vertical="top" wrapText="1"/>
    </xf>
    <xf numFmtId="2" fontId="206" fillId="0" borderId="0" xfId="1476" applyNumberFormat="1" applyFont="1" applyFill="1" applyAlignment="1" applyProtection="1">
      <alignment horizontal="center" vertical="top" wrapText="1"/>
    </xf>
    <xf numFmtId="2" fontId="208" fillId="0" borderId="0" xfId="1476" applyNumberFormat="1" applyFont="1" applyFill="1" applyAlignment="1" applyProtection="1">
      <alignment horizontal="center" vertical="top" wrapText="1"/>
    </xf>
    <xf numFmtId="2" fontId="51" fillId="0" borderId="0" xfId="1476" applyNumberFormat="1" applyFont="1" applyAlignment="1" applyProtection="1">
      <alignment horizontal="justify" vertical="top"/>
    </xf>
    <xf numFmtId="2" fontId="21" fillId="0" borderId="0" xfId="1476" applyNumberFormat="1" applyFont="1" applyAlignment="1" applyProtection="1">
      <alignment horizontal="justify" vertical="top" wrapText="1"/>
    </xf>
    <xf numFmtId="0" fontId="51" fillId="0" borderId="0" xfId="1476" applyNumberFormat="1" applyFont="1" applyAlignment="1" applyProtection="1">
      <alignment horizontal="justify" vertical="top" wrapText="1"/>
    </xf>
    <xf numFmtId="0" fontId="269" fillId="0" borderId="0" xfId="0" applyFont="1" applyAlignment="1" applyProtection="1">
      <alignment wrapText="1"/>
    </xf>
    <xf numFmtId="0" fontId="269" fillId="0" borderId="0" xfId="1476" applyNumberFormat="1" applyFont="1" applyAlignment="1" applyProtection="1">
      <alignment horizontal="justify" vertical="top" wrapText="1"/>
    </xf>
    <xf numFmtId="0" fontId="51" fillId="0" borderId="0" xfId="1476" applyFont="1" applyAlignment="1" applyProtection="1">
      <alignment horizontal="justify" vertical="top" wrapText="1"/>
    </xf>
    <xf numFmtId="2" fontId="51" fillId="0" borderId="0" xfId="1476" applyNumberFormat="1" applyFont="1" applyAlignment="1" applyProtection="1">
      <alignment horizontal="left" vertical="top" wrapText="1"/>
    </xf>
    <xf numFmtId="0" fontId="3" fillId="0" borderId="0" xfId="0" applyFont="1" applyProtection="1"/>
    <xf numFmtId="0" fontId="21" fillId="0" borderId="0" xfId="1476" applyFont="1" applyAlignment="1" applyProtection="1">
      <alignment horizontal="justify" vertical="top"/>
    </xf>
    <xf numFmtId="49" fontId="51" fillId="0" borderId="0" xfId="1476" applyNumberFormat="1" applyFont="1" applyAlignment="1" applyProtection="1">
      <alignment horizontal="justify" vertical="top" wrapText="1"/>
    </xf>
    <xf numFmtId="0" fontId="51" fillId="70" borderId="0" xfId="1476" applyNumberFormat="1" applyFont="1" applyFill="1" applyAlignment="1" applyProtection="1">
      <alignment horizontal="justify" vertical="top" wrapText="1"/>
    </xf>
    <xf numFmtId="2" fontId="13" fillId="70" borderId="0" xfId="1476" applyNumberFormat="1" applyFont="1" applyFill="1" applyAlignment="1" applyProtection="1">
      <alignment horizontal="justify" vertical="top" wrapText="1"/>
    </xf>
    <xf numFmtId="0" fontId="51" fillId="0" borderId="0" xfId="1476" applyFont="1" applyAlignment="1" applyProtection="1">
      <alignment vertical="top"/>
    </xf>
    <xf numFmtId="0" fontId="13" fillId="0" borderId="0" xfId="1476" applyFont="1" applyAlignment="1" applyProtection="1">
      <alignment horizontal="justify" vertical="top" wrapText="1"/>
    </xf>
    <xf numFmtId="0" fontId="51" fillId="0" borderId="0" xfId="1476" applyFont="1" applyAlignment="1" applyProtection="1">
      <alignment horizontal="justify" vertical="top"/>
    </xf>
    <xf numFmtId="0" fontId="269" fillId="0" borderId="0" xfId="1476" applyFont="1" applyAlignment="1" applyProtection="1">
      <alignment horizontal="justify" vertical="top" wrapText="1"/>
    </xf>
    <xf numFmtId="2" fontId="13" fillId="0" borderId="0" xfId="1476" applyNumberFormat="1" applyFont="1" applyAlignment="1" applyProtection="1">
      <alignment horizontal="justify" vertical="top" wrapText="1"/>
    </xf>
    <xf numFmtId="2" fontId="195" fillId="0" borderId="0" xfId="1476" applyNumberFormat="1" applyFont="1" applyAlignment="1" applyProtection="1">
      <alignment horizontal="justify" vertical="top"/>
    </xf>
    <xf numFmtId="0" fontId="168" fillId="0" borderId="0" xfId="1734" applyFont="1" applyAlignment="1">
      <alignment horizontal="center" vertical="center" wrapText="1"/>
    </xf>
    <xf numFmtId="0" fontId="175" fillId="0" borderId="0" xfId="1734" applyFont="1" applyBorder="1" applyAlignment="1">
      <alignment horizontal="left" vertical="center"/>
    </xf>
    <xf numFmtId="0" fontId="173" fillId="0" borderId="0" xfId="1734" applyFont="1" applyBorder="1" applyAlignment="1">
      <alignment horizontal="justify" vertical="center" wrapText="1"/>
    </xf>
    <xf numFmtId="0" fontId="177" fillId="0" borderId="0" xfId="1734" applyFont="1" applyBorder="1" applyAlignment="1">
      <alignment horizontal="left" vertical="center"/>
    </xf>
    <xf numFmtId="0" fontId="176" fillId="0" borderId="0" xfId="1734" applyFont="1" applyBorder="1" applyAlignment="1">
      <alignment horizontal="left" vertical="center"/>
    </xf>
    <xf numFmtId="0" fontId="175" fillId="0" borderId="0" xfId="1734" applyFont="1" applyBorder="1" applyAlignment="1">
      <alignment horizontal="left" vertical="center" wrapText="1"/>
    </xf>
    <xf numFmtId="0" fontId="12" fillId="0" borderId="4" xfId="1734" applyFont="1" applyBorder="1" applyAlignment="1">
      <alignment vertical="center"/>
    </xf>
    <xf numFmtId="0" fontId="211" fillId="0" borderId="0" xfId="1810" applyFont="1" applyAlignment="1" applyProtection="1">
      <alignment horizontal="justify" vertical="center" wrapText="1"/>
    </xf>
    <xf numFmtId="0" fontId="97" fillId="0" borderId="0" xfId="1810" applyFont="1" applyAlignment="1" applyProtection="1">
      <alignment horizontal="justify" vertical="center" wrapText="1"/>
    </xf>
    <xf numFmtId="0" fontId="11" fillId="0" borderId="0" xfId="1810" applyFont="1" applyAlignment="1" applyProtection="1">
      <alignment horizontal="justify" vertical="center" wrapText="1"/>
    </xf>
    <xf numFmtId="0" fontId="12" fillId="0" borderId="0" xfId="1810" applyFont="1" applyAlignment="1" applyProtection="1">
      <alignment horizontal="justify" vertical="center" wrapText="1"/>
    </xf>
    <xf numFmtId="0" fontId="211" fillId="0" borderId="0" xfId="1810" applyFont="1" applyAlignment="1" applyProtection="1">
      <alignment horizontal="center" vertical="center" wrapText="1"/>
    </xf>
    <xf numFmtId="0" fontId="12" fillId="0" borderId="0" xfId="1810" applyFont="1" applyAlignment="1" applyProtection="1">
      <alignment horizontal="right" vertical="center" wrapText="1"/>
    </xf>
    <xf numFmtId="0" fontId="62" fillId="0" borderId="0" xfId="1810" applyFont="1" applyAlignment="1" applyProtection="1">
      <alignment horizontal="justify" vertical="center" wrapText="1"/>
    </xf>
    <xf numFmtId="0" fontId="218" fillId="0" borderId="0" xfId="1810" applyFont="1" applyAlignment="1" applyProtection="1">
      <alignment horizontal="left" vertical="center" wrapText="1"/>
    </xf>
    <xf numFmtId="0" fontId="218" fillId="0" borderId="0" xfId="1810" applyFont="1" applyAlignment="1" applyProtection="1">
      <alignment horizontal="center" vertical="center" wrapText="1"/>
    </xf>
    <xf numFmtId="0" fontId="210" fillId="0" borderId="0" xfId="1810" applyFont="1" applyAlignment="1" applyProtection="1">
      <alignment horizontal="center" vertical="center" wrapText="1"/>
    </xf>
    <xf numFmtId="170" fontId="12" fillId="0" borderId="0" xfId="1810" applyNumberFormat="1" applyFont="1" applyAlignment="1" applyProtection="1">
      <alignment horizontal="center" vertical="center" wrapText="1"/>
    </xf>
    <xf numFmtId="0" fontId="218" fillId="0" borderId="0" xfId="1810" applyFont="1" applyAlignment="1" applyProtection="1">
      <alignment horizontal="justify" vertical="center" wrapText="1"/>
    </xf>
    <xf numFmtId="170" fontId="218" fillId="0" borderId="0" xfId="1810" applyNumberFormat="1" applyFont="1" applyAlignment="1" applyProtection="1">
      <alignment horizontal="center" vertical="center" wrapText="1"/>
    </xf>
    <xf numFmtId="0" fontId="211" fillId="0" borderId="0" xfId="1810" applyFont="1" applyAlignment="1" applyProtection="1">
      <alignment horizontal="left" vertical="center" wrapText="1"/>
    </xf>
    <xf numFmtId="49" fontId="272" fillId="0" borderId="47" xfId="2064" applyNumberFormat="1" applyFont="1" applyBorder="1" applyAlignment="1">
      <alignment horizontal="left" vertical="center"/>
    </xf>
    <xf numFmtId="49" fontId="272" fillId="0" borderId="9" xfId="2064" applyNumberFormat="1" applyFont="1" applyBorder="1" applyAlignment="1">
      <alignment horizontal="left" vertical="center"/>
    </xf>
    <xf numFmtId="49" fontId="272" fillId="0" borderId="46" xfId="2064" applyNumberFormat="1" applyFont="1" applyBorder="1" applyAlignment="1">
      <alignment horizontal="left" vertical="center"/>
    </xf>
    <xf numFmtId="49" fontId="271" fillId="95" borderId="16" xfId="2063" applyNumberFormat="1" applyFont="1" applyFill="1" applyBorder="1" applyAlignment="1">
      <alignment horizontal="left" vertical="center"/>
    </xf>
    <xf numFmtId="49" fontId="271" fillId="0" borderId="56" xfId="2063" applyNumberFormat="1" applyFont="1" applyBorder="1" applyAlignment="1">
      <alignment horizontal="left" vertical="center"/>
    </xf>
    <xf numFmtId="49" fontId="271" fillId="0" borderId="24" xfId="2063" applyNumberFormat="1" applyFont="1" applyBorder="1" applyAlignment="1">
      <alignment horizontal="left" vertical="center"/>
    </xf>
    <xf numFmtId="49" fontId="271" fillId="0" borderId="53" xfId="2063" applyNumberFormat="1" applyFont="1" applyBorder="1" applyAlignment="1">
      <alignment horizontal="left" vertical="center"/>
    </xf>
    <xf numFmtId="0" fontId="275" fillId="95" borderId="47" xfId="2065" applyFont="1" applyFill="1" applyBorder="1" applyAlignment="1">
      <alignment horizontal="center" vertical="center"/>
    </xf>
    <xf numFmtId="0" fontId="275" fillId="95" borderId="9" xfId="2065" applyFont="1" applyFill="1" applyBorder="1" applyAlignment="1">
      <alignment horizontal="center" vertical="center"/>
    </xf>
    <xf numFmtId="0" fontId="275" fillId="95" borderId="46" xfId="2065" applyFont="1" applyFill="1" applyBorder="1" applyAlignment="1">
      <alignment horizontal="center" vertical="center"/>
    </xf>
    <xf numFmtId="49" fontId="273" fillId="0" borderId="47" xfId="2063" applyNumberFormat="1" applyFont="1" applyBorder="1" applyAlignment="1">
      <alignment horizontal="left" vertical="center" wrapText="1"/>
    </xf>
    <xf numFmtId="49" fontId="273" fillId="0" borderId="46" xfId="2063" applyNumberFormat="1" applyFont="1" applyBorder="1" applyAlignment="1">
      <alignment horizontal="left" vertical="center" wrapText="1"/>
    </xf>
    <xf numFmtId="0" fontId="11" fillId="0" borderId="0" xfId="1734" applyNumberFormat="1" applyFont="1" applyAlignment="1" applyProtection="1">
      <alignment horizontal="justify" vertical="top" wrapText="1"/>
    </xf>
    <xf numFmtId="0" fontId="11" fillId="0" borderId="0" xfId="1734" applyNumberFormat="1" applyFont="1" applyFill="1" applyAlignment="1" applyProtection="1">
      <alignment horizontal="justify" vertical="top" wrapText="1"/>
    </xf>
    <xf numFmtId="0" fontId="181" fillId="0" borderId="56" xfId="1734" applyFont="1" applyBorder="1" applyAlignment="1" applyProtection="1">
      <alignment horizontal="center" wrapText="1"/>
    </xf>
    <xf numFmtId="0" fontId="181" fillId="0" borderId="53" xfId="1734" applyFont="1" applyBorder="1" applyAlignment="1" applyProtection="1">
      <alignment horizontal="center" wrapText="1"/>
    </xf>
    <xf numFmtId="0" fontId="181" fillId="0" borderId="24" xfId="1734" applyFont="1" applyBorder="1" applyAlignment="1" applyProtection="1">
      <alignment horizontal="left" wrapText="1"/>
    </xf>
    <xf numFmtId="1" fontId="213" fillId="70" borderId="28" xfId="1422" applyNumberFormat="1" applyFont="1" applyFill="1" applyBorder="1" applyAlignment="1" applyProtection="1">
      <alignment horizontal="justify" vertical="top" wrapText="1"/>
    </xf>
    <xf numFmtId="1" fontId="213" fillId="70" borderId="8" xfId="1422" applyNumberFormat="1" applyFont="1" applyFill="1" applyBorder="1" applyAlignment="1" applyProtection="1">
      <alignment horizontal="justify" vertical="top" wrapText="1"/>
    </xf>
    <xf numFmtId="1" fontId="213" fillId="70" borderId="29" xfId="1422" applyNumberFormat="1" applyFont="1" applyFill="1" applyBorder="1" applyAlignment="1" applyProtection="1">
      <alignment horizontal="justify" vertical="top" wrapText="1"/>
    </xf>
    <xf numFmtId="49" fontId="213" fillId="70" borderId="28" xfId="1422" applyNumberFormat="1" applyFont="1" applyFill="1" applyBorder="1" applyAlignment="1" applyProtection="1">
      <alignment horizontal="left" vertical="top" wrapText="1"/>
    </xf>
    <xf numFmtId="49" fontId="213" fillId="70" borderId="29" xfId="1422" applyNumberFormat="1" applyFont="1" applyFill="1" applyBorder="1" applyAlignment="1" applyProtection="1">
      <alignment horizontal="left" vertical="top" wrapText="1"/>
    </xf>
    <xf numFmtId="0" fontId="213" fillId="70" borderId="28" xfId="1422" applyFont="1" applyFill="1" applyBorder="1" applyAlignment="1" applyProtection="1">
      <alignment horizontal="justify" vertical="top" wrapText="1"/>
    </xf>
    <xf numFmtId="0" fontId="213" fillId="70" borderId="8" xfId="1422" applyFont="1" applyFill="1" applyBorder="1" applyAlignment="1" applyProtection="1">
      <alignment horizontal="justify" vertical="top" wrapText="1"/>
    </xf>
    <xf numFmtId="0" fontId="213" fillId="70" borderId="29" xfId="1422" applyFont="1" applyFill="1" applyBorder="1" applyAlignment="1" applyProtection="1">
      <alignment horizontal="justify" vertical="top" wrapText="1"/>
    </xf>
    <xf numFmtId="0" fontId="36" fillId="70" borderId="28" xfId="1422" applyFont="1" applyFill="1" applyBorder="1" applyAlignment="1" applyProtection="1">
      <alignment horizontal="justify" vertical="top" wrapText="1"/>
    </xf>
    <xf numFmtId="0" fontId="36" fillId="70" borderId="8" xfId="1422" applyFont="1" applyFill="1" applyBorder="1" applyAlignment="1" applyProtection="1">
      <alignment horizontal="justify" vertical="top" wrapText="1"/>
    </xf>
    <xf numFmtId="0" fontId="36" fillId="70" borderId="29" xfId="1422" applyFont="1" applyFill="1" applyBorder="1" applyAlignment="1" applyProtection="1">
      <alignment horizontal="justify" vertical="top" wrapText="1"/>
    </xf>
    <xf numFmtId="0" fontId="213" fillId="70" borderId="28" xfId="1422" quotePrefix="1" applyFont="1" applyFill="1" applyBorder="1" applyAlignment="1" applyProtection="1">
      <alignment horizontal="justify" vertical="top" wrapText="1"/>
    </xf>
    <xf numFmtId="0" fontId="213" fillId="70" borderId="29" xfId="1422" quotePrefix="1" applyFont="1" applyFill="1" applyBorder="1" applyAlignment="1" applyProtection="1">
      <alignment horizontal="justify" vertical="top" wrapText="1"/>
    </xf>
    <xf numFmtId="49" fontId="36" fillId="70" borderId="28" xfId="1422" applyNumberFormat="1" applyFont="1" applyFill="1" applyBorder="1" applyAlignment="1" applyProtection="1">
      <alignment horizontal="left" vertical="top" wrapText="1"/>
    </xf>
    <xf numFmtId="49" fontId="36" fillId="70" borderId="29" xfId="1422" applyNumberFormat="1" applyFont="1" applyFill="1" applyBorder="1" applyAlignment="1" applyProtection="1">
      <alignment horizontal="left" vertical="top" wrapText="1"/>
    </xf>
    <xf numFmtId="0" fontId="213" fillId="70" borderId="37" xfId="1422" applyFont="1" applyFill="1" applyBorder="1" applyAlignment="1" applyProtection="1">
      <alignment horizontal="justify" vertical="top" wrapText="1"/>
    </xf>
    <xf numFmtId="0" fontId="213" fillId="70" borderId="33" xfId="1422" applyFont="1" applyFill="1" applyBorder="1" applyAlignment="1" applyProtection="1">
      <alignment horizontal="justify" vertical="top" wrapText="1"/>
    </xf>
    <xf numFmtId="0" fontId="213" fillId="70" borderId="34" xfId="1422" applyFont="1" applyFill="1" applyBorder="1" applyAlignment="1" applyProtection="1">
      <alignment horizontal="justify" vertical="top" wrapText="1"/>
    </xf>
    <xf numFmtId="0" fontId="213" fillId="70" borderId="30" xfId="1422" applyFont="1" applyFill="1" applyBorder="1" applyAlignment="1" applyProtection="1">
      <alignment horizontal="justify" vertical="top" wrapText="1"/>
    </xf>
    <xf numFmtId="0" fontId="213" fillId="70" borderId="31" xfId="1422" applyFont="1" applyFill="1" applyBorder="1" applyAlignment="1" applyProtection="1">
      <alignment horizontal="justify" vertical="top" wrapText="1"/>
    </xf>
    <xf numFmtId="0" fontId="213" fillId="70" borderId="57" xfId="1422" applyFont="1" applyFill="1" applyBorder="1" applyAlignment="1" applyProtection="1">
      <alignment horizontal="justify" vertical="top" wrapText="1"/>
    </xf>
    <xf numFmtId="0" fontId="213" fillId="70" borderId="27" xfId="1422" applyFont="1" applyFill="1" applyBorder="1" applyAlignment="1" applyProtection="1">
      <alignment horizontal="justify" vertical="top" wrapText="1"/>
    </xf>
    <xf numFmtId="49" fontId="36" fillId="70" borderId="33" xfId="1422" applyNumberFormat="1" applyFont="1" applyFill="1" applyBorder="1" applyAlignment="1" applyProtection="1">
      <alignment horizontal="justify" vertical="top" wrapText="1"/>
    </xf>
    <xf numFmtId="49" fontId="36" fillId="70" borderId="36" xfId="1422" applyNumberFormat="1" applyFont="1" applyFill="1" applyBorder="1" applyAlignment="1" applyProtection="1">
      <alignment horizontal="justify" vertical="top" wrapText="1"/>
    </xf>
    <xf numFmtId="49" fontId="36" fillId="70" borderId="34" xfId="1422" applyNumberFormat="1" applyFont="1" applyFill="1" applyBorder="1" applyAlignment="1" applyProtection="1">
      <alignment horizontal="justify" vertical="top" wrapText="1"/>
    </xf>
    <xf numFmtId="49" fontId="36" fillId="70" borderId="30" xfId="1422" applyNumberFormat="1" applyFont="1" applyFill="1" applyBorder="1" applyAlignment="1" applyProtection="1">
      <alignment horizontal="justify" vertical="top" wrapText="1"/>
    </xf>
    <xf numFmtId="49" fontId="36" fillId="70" borderId="0" xfId="1422" applyNumberFormat="1" applyFont="1" applyFill="1" applyBorder="1" applyAlignment="1" applyProtection="1">
      <alignment horizontal="justify" vertical="top" wrapText="1"/>
    </xf>
    <xf numFmtId="49" fontId="36" fillId="70" borderId="31" xfId="1422" applyNumberFormat="1" applyFont="1" applyFill="1" applyBorder="1" applyAlignment="1" applyProtection="1">
      <alignment horizontal="justify" vertical="top" wrapText="1"/>
    </xf>
    <xf numFmtId="49" fontId="36" fillId="70" borderId="57" xfId="1422" applyNumberFormat="1" applyFont="1" applyFill="1" applyBorder="1" applyAlignment="1" applyProtection="1">
      <alignment horizontal="justify" vertical="top" wrapText="1"/>
    </xf>
    <xf numFmtId="49" fontId="36" fillId="70" borderId="25" xfId="1422" applyNumberFormat="1" applyFont="1" applyFill="1" applyBorder="1" applyAlignment="1" applyProtection="1">
      <alignment horizontal="justify" vertical="top" wrapText="1"/>
    </xf>
    <xf numFmtId="49" fontId="36" fillId="70" borderId="27" xfId="1422" applyNumberFormat="1" applyFont="1" applyFill="1" applyBorder="1" applyAlignment="1" applyProtection="1">
      <alignment horizontal="justify" vertical="top" wrapText="1"/>
    </xf>
    <xf numFmtId="0" fontId="36" fillId="70" borderId="28" xfId="1422" applyFont="1" applyFill="1" applyBorder="1" applyAlignment="1" applyProtection="1">
      <alignment horizontal="left" vertical="top" wrapText="1"/>
    </xf>
    <xf numFmtId="0" fontId="36" fillId="70" borderId="8" xfId="1422" applyFont="1" applyFill="1" applyBorder="1" applyAlignment="1" applyProtection="1">
      <alignment horizontal="left" vertical="top" wrapText="1"/>
    </xf>
    <xf numFmtId="0" fontId="36" fillId="70" borderId="29" xfId="1422" applyFont="1" applyFill="1" applyBorder="1" applyAlignment="1" applyProtection="1">
      <alignment horizontal="left" vertical="top" wrapText="1"/>
    </xf>
    <xf numFmtId="0" fontId="213" fillId="70" borderId="28" xfId="1422" applyFont="1" applyFill="1" applyBorder="1" applyAlignment="1" applyProtection="1">
      <alignment horizontal="left" vertical="top" wrapText="1"/>
    </xf>
    <xf numFmtId="0" fontId="213" fillId="70" borderId="8" xfId="1422" applyFont="1" applyFill="1" applyBorder="1" applyAlignment="1" applyProtection="1">
      <alignment horizontal="left" vertical="top" wrapText="1"/>
    </xf>
    <xf numFmtId="0" fontId="213" fillId="70" borderId="29" xfId="1422" applyFont="1" applyFill="1" applyBorder="1" applyAlignment="1" applyProtection="1">
      <alignment horizontal="left" vertical="top" wrapText="1"/>
    </xf>
    <xf numFmtId="0" fontId="215" fillId="70" borderId="8" xfId="1422" applyFont="1" applyFill="1" applyBorder="1" applyAlignment="1" applyProtection="1">
      <alignment horizontal="justify" vertical="top" wrapText="1"/>
    </xf>
    <xf numFmtId="0" fontId="215" fillId="70" borderId="29" xfId="1422" applyFont="1" applyFill="1" applyBorder="1" applyAlignment="1" applyProtection="1">
      <alignment horizontal="justify" vertical="top" wrapText="1"/>
    </xf>
    <xf numFmtId="0" fontId="213" fillId="70" borderId="38" xfId="1422" applyFont="1" applyFill="1" applyBorder="1" applyAlignment="1" applyProtection="1">
      <alignment horizontal="justify" vertical="top" wrapText="1"/>
    </xf>
    <xf numFmtId="0" fontId="213" fillId="70" borderId="36" xfId="1422" applyFont="1" applyFill="1" applyBorder="1" applyAlignment="1" applyProtection="1">
      <alignment horizontal="justify" vertical="top" wrapText="1"/>
    </xf>
    <xf numFmtId="0" fontId="213" fillId="70" borderId="0" xfId="1422" applyFont="1" applyFill="1" applyAlignment="1" applyProtection="1">
      <alignment horizontal="justify" vertical="top" wrapText="1"/>
    </xf>
    <xf numFmtId="0" fontId="213" fillId="70" borderId="25" xfId="1422" applyFont="1" applyFill="1" applyBorder="1" applyAlignment="1" applyProtection="1">
      <alignment horizontal="justify" vertical="top" wrapText="1"/>
    </xf>
    <xf numFmtId="0" fontId="36" fillId="70" borderId="33" xfId="1422" applyFont="1" applyFill="1" applyBorder="1" applyAlignment="1" applyProtection="1">
      <alignment horizontal="justify" vertical="top" wrapText="1"/>
    </xf>
    <xf numFmtId="0" fontId="36" fillId="70" borderId="36" xfId="1422" applyFont="1" applyFill="1" applyBorder="1" applyAlignment="1" applyProtection="1">
      <alignment horizontal="justify" vertical="top" wrapText="1"/>
    </xf>
    <xf numFmtId="0" fontId="36" fillId="70" borderId="34" xfId="1422" applyFont="1" applyFill="1" applyBorder="1" applyAlignment="1" applyProtection="1">
      <alignment horizontal="justify" vertical="top" wrapText="1"/>
    </xf>
    <xf numFmtId="0" fontId="36" fillId="70" borderId="57" xfId="1422" applyFont="1" applyFill="1" applyBorder="1" applyAlignment="1" applyProtection="1">
      <alignment horizontal="justify" vertical="top" wrapText="1"/>
    </xf>
    <xf numFmtId="0" fontId="36" fillId="70" borderId="25" xfId="1422" applyFont="1" applyFill="1" applyBorder="1" applyAlignment="1" applyProtection="1">
      <alignment horizontal="justify" vertical="top" wrapText="1"/>
    </xf>
    <xf numFmtId="0" fontId="36" fillId="70" borderId="27" xfId="1422" applyFont="1" applyFill="1" applyBorder="1" applyAlignment="1" applyProtection="1">
      <alignment horizontal="justify" vertical="top" wrapText="1"/>
    </xf>
    <xf numFmtId="1" fontId="213" fillId="70" borderId="28" xfId="1422" applyNumberFormat="1" applyFont="1" applyFill="1" applyBorder="1" applyAlignment="1" applyProtection="1">
      <alignment horizontal="left" vertical="top" wrapText="1"/>
    </xf>
    <xf numFmtId="1" fontId="213" fillId="70" borderId="8" xfId="1422" applyNumberFormat="1" applyFont="1" applyFill="1" applyBorder="1" applyAlignment="1" applyProtection="1">
      <alignment horizontal="left" vertical="top" wrapText="1"/>
    </xf>
    <xf numFmtId="1" fontId="213" fillId="70" borderId="29" xfId="1422" applyNumberFormat="1" applyFont="1" applyFill="1" applyBorder="1" applyAlignment="1" applyProtection="1">
      <alignment horizontal="left" vertical="top" wrapText="1"/>
    </xf>
    <xf numFmtId="1" fontId="213" fillId="70" borderId="28" xfId="1422" applyNumberFormat="1" applyFont="1" applyFill="1" applyBorder="1" applyAlignment="1" applyProtection="1">
      <alignment vertical="top" wrapText="1"/>
    </xf>
    <xf numFmtId="1" fontId="213" fillId="70" borderId="29" xfId="1422" applyNumberFormat="1" applyFont="1" applyFill="1" applyBorder="1" applyAlignment="1" applyProtection="1">
      <alignment vertical="top" wrapText="1"/>
    </xf>
    <xf numFmtId="193" fontId="36" fillId="0" borderId="58" xfId="1422" applyNumberFormat="1" applyFont="1" applyFill="1" applyBorder="1" applyAlignment="1" applyProtection="1">
      <alignment horizontal="left" vertical="top" wrapText="1"/>
    </xf>
    <xf numFmtId="193" fontId="36" fillId="0" borderId="25" xfId="1422" applyNumberFormat="1" applyFont="1" applyFill="1" applyBorder="1" applyAlignment="1" applyProtection="1">
      <alignment horizontal="left" vertical="top" wrapText="1"/>
    </xf>
    <xf numFmtId="0" fontId="213" fillId="70" borderId="28" xfId="1422" applyFont="1" applyFill="1" applyBorder="1" applyAlignment="1" applyProtection="1">
      <alignment vertical="top" wrapText="1"/>
    </xf>
    <xf numFmtId="0" fontId="213" fillId="70" borderId="8" xfId="1422" applyFont="1" applyFill="1" applyBorder="1" applyAlignment="1" applyProtection="1">
      <alignment vertical="top" wrapText="1"/>
    </xf>
    <xf numFmtId="0" fontId="213" fillId="70" borderId="29" xfId="1422" applyFont="1" applyFill="1" applyBorder="1" applyAlignment="1" applyProtection="1">
      <alignment vertical="top" wrapText="1"/>
    </xf>
    <xf numFmtId="0" fontId="213" fillId="70" borderId="0" xfId="1422" applyFont="1" applyFill="1" applyBorder="1" applyAlignment="1" applyProtection="1">
      <alignment horizontal="justify" vertical="top" wrapText="1"/>
    </xf>
    <xf numFmtId="0" fontId="214" fillId="11" borderId="0" xfId="1575" applyNumberFormat="1" applyFont="1" applyFill="1" applyAlignment="1" applyProtection="1">
      <alignment horizontal="left" vertical="top" wrapText="1"/>
    </xf>
    <xf numFmtId="0" fontId="83" fillId="0" borderId="0" xfId="1575" applyNumberFormat="1" applyFont="1" applyAlignment="1" applyProtection="1">
      <alignment horizontal="left" vertical="top" wrapText="1"/>
    </xf>
    <xf numFmtId="0" fontId="11" fillId="11" borderId="8" xfId="0" applyFont="1" applyFill="1" applyBorder="1" applyAlignment="1">
      <alignment horizontal="left" vertical="center" wrapText="1"/>
    </xf>
    <xf numFmtId="0" fontId="212" fillId="66" borderId="8" xfId="1198" applyFont="1" applyFill="1" applyBorder="1" applyAlignment="1">
      <alignment horizontal="left" vertical="center" wrapText="1"/>
    </xf>
    <xf numFmtId="0" fontId="212" fillId="66" borderId="29" xfId="1198" applyFont="1" applyFill="1" applyBorder="1" applyAlignment="1">
      <alignment horizontal="left" vertical="center" wrapText="1"/>
    </xf>
    <xf numFmtId="0" fontId="5" fillId="66" borderId="8" xfId="0" applyFont="1" applyFill="1" applyBorder="1" applyAlignment="1">
      <alignment horizontal="left" vertical="center" wrapText="1"/>
    </xf>
    <xf numFmtId="0" fontId="11" fillId="0" borderId="0" xfId="1734" applyNumberFormat="1" applyFont="1" applyAlignment="1" applyProtection="1">
      <alignment vertical="top" wrapText="1"/>
    </xf>
    <xf numFmtId="0" fontId="12" fillId="0" borderId="26" xfId="0" applyFont="1" applyBorder="1" applyAlignment="1">
      <alignment horizontal="center" vertical="center" textRotation="90" wrapText="1"/>
    </xf>
    <xf numFmtId="0" fontId="12" fillId="0" borderId="27" xfId="0" applyFont="1" applyBorder="1" applyAlignment="1">
      <alignment horizontal="center" vertical="center" wrapText="1"/>
    </xf>
    <xf numFmtId="0" fontId="80" fillId="0" borderId="27" xfId="0" applyFont="1" applyBorder="1" applyAlignment="1">
      <alignment horizontal="center" vertical="center" wrapText="1"/>
    </xf>
    <xf numFmtId="0" fontId="80" fillId="0" borderId="27" xfId="0" applyFont="1" applyBorder="1" applyAlignment="1" applyProtection="1">
      <alignment horizontal="center" vertical="center" wrapText="1"/>
      <protection locked="0"/>
    </xf>
    <xf numFmtId="0" fontId="13" fillId="0" borderId="30" xfId="1457" applyFont="1" applyBorder="1" applyAlignment="1">
      <alignment horizontal="justify" vertical="center" wrapText="1"/>
    </xf>
    <xf numFmtId="0" fontId="0" fillId="0" borderId="0" xfId="0" applyAlignment="1" applyProtection="1">
      <alignment vertical="center"/>
      <protection locked="0"/>
    </xf>
    <xf numFmtId="0" fontId="0" fillId="92" borderId="0" xfId="0" applyFont="1" applyFill="1" applyAlignment="1">
      <alignment vertical="center" wrapText="1"/>
    </xf>
    <xf numFmtId="0" fontId="0" fillId="0" borderId="0" xfId="0" applyFont="1" applyAlignment="1" applyProtection="1">
      <alignment vertical="center"/>
      <protection locked="0"/>
    </xf>
    <xf numFmtId="0" fontId="0" fillId="0" borderId="0" xfId="0" applyFont="1" applyFill="1" applyAlignment="1" applyProtection="1">
      <alignment vertical="center"/>
      <protection locked="0"/>
    </xf>
    <xf numFmtId="49" fontId="242" fillId="0" borderId="0" xfId="1456" applyNumberFormat="1" applyFont="1" applyAlignment="1">
      <alignment horizontal="left" vertical="center"/>
    </xf>
    <xf numFmtId="0" fontId="4" fillId="0" borderId="0" xfId="1456" applyFont="1" applyBorder="1" applyAlignment="1">
      <alignment vertical="center"/>
    </xf>
    <xf numFmtId="0" fontId="4" fillId="0" borderId="0" xfId="1456" applyFont="1" applyFill="1" applyBorder="1" applyAlignment="1">
      <alignment vertical="center"/>
    </xf>
    <xf numFmtId="0" fontId="4" fillId="0" borderId="0" xfId="1456" applyFont="1" applyFill="1" applyBorder="1" applyAlignment="1" applyProtection="1">
      <alignment vertical="center"/>
      <protection locked="0"/>
    </xf>
    <xf numFmtId="49" fontId="5" fillId="0" borderId="0" xfId="1456" applyNumberFormat="1" applyFont="1" applyAlignment="1">
      <alignment horizontal="left" vertical="center"/>
    </xf>
    <xf numFmtId="0" fontId="241" fillId="0" borderId="0" xfId="1456" applyFont="1" applyBorder="1" applyAlignment="1">
      <alignment horizontal="left" vertical="center"/>
    </xf>
    <xf numFmtId="0" fontId="11" fillId="0" borderId="0" xfId="1734" applyFont="1" applyAlignment="1" applyProtection="1">
      <alignment horizontal="justify" vertical="center"/>
    </xf>
    <xf numFmtId="0" fontId="46" fillId="0" borderId="47" xfId="1734" applyFont="1" applyBorder="1" applyAlignment="1" applyProtection="1">
      <alignment horizontal="center" vertical="center"/>
    </xf>
    <xf numFmtId="0" fontId="46" fillId="0" borderId="46" xfId="1734" applyFont="1" applyBorder="1" applyAlignment="1" applyProtection="1">
      <alignment horizontal="left" vertical="center"/>
    </xf>
    <xf numFmtId="0" fontId="46" fillId="0" borderId="16" xfId="1734" applyFont="1" applyBorder="1" applyAlignment="1" applyProtection="1">
      <alignment horizontal="center" vertical="center" wrapText="1"/>
    </xf>
    <xf numFmtId="0" fontId="46" fillId="0" borderId="16" xfId="1734" applyFont="1" applyBorder="1" applyAlignment="1" applyProtection="1">
      <alignment horizontal="center" vertical="center"/>
    </xf>
    <xf numFmtId="4" fontId="46" fillId="0" borderId="16" xfId="1734" applyNumberFormat="1" applyFont="1" applyBorder="1" applyAlignment="1" applyProtection="1">
      <alignment horizontal="center" vertical="center"/>
    </xf>
    <xf numFmtId="0" fontId="46" fillId="0" borderId="0" xfId="1455" applyFont="1" applyFill="1" applyBorder="1" applyAlignment="1" applyProtection="1">
      <alignment vertical="center" wrapText="1"/>
    </xf>
    <xf numFmtId="0" fontId="46" fillId="0" borderId="0" xfId="1734" applyFont="1" applyBorder="1" applyAlignment="1" applyProtection="1">
      <alignment horizontal="center" vertical="center"/>
    </xf>
    <xf numFmtId="0" fontId="46" fillId="0" borderId="0" xfId="1734" applyFont="1" applyBorder="1" applyAlignment="1" applyProtection="1">
      <alignment horizontal="left" vertical="center"/>
    </xf>
    <xf numFmtId="0" fontId="46" fillId="0" borderId="0" xfId="1734" applyFont="1" applyBorder="1" applyAlignment="1" applyProtection="1">
      <alignment horizontal="center" vertical="center" wrapText="1"/>
    </xf>
    <xf numFmtId="4" fontId="46" fillId="0" borderId="0" xfId="1734" applyNumberFormat="1" applyFont="1" applyBorder="1" applyAlignment="1" applyProtection="1">
      <alignment horizontal="center" vertical="center"/>
    </xf>
    <xf numFmtId="4" fontId="46" fillId="0" borderId="0" xfId="1734" applyNumberFormat="1" applyFont="1" applyBorder="1" applyAlignment="1" applyProtection="1">
      <alignment horizontal="center" vertical="center"/>
      <protection locked="0"/>
    </xf>
    <xf numFmtId="0" fontId="10" fillId="0" borderId="0" xfId="1734" applyFont="1" applyAlignment="1" applyProtection="1">
      <alignment vertical="center"/>
    </xf>
    <xf numFmtId="0" fontId="10" fillId="0" borderId="0" xfId="1734" applyFont="1" applyAlignment="1" applyProtection="1">
      <alignment horizontal="left" vertical="center" wrapText="1"/>
    </xf>
    <xf numFmtId="0" fontId="12" fillId="0" borderId="0" xfId="1734" applyFont="1" applyAlignment="1" applyProtection="1">
      <alignment horizontal="center" vertical="center"/>
    </xf>
    <xf numFmtId="4" fontId="12" fillId="0" borderId="0" xfId="1734" applyNumberFormat="1" applyFont="1" applyAlignment="1" applyProtection="1">
      <alignment horizontal="center" vertical="center"/>
    </xf>
    <xf numFmtId="4" fontId="12" fillId="0" borderId="0" xfId="1734" applyNumberFormat="1" applyFont="1" applyAlignment="1" applyProtection="1">
      <alignment horizontal="right" vertical="center"/>
      <protection locked="0"/>
    </xf>
    <xf numFmtId="4" fontId="12" fillId="0" borderId="0" xfId="1734" applyNumberFormat="1" applyFont="1" applyAlignment="1" applyProtection="1">
      <alignment vertical="center"/>
    </xf>
    <xf numFmtId="0" fontId="11" fillId="0" borderId="0" xfId="1734" applyFont="1" applyAlignment="1" applyProtection="1">
      <alignment vertical="center"/>
    </xf>
    <xf numFmtId="0" fontId="12" fillId="0" borderId="0" xfId="1734" applyFont="1" applyAlignment="1" applyProtection="1">
      <alignment horizontal="left" vertical="center" wrapText="1"/>
    </xf>
    <xf numFmtId="4" fontId="11" fillId="0" borderId="0" xfId="1734" applyNumberFormat="1" applyFont="1" applyAlignment="1" applyProtection="1">
      <alignment horizontal="right" vertical="center"/>
    </xf>
    <xf numFmtId="4" fontId="11" fillId="0" borderId="0" xfId="1734" applyNumberFormat="1" applyFont="1" applyAlignment="1" applyProtection="1">
      <alignment horizontal="right" vertical="center"/>
      <protection locked="0"/>
    </xf>
    <xf numFmtId="4" fontId="11" fillId="0" borderId="0" xfId="1734" applyNumberFormat="1" applyFont="1" applyAlignment="1" applyProtection="1">
      <alignment vertical="center"/>
    </xf>
    <xf numFmtId="0" fontId="11" fillId="0" borderId="0" xfId="1162" applyFont="1" applyAlignment="1" applyProtection="1">
      <alignment horizontal="justify" vertical="center"/>
    </xf>
    <xf numFmtId="2" fontId="11" fillId="0" borderId="0" xfId="1162" applyNumberFormat="1" applyFont="1" applyAlignment="1" applyProtection="1">
      <alignment horizontal="justify" vertical="center"/>
    </xf>
    <xf numFmtId="0" fontId="162" fillId="0" borderId="0" xfId="1734" applyFont="1" applyAlignment="1" applyProtection="1">
      <alignment horizontal="left" vertical="center" wrapText="1"/>
    </xf>
    <xf numFmtId="0" fontId="162" fillId="0" borderId="0" xfId="1734" applyFont="1" applyAlignment="1" applyProtection="1">
      <alignment horizontal="center" vertical="center"/>
    </xf>
    <xf numFmtId="0" fontId="12" fillId="0" borderId="0" xfId="1734" applyFont="1" applyAlignment="1" applyProtection="1">
      <alignment vertical="center"/>
    </xf>
    <xf numFmtId="0" fontId="12" fillId="0" borderId="0" xfId="1734" applyFont="1" applyAlignment="1" applyProtection="1">
      <alignment horizontal="justify" vertical="center"/>
    </xf>
    <xf numFmtId="4" fontId="12" fillId="0" borderId="0" xfId="1734" applyNumberFormat="1" applyFont="1" applyAlignment="1" applyProtection="1">
      <alignment horizontal="right" vertical="center"/>
    </xf>
    <xf numFmtId="0" fontId="11" fillId="0" borderId="0" xfId="1734" applyFont="1" applyAlignment="1" applyProtection="1">
      <alignment horizontal="center" vertical="center"/>
    </xf>
    <xf numFmtId="0" fontId="220" fillId="0" borderId="0" xfId="1734" applyFont="1" applyAlignment="1" applyProtection="1">
      <alignment vertical="center"/>
    </xf>
    <xf numFmtId="0" fontId="220" fillId="0" borderId="0" xfId="1734" applyFont="1" applyAlignment="1" applyProtection="1">
      <alignment horizontal="justify" vertical="center"/>
    </xf>
    <xf numFmtId="0" fontId="220" fillId="0" borderId="0" xfId="1734" applyFont="1" applyAlignment="1" applyProtection="1">
      <alignment horizontal="center" vertical="center"/>
    </xf>
    <xf numFmtId="4" fontId="220" fillId="0" borderId="0" xfId="1734" applyNumberFormat="1" applyFont="1" applyAlignment="1" applyProtection="1">
      <alignment horizontal="right" vertical="center"/>
    </xf>
    <xf numFmtId="4" fontId="220" fillId="0" borderId="0" xfId="1734" applyNumberFormat="1" applyFont="1" applyAlignment="1" applyProtection="1">
      <alignment horizontal="right" vertical="center"/>
      <protection locked="0"/>
    </xf>
    <xf numFmtId="4" fontId="220" fillId="0" borderId="0" xfId="1734" applyNumberFormat="1" applyFont="1" applyAlignment="1" applyProtection="1">
      <alignment vertical="center"/>
    </xf>
    <xf numFmtId="0" fontId="34" fillId="0" borderId="0" xfId="1734" applyFont="1" applyAlignment="1" applyProtection="1">
      <alignment vertical="center"/>
    </xf>
    <xf numFmtId="0" fontId="11" fillId="0" borderId="0" xfId="1734" applyFont="1" applyAlignment="1" applyProtection="1">
      <alignment horizontal="justify" vertical="center" wrapText="1"/>
    </xf>
    <xf numFmtId="0" fontId="11" fillId="0" borderId="0" xfId="1734" applyFont="1" applyBorder="1" applyAlignment="1" applyProtection="1">
      <alignment horizontal="justify" vertical="center"/>
    </xf>
    <xf numFmtId="0" fontId="11" fillId="0" borderId="0" xfId="1734" applyFont="1" applyAlignment="1" applyProtection="1">
      <alignment horizontal="center" vertical="center" wrapText="1"/>
    </xf>
    <xf numFmtId="0" fontId="227" fillId="0" borderId="0" xfId="1734" applyFont="1" applyAlignment="1" applyProtection="1">
      <alignment vertical="center"/>
    </xf>
    <xf numFmtId="0" fontId="11" fillId="0" borderId="0" xfId="1162" applyFont="1" applyAlignment="1" applyProtection="1">
      <alignment horizontal="justify" vertical="center" wrapText="1"/>
    </xf>
    <xf numFmtId="0" fontId="227" fillId="0" borderId="0" xfId="1734" applyFont="1" applyAlignment="1" applyProtection="1">
      <alignment horizontal="center" vertical="center"/>
    </xf>
    <xf numFmtId="4" fontId="227" fillId="0" borderId="0" xfId="1734" applyNumberFormat="1" applyFont="1" applyAlignment="1" applyProtection="1">
      <alignment horizontal="right" vertical="center"/>
    </xf>
    <xf numFmtId="4" fontId="227" fillId="0" borderId="0" xfId="1734" applyNumberFormat="1" applyFont="1" applyAlignment="1" applyProtection="1">
      <alignment horizontal="right" vertical="center"/>
      <protection locked="0"/>
    </xf>
    <xf numFmtId="0" fontId="11" fillId="0" borderId="0" xfId="1734" quotePrefix="1" applyFont="1" applyAlignment="1" applyProtection="1">
      <alignment horizontal="justify" vertical="center"/>
    </xf>
    <xf numFmtId="0" fontId="220" fillId="0" borderId="0" xfId="1734" applyFont="1" applyAlignment="1" applyProtection="1">
      <alignment horizontal="left" vertical="center" wrapText="1"/>
    </xf>
    <xf numFmtId="49" fontId="12" fillId="0" borderId="0" xfId="1734" applyNumberFormat="1" applyFont="1" applyAlignment="1" applyProtection="1">
      <alignment vertical="center"/>
    </xf>
    <xf numFmtId="49" fontId="12" fillId="0" borderId="0" xfId="1734" applyNumberFormat="1" applyFont="1" applyBorder="1" applyAlignment="1" applyProtection="1">
      <alignment horizontal="justify" vertical="center"/>
    </xf>
    <xf numFmtId="0" fontId="11" fillId="0" borderId="0" xfId="1734" applyFont="1" applyBorder="1" applyAlignment="1" applyProtection="1">
      <alignment horizontal="center" vertical="center" wrapText="1"/>
    </xf>
    <xf numFmtId="49" fontId="166" fillId="0" borderId="0" xfId="1734" applyNumberFormat="1" applyFont="1" applyBorder="1" applyAlignment="1" applyProtection="1">
      <alignment horizontal="justify" vertical="center"/>
    </xf>
    <xf numFmtId="49" fontId="224" fillId="0" borderId="0" xfId="1734" applyNumberFormat="1" applyFont="1" applyAlignment="1" applyProtection="1">
      <alignment vertical="center"/>
    </xf>
    <xf numFmtId="49" fontId="224" fillId="0" borderId="0" xfId="1734" applyNumberFormat="1" applyFont="1" applyBorder="1" applyAlignment="1" applyProtection="1">
      <alignment horizontal="justify" vertical="center"/>
    </xf>
    <xf numFmtId="0" fontId="220" fillId="0" borderId="0" xfId="1734" applyFont="1" applyBorder="1" applyAlignment="1" applyProtection="1">
      <alignment horizontal="center" vertical="center" wrapText="1"/>
    </xf>
    <xf numFmtId="0" fontId="12" fillId="0" borderId="0" xfId="1734" applyFont="1" applyAlignment="1" applyProtection="1">
      <alignment vertical="center"/>
      <protection locked="0"/>
    </xf>
    <xf numFmtId="49" fontId="12" fillId="0" borderId="0" xfId="1734" applyNumberFormat="1" applyFont="1" applyAlignment="1" applyProtection="1">
      <alignment vertical="center" wrapText="1"/>
    </xf>
    <xf numFmtId="0" fontId="34" fillId="0" borderId="0" xfId="1734" applyFont="1" applyAlignment="1" applyProtection="1">
      <alignment vertical="center" wrapText="1"/>
    </xf>
    <xf numFmtId="0" fontId="34" fillId="0" borderId="0" xfId="1734" applyFont="1" applyAlignment="1" applyProtection="1">
      <alignment horizontal="center" vertical="center"/>
    </xf>
    <xf numFmtId="4" fontId="34" fillId="0" borderId="0" xfId="1734" applyNumberFormat="1" applyFont="1" applyAlignment="1" applyProtection="1">
      <alignment horizontal="right" vertical="center"/>
    </xf>
    <xf numFmtId="4" fontId="34" fillId="0" borderId="0" xfId="1734" applyNumberFormat="1" applyFont="1" applyAlignment="1" applyProtection="1">
      <alignment horizontal="right" vertical="center"/>
      <protection locked="0"/>
    </xf>
    <xf numFmtId="0" fontId="162" fillId="0" borderId="0" xfId="1734" applyFont="1" applyBorder="1" applyAlignment="1" applyProtection="1">
      <alignment vertical="center"/>
    </xf>
    <xf numFmtId="0" fontId="12" fillId="0" borderId="0" xfId="1734" applyFont="1" applyBorder="1" applyAlignment="1" applyProtection="1">
      <alignment horizontal="center" vertical="center" wrapText="1"/>
    </xf>
    <xf numFmtId="0" fontId="106" fillId="0" borderId="0" xfId="1734" applyFont="1" applyBorder="1" applyAlignment="1" applyProtection="1">
      <alignment vertical="center"/>
    </xf>
    <xf numFmtId="0" fontId="11" fillId="0" borderId="0" xfId="1734" applyFont="1" applyAlignment="1" applyProtection="1">
      <alignment vertical="center"/>
      <protection locked="0"/>
    </xf>
    <xf numFmtId="4" fontId="11" fillId="0" borderId="0" xfId="1734" applyNumberFormat="1" applyFont="1" applyFill="1" applyAlignment="1" applyProtection="1">
      <alignment vertical="center"/>
    </xf>
    <xf numFmtId="0" fontId="11" fillId="0" borderId="9" xfId="1734" applyFont="1" applyBorder="1" applyAlignment="1" applyProtection="1">
      <alignment vertical="center"/>
    </xf>
    <xf numFmtId="0" fontId="12" fillId="0" borderId="9" xfId="1734" applyFont="1" applyBorder="1" applyAlignment="1" applyProtection="1">
      <alignment horizontal="left" vertical="center" wrapText="1"/>
    </xf>
    <xf numFmtId="0" fontId="12" fillId="0" borderId="9" xfId="1734" applyFont="1" applyBorder="1" applyAlignment="1" applyProtection="1">
      <alignment horizontal="center" vertical="center"/>
    </xf>
    <xf numFmtId="4" fontId="11" fillId="0" borderId="9" xfId="1734" applyNumberFormat="1" applyFont="1" applyBorder="1" applyAlignment="1" applyProtection="1">
      <alignment horizontal="right" vertical="center"/>
    </xf>
    <xf numFmtId="4" fontId="11" fillId="0" borderId="9" xfId="1734" applyNumberFormat="1" applyFont="1" applyBorder="1" applyAlignment="1" applyProtection="1">
      <alignment horizontal="right" vertical="center"/>
      <protection locked="0"/>
    </xf>
    <xf numFmtId="0" fontId="11" fillId="0" borderId="0" xfId="1734" applyFont="1" applyBorder="1" applyAlignment="1" applyProtection="1">
      <alignment vertical="center"/>
    </xf>
    <xf numFmtId="0" fontId="220" fillId="0" borderId="0" xfId="1734" applyFont="1" applyBorder="1" applyAlignment="1" applyProtection="1">
      <alignment vertical="center"/>
    </xf>
    <xf numFmtId="0" fontId="224" fillId="0" borderId="0" xfId="1734" applyFont="1" applyBorder="1" applyAlignment="1" applyProtection="1">
      <alignment horizontal="left" vertical="center" wrapText="1"/>
    </xf>
    <xf numFmtId="0" fontId="224" fillId="0" borderId="0" xfId="1734" applyFont="1" applyBorder="1" applyAlignment="1" applyProtection="1">
      <alignment horizontal="center" vertical="center"/>
    </xf>
    <xf numFmtId="4" fontId="220" fillId="0" borderId="0" xfId="1734" applyNumberFormat="1" applyFont="1" applyBorder="1" applyAlignment="1" applyProtection="1">
      <alignment horizontal="right" vertical="center"/>
    </xf>
    <xf numFmtId="4" fontId="220" fillId="0" borderId="0" xfId="1734" applyNumberFormat="1" applyFont="1" applyBorder="1" applyAlignment="1" applyProtection="1">
      <alignment horizontal="right" vertical="center"/>
      <protection locked="0"/>
    </xf>
    <xf numFmtId="4" fontId="224" fillId="0" borderId="0" xfId="1734" applyNumberFormat="1" applyFont="1" applyBorder="1" applyAlignment="1" applyProtection="1">
      <alignment vertical="center"/>
    </xf>
    <xf numFmtId="0" fontId="11" fillId="0" borderId="0" xfId="1734" quotePrefix="1" applyFont="1" applyAlignment="1" applyProtection="1">
      <alignment horizontal="left" vertical="center" wrapText="1"/>
    </xf>
    <xf numFmtId="0" fontId="220" fillId="0" borderId="0" xfId="1734" applyFont="1" applyAlignment="1" applyProtection="1">
      <alignment horizontal="center" vertical="center" wrapText="1"/>
    </xf>
    <xf numFmtId="49" fontId="11" fillId="0" borderId="0" xfId="1734" applyNumberFormat="1" applyFont="1" applyAlignment="1" applyProtection="1">
      <alignment horizontal="left" vertical="center" wrapText="1"/>
    </xf>
    <xf numFmtId="0" fontId="227" fillId="0" borderId="0" xfId="1734" applyFont="1" applyAlignment="1" applyProtection="1">
      <alignment horizontal="left" vertical="center" wrapText="1"/>
    </xf>
    <xf numFmtId="0" fontId="227" fillId="0" borderId="0" xfId="1734" applyFont="1" applyAlignment="1" applyProtection="1">
      <alignment horizontal="center" vertical="center" wrapText="1"/>
    </xf>
    <xf numFmtId="4" fontId="227" fillId="0" borderId="0" xfId="1734" applyNumberFormat="1" applyFont="1" applyAlignment="1" applyProtection="1">
      <alignment vertical="center"/>
    </xf>
    <xf numFmtId="0" fontId="229" fillId="0" borderId="0" xfId="1734" applyFont="1" applyAlignment="1" applyProtection="1">
      <alignment horizontal="left" vertical="center" wrapText="1"/>
    </xf>
    <xf numFmtId="0" fontId="229" fillId="0" borderId="0" xfId="1734" applyFont="1" applyAlignment="1" applyProtection="1">
      <alignment horizontal="center" vertical="center"/>
    </xf>
    <xf numFmtId="4" fontId="11" fillId="0" borderId="0" xfId="1734" applyNumberFormat="1" applyFont="1" applyAlignment="1" applyProtection="1">
      <alignment horizontal="center" vertical="center"/>
    </xf>
    <xf numFmtId="4" fontId="11" fillId="0" borderId="0" xfId="1734" applyNumberFormat="1" applyFont="1" applyAlignment="1" applyProtection="1">
      <alignment horizontal="left" vertical="center" wrapText="1"/>
    </xf>
    <xf numFmtId="4" fontId="220" fillId="0" borderId="0" xfId="1734" applyNumberFormat="1" applyFont="1" applyAlignment="1" applyProtection="1">
      <alignment horizontal="left" vertical="center" wrapText="1"/>
    </xf>
    <xf numFmtId="0" fontId="220" fillId="0" borderId="0" xfId="1734" quotePrefix="1" applyFont="1" applyAlignment="1" applyProtection="1">
      <alignment horizontal="left" vertical="center" wrapText="1"/>
    </xf>
    <xf numFmtId="0" fontId="160" fillId="0" borderId="0" xfId="1734" applyFont="1" applyAlignment="1" applyProtection="1">
      <alignment vertical="center"/>
    </xf>
    <xf numFmtId="0" fontId="12" fillId="0" borderId="0" xfId="1734" applyFont="1" applyAlignment="1" applyProtection="1">
      <alignment horizontal="center" vertical="center" wrapText="1"/>
    </xf>
    <xf numFmtId="49" fontId="11" fillId="0" borderId="0" xfId="1734" applyNumberFormat="1" applyFont="1" applyAlignment="1" applyProtection="1">
      <alignment horizontal="justify" vertical="center"/>
    </xf>
    <xf numFmtId="165" fontId="12" fillId="0" borderId="0" xfId="1992" applyFont="1" applyAlignment="1" applyProtection="1">
      <alignment vertical="center"/>
    </xf>
    <xf numFmtId="0" fontId="11" fillId="92" borderId="0" xfId="1734" applyFont="1" applyFill="1" applyAlignment="1" applyProtection="1">
      <alignment horizontal="justify" vertical="center"/>
    </xf>
    <xf numFmtId="165" fontId="11" fillId="0" borderId="0" xfId="1992" applyFont="1" applyAlignment="1" applyProtection="1">
      <alignment vertical="center"/>
    </xf>
    <xf numFmtId="49" fontId="12" fillId="0" borderId="0" xfId="1734" applyNumberFormat="1" applyFont="1" applyAlignment="1" applyProtection="1">
      <alignment horizontal="justify" vertical="center" wrapText="1"/>
    </xf>
    <xf numFmtId="0" fontId="31" fillId="0" borderId="0" xfId="1734" applyFont="1" applyFill="1" applyAlignment="1" applyProtection="1">
      <alignment vertical="center"/>
    </xf>
    <xf numFmtId="0" fontId="31" fillId="0" borderId="0" xfId="1734" applyFont="1" applyFill="1" applyAlignment="1" applyProtection="1">
      <alignment horizontal="justify" vertical="center" wrapText="1"/>
    </xf>
    <xf numFmtId="49" fontId="220" fillId="0" borderId="0" xfId="1734" applyNumberFormat="1" applyFont="1" applyAlignment="1" applyProtection="1">
      <alignment vertical="center" wrapText="1"/>
    </xf>
    <xf numFmtId="0" fontId="222" fillId="0" borderId="0" xfId="1734" applyFont="1" applyAlignment="1" applyProtection="1">
      <alignment horizontal="center" vertical="center"/>
    </xf>
    <xf numFmtId="0" fontId="11" fillId="0" borderId="0" xfId="1734" applyNumberFormat="1" applyFont="1" applyAlignment="1" applyProtection="1">
      <alignment horizontal="justify" vertical="center"/>
    </xf>
    <xf numFmtId="0" fontId="11" fillId="0" borderId="0" xfId="1734" applyFont="1" applyAlignment="1" applyProtection="1">
      <alignment horizontal="justify" vertical="center"/>
      <protection locked="0"/>
    </xf>
    <xf numFmtId="0" fontId="12" fillId="0" borderId="0" xfId="1734" applyFont="1" applyBorder="1" applyAlignment="1" applyProtection="1">
      <alignment horizontal="center" vertical="center"/>
    </xf>
    <xf numFmtId="4" fontId="11" fillId="0" borderId="0" xfId="1734" applyNumberFormat="1" applyFont="1" applyBorder="1" applyAlignment="1" applyProtection="1">
      <alignment horizontal="right" vertical="center"/>
    </xf>
    <xf numFmtId="4" fontId="11" fillId="0" borderId="0" xfId="1734" applyNumberFormat="1" applyFont="1" applyBorder="1" applyAlignment="1" applyProtection="1">
      <alignment horizontal="right" vertical="center"/>
      <protection locked="0"/>
    </xf>
    <xf numFmtId="0" fontId="227" fillId="0" borderId="0" xfId="1734" applyFont="1" applyBorder="1" applyAlignment="1" applyProtection="1">
      <alignment vertical="center"/>
    </xf>
    <xf numFmtId="0" fontId="230" fillId="0" borderId="0" xfId="1734" applyFont="1" applyBorder="1" applyAlignment="1" applyProtection="1">
      <alignment horizontal="center" vertical="center"/>
    </xf>
    <xf numFmtId="0" fontId="227" fillId="0" borderId="0" xfId="1734" applyFont="1" applyAlignment="1" applyProtection="1">
      <alignment horizontal="justify" vertical="center"/>
      <protection locked="0"/>
    </xf>
    <xf numFmtId="0" fontId="227" fillId="0" borderId="0" xfId="1734" applyFont="1" applyAlignment="1" applyProtection="1">
      <alignment horizontal="justify" vertical="center"/>
    </xf>
    <xf numFmtId="0" fontId="231" fillId="0" borderId="0" xfId="1734" applyFont="1" applyBorder="1" applyAlignment="1" applyProtection="1">
      <alignment vertical="center"/>
    </xf>
    <xf numFmtId="49" fontId="227" fillId="0" borderId="0" xfId="1734" applyNumberFormat="1" applyFont="1" applyAlignment="1" applyProtection="1">
      <alignment vertical="center"/>
    </xf>
    <xf numFmtId="4" fontId="227" fillId="0" borderId="0" xfId="1734" applyNumberFormat="1" applyFont="1" applyBorder="1" applyAlignment="1" applyProtection="1">
      <alignment horizontal="right" vertical="center"/>
    </xf>
    <xf numFmtId="4" fontId="227" fillId="0" borderId="0" xfId="1734" applyNumberFormat="1" applyFont="1" applyBorder="1" applyAlignment="1" applyProtection="1">
      <alignment horizontal="right" vertical="center"/>
      <protection locked="0"/>
    </xf>
    <xf numFmtId="4" fontId="11" fillId="0" borderId="0" xfId="1734" applyNumberFormat="1" applyFont="1" applyBorder="1" applyAlignment="1" applyProtection="1">
      <alignment horizontal="left" vertical="center"/>
      <protection locked="0"/>
    </xf>
    <xf numFmtId="49" fontId="11" fillId="0" borderId="0" xfId="1734" applyNumberFormat="1" applyFont="1" applyAlignment="1" applyProtection="1">
      <alignment vertical="center"/>
    </xf>
    <xf numFmtId="0" fontId="12" fillId="0" borderId="0" xfId="1734" applyFont="1" applyBorder="1" applyAlignment="1" applyProtection="1">
      <alignment vertical="center"/>
    </xf>
    <xf numFmtId="4" fontId="12" fillId="0" borderId="0" xfId="1734" applyNumberFormat="1" applyFont="1" applyBorder="1" applyAlignment="1" applyProtection="1">
      <alignment horizontal="right" vertical="center"/>
    </xf>
    <xf numFmtId="4" fontId="12" fillId="0" borderId="0" xfId="1734" applyNumberFormat="1" applyFont="1" applyBorder="1" applyAlignment="1" applyProtection="1">
      <alignment horizontal="right" vertical="center"/>
      <protection locked="0"/>
    </xf>
    <xf numFmtId="0" fontId="225" fillId="0" borderId="0" xfId="1734" applyFont="1" applyBorder="1" applyAlignment="1" applyProtection="1">
      <alignment vertical="center"/>
    </xf>
    <xf numFmtId="49" fontId="220" fillId="0" borderId="0" xfId="1734" applyNumberFormat="1" applyFont="1" applyAlignment="1" applyProtection="1">
      <alignment vertical="center"/>
    </xf>
    <xf numFmtId="49" fontId="220" fillId="0" borderId="0" xfId="1734" applyNumberFormat="1" applyFont="1" applyAlignment="1" applyProtection="1">
      <alignment horizontal="left" vertical="center" wrapText="1"/>
    </xf>
    <xf numFmtId="0" fontId="220" fillId="0" borderId="0" xfId="1734" quotePrefix="1" applyFont="1" applyAlignment="1" applyProtection="1">
      <alignment horizontal="justify" vertical="center"/>
    </xf>
    <xf numFmtId="4" fontId="220" fillId="0" borderId="0" xfId="1734" applyNumberFormat="1" applyFont="1" applyFill="1" applyAlignment="1" applyProtection="1">
      <alignment horizontal="right" vertical="center"/>
      <protection locked="0"/>
    </xf>
    <xf numFmtId="4" fontId="220" fillId="0" borderId="0" xfId="1734" applyNumberFormat="1" applyFont="1" applyFill="1" applyAlignment="1" applyProtection="1">
      <alignment vertical="center"/>
    </xf>
    <xf numFmtId="4" fontId="220" fillId="0" borderId="0" xfId="1734" applyNumberFormat="1" applyFont="1" applyFill="1" applyAlignment="1" applyProtection="1">
      <alignment horizontal="right" vertical="center"/>
    </xf>
    <xf numFmtId="0" fontId="11" fillId="0" borderId="0" xfId="1734" quotePrefix="1" applyFont="1" applyAlignment="1" applyProtection="1">
      <alignment vertical="center"/>
    </xf>
    <xf numFmtId="0" fontId="224" fillId="0" borderId="0" xfId="1734" applyFont="1" applyAlignment="1" applyProtection="1">
      <alignment vertical="center"/>
    </xf>
    <xf numFmtId="0" fontId="220" fillId="0" borderId="0" xfId="1734" quotePrefix="1" applyFont="1" applyAlignment="1" applyProtection="1">
      <alignment vertical="center"/>
    </xf>
    <xf numFmtId="4" fontId="11" fillId="0" borderId="0" xfId="1734" applyNumberFormat="1" applyFont="1" applyAlignment="1" applyProtection="1">
      <alignment horizontal="right" vertical="center" wrapText="1"/>
      <protection locked="0"/>
    </xf>
    <xf numFmtId="4" fontId="11" fillId="0" borderId="0" xfId="1734" applyNumberFormat="1" applyFont="1" applyAlignment="1" applyProtection="1">
      <alignment vertical="center" wrapText="1"/>
    </xf>
    <xf numFmtId="0" fontId="12" fillId="0" borderId="0" xfId="1734" applyFont="1" applyBorder="1" applyAlignment="1" applyProtection="1">
      <alignment horizontal="left" vertical="center" wrapText="1"/>
    </xf>
    <xf numFmtId="0" fontId="164" fillId="0" borderId="0" xfId="1734" applyFont="1" applyAlignment="1" applyProtection="1">
      <alignment horizontal="justify" vertical="center"/>
    </xf>
    <xf numFmtId="0" fontId="230" fillId="0" borderId="0" xfId="1734" applyFont="1" applyAlignment="1" applyProtection="1">
      <alignment horizontal="justify" vertical="center"/>
    </xf>
    <xf numFmtId="0" fontId="227" fillId="0" borderId="0" xfId="1734" applyFont="1" applyAlignment="1" applyProtection="1">
      <alignment vertical="center"/>
      <protection locked="0"/>
    </xf>
    <xf numFmtId="0" fontId="5" fillId="0" borderId="0" xfId="1734" applyFont="1" applyAlignment="1" applyProtection="1">
      <alignment vertical="center"/>
    </xf>
    <xf numFmtId="0" fontId="229" fillId="0" borderId="0" xfId="1734" applyFont="1" applyAlignment="1" applyProtection="1">
      <alignment horizontal="justify" vertical="center"/>
    </xf>
    <xf numFmtId="0" fontId="220" fillId="0" borderId="0" xfId="1734" applyFont="1" applyAlignment="1" applyProtection="1">
      <alignment vertical="center"/>
      <protection locked="0"/>
    </xf>
    <xf numFmtId="0" fontId="163" fillId="0" borderId="0" xfId="1734" applyFont="1" applyAlignment="1" applyProtection="1">
      <alignment vertical="center"/>
    </xf>
    <xf numFmtId="0" fontId="227" fillId="0" borderId="0" xfId="1734" applyFont="1" applyBorder="1" applyAlignment="1" applyProtection="1">
      <alignment horizontal="center" vertical="center" wrapText="1"/>
    </xf>
    <xf numFmtId="4" fontId="228" fillId="0" borderId="0" xfId="1734" applyNumberFormat="1" applyFont="1" applyAlignment="1" applyProtection="1">
      <alignment horizontal="right" vertical="center"/>
    </xf>
    <xf numFmtId="0" fontId="11" fillId="0" borderId="0" xfId="1734" quotePrefix="1" applyFont="1" applyBorder="1" applyAlignment="1" applyProtection="1">
      <alignment horizontal="justify" vertical="center"/>
    </xf>
    <xf numFmtId="0" fontId="11" fillId="0" borderId="0" xfId="1734" quotePrefix="1" applyFont="1" applyBorder="1" applyAlignment="1" applyProtection="1">
      <alignment horizontal="justify" vertical="center" wrapText="1"/>
    </xf>
    <xf numFmtId="4" fontId="12" fillId="0" borderId="9" xfId="1734" applyNumberFormat="1" applyFont="1" applyBorder="1" applyAlignment="1" applyProtection="1">
      <alignment vertical="center"/>
    </xf>
    <xf numFmtId="0" fontId="106" fillId="0" borderId="0" xfId="1734" applyFont="1" applyBorder="1" applyAlignment="1" applyProtection="1">
      <alignment horizontal="center" vertical="center"/>
    </xf>
    <xf numFmtId="4" fontId="220" fillId="0" borderId="0" xfId="1734" applyNumberFormat="1" applyFont="1" applyFill="1" applyBorder="1" applyAlignment="1" applyProtection="1">
      <alignment horizontal="right" vertical="center"/>
      <protection locked="0"/>
    </xf>
    <xf numFmtId="0" fontId="34" fillId="0" borderId="0" xfId="1734" applyFont="1" applyBorder="1" applyAlignment="1" applyProtection="1">
      <alignment vertical="center"/>
    </xf>
    <xf numFmtId="0" fontId="220" fillId="0" borderId="0" xfId="1734" applyFont="1" applyBorder="1" applyAlignment="1" applyProtection="1">
      <alignment horizontal="left" vertical="center" wrapText="1"/>
    </xf>
    <xf numFmtId="4" fontId="220" fillId="0" borderId="0" xfId="1734" applyNumberFormat="1" applyFont="1" applyBorder="1" applyAlignment="1" applyProtection="1">
      <alignment vertical="center"/>
    </xf>
    <xf numFmtId="0" fontId="225" fillId="0" borderId="0" xfId="1734" applyFont="1" applyBorder="1" applyAlignment="1" applyProtection="1">
      <alignment horizontal="center" vertical="center"/>
    </xf>
    <xf numFmtId="4" fontId="214" fillId="0" borderId="0" xfId="1734" applyNumberFormat="1" applyFont="1" applyBorder="1" applyAlignment="1" applyProtection="1">
      <alignment horizontal="right" vertical="center"/>
    </xf>
    <xf numFmtId="0" fontId="11" fillId="0" borderId="4" xfId="1734" applyFont="1" applyBorder="1" applyAlignment="1" applyProtection="1">
      <alignment vertical="center"/>
    </xf>
    <xf numFmtId="0" fontId="11" fillId="0" borderId="4" xfId="1734" applyFont="1" applyBorder="1" applyAlignment="1" applyProtection="1">
      <alignment horizontal="left" vertical="center" wrapText="1"/>
    </xf>
    <xf numFmtId="0" fontId="11" fillId="0" borderId="4" xfId="1734" applyFont="1" applyBorder="1" applyAlignment="1" applyProtection="1">
      <alignment horizontal="center" vertical="center"/>
    </xf>
    <xf numFmtId="4" fontId="11" fillId="0" borderId="4" xfId="1734" applyNumberFormat="1" applyFont="1" applyBorder="1" applyAlignment="1" applyProtection="1">
      <alignment horizontal="right" vertical="center"/>
    </xf>
    <xf numFmtId="4" fontId="11" fillId="0" borderId="4" xfId="1734" applyNumberFormat="1" applyFont="1" applyBorder="1" applyAlignment="1" applyProtection="1">
      <alignment horizontal="right" vertical="center"/>
      <protection locked="0"/>
    </xf>
    <xf numFmtId="4" fontId="11" fillId="0" borderId="4" xfId="1734" applyNumberFormat="1" applyFont="1" applyBorder="1" applyAlignment="1" applyProtection="1">
      <alignment vertical="center"/>
    </xf>
    <xf numFmtId="0" fontId="11" fillId="0" borderId="45" xfId="1734" applyFont="1" applyBorder="1" applyAlignment="1" applyProtection="1">
      <alignment vertical="center"/>
    </xf>
    <xf numFmtId="0" fontId="10" fillId="0" borderId="45" xfId="1734" applyFont="1" applyBorder="1" applyAlignment="1" applyProtection="1">
      <alignment horizontal="left" vertical="center" wrapText="1"/>
    </xf>
    <xf numFmtId="0" fontId="11" fillId="0" borderId="45" xfId="1734" applyFont="1" applyBorder="1" applyAlignment="1" applyProtection="1">
      <alignment horizontal="center" vertical="center"/>
    </xf>
    <xf numFmtId="4" fontId="11" fillId="0" borderId="45" xfId="1734" applyNumberFormat="1" applyFont="1" applyBorder="1" applyAlignment="1" applyProtection="1">
      <alignment horizontal="right" vertical="center"/>
    </xf>
    <xf numFmtId="4" fontId="11" fillId="0" borderId="45" xfId="1734" applyNumberFormat="1" applyFont="1" applyBorder="1" applyAlignment="1" applyProtection="1">
      <alignment horizontal="right" vertical="center"/>
      <protection locked="0"/>
    </xf>
    <xf numFmtId="4" fontId="11" fillId="0" borderId="45" xfId="1734" applyNumberFormat="1" applyFont="1" applyBorder="1" applyAlignment="1" applyProtection="1">
      <alignment vertical="center"/>
    </xf>
    <xf numFmtId="0" fontId="11" fillId="0" borderId="0" xfId="1734" applyFont="1" applyBorder="1" applyAlignment="1" applyProtection="1">
      <alignment horizontal="center" vertical="center"/>
    </xf>
    <xf numFmtId="0" fontId="5" fillId="0" borderId="0" xfId="1734" applyFont="1" applyBorder="1" applyAlignment="1" applyProtection="1">
      <alignment vertical="center"/>
    </xf>
    <xf numFmtId="4" fontId="11" fillId="0" borderId="0" xfId="1734" applyNumberFormat="1" applyFont="1" applyBorder="1" applyAlignment="1" applyProtection="1">
      <alignment vertical="center"/>
    </xf>
    <xf numFmtId="0" fontId="4" fillId="0" borderId="0" xfId="1734" applyFont="1" applyBorder="1" applyAlignment="1" applyProtection="1">
      <alignment horizontal="center" vertical="center"/>
    </xf>
    <xf numFmtId="0" fontId="12" fillId="0" borderId="44" xfId="1734" applyFont="1" applyBorder="1" applyAlignment="1" applyProtection="1">
      <alignment vertical="center"/>
    </xf>
    <xf numFmtId="4" fontId="4" fillId="0" borderId="44" xfId="1734" applyNumberFormat="1" applyFont="1" applyBorder="1" applyAlignment="1" applyProtection="1">
      <alignment horizontal="left" vertical="center"/>
    </xf>
    <xf numFmtId="0" fontId="12" fillId="0" borderId="44" xfId="1734" applyFont="1" applyBorder="1" applyAlignment="1" applyProtection="1">
      <alignment horizontal="center" vertical="center"/>
    </xf>
    <xf numFmtId="4" fontId="12" fillId="0" borderId="44" xfId="1734" applyNumberFormat="1" applyFont="1" applyBorder="1" applyAlignment="1" applyProtection="1">
      <alignment horizontal="right" vertical="center"/>
    </xf>
    <xf numFmtId="4" fontId="12" fillId="0" borderId="44" xfId="1734" applyNumberFormat="1" applyFont="1" applyBorder="1" applyAlignment="1" applyProtection="1">
      <alignment horizontal="right" vertical="center"/>
      <protection locked="0"/>
    </xf>
    <xf numFmtId="4" fontId="12" fillId="0" borderId="44" xfId="1734" applyNumberFormat="1" applyFont="1" applyBorder="1" applyAlignment="1" applyProtection="1">
      <alignment vertical="center"/>
    </xf>
    <xf numFmtId="0" fontId="160" fillId="0" borderId="0" xfId="1734" applyAlignment="1" applyProtection="1">
      <alignment vertical="center"/>
    </xf>
    <xf numFmtId="4" fontId="214" fillId="0" borderId="0" xfId="1734" applyNumberFormat="1" applyFont="1" applyBorder="1" applyAlignment="1" applyProtection="1">
      <alignment horizontal="left" vertical="center"/>
    </xf>
    <xf numFmtId="0" fontId="220" fillId="0" borderId="0" xfId="1734" applyFont="1" applyBorder="1" applyAlignment="1" applyProtection="1">
      <alignment horizontal="center" vertical="center"/>
    </xf>
    <xf numFmtId="0" fontId="160" fillId="0" borderId="0" xfId="1734" applyAlignment="1" applyProtection="1">
      <alignment vertical="center"/>
      <protection locked="0"/>
    </xf>
    <xf numFmtId="0" fontId="223" fillId="0" borderId="0" xfId="1734" applyFont="1" applyBorder="1" applyAlignment="1" applyProtection="1">
      <alignment horizontal="left" vertical="center" wrapText="1"/>
    </xf>
    <xf numFmtId="0" fontId="221" fillId="0" borderId="0" xfId="1734" applyFont="1" applyAlignment="1" applyProtection="1">
      <alignment horizontal="left" vertical="center" wrapText="1"/>
    </xf>
    <xf numFmtId="0" fontId="11" fillId="0" borderId="0" xfId="1198" applyFont="1" applyAlignment="1">
      <alignment horizontal="justify" vertical="center" wrapText="1"/>
    </xf>
    <xf numFmtId="0" fontId="11" fillId="0" borderId="25" xfId="0" applyFont="1" applyBorder="1" applyAlignment="1">
      <alignment horizontal="center" vertical="center" wrapText="1"/>
    </xf>
    <xf numFmtId="0" fontId="77" fillId="0" borderId="25" xfId="0" applyFont="1" applyBorder="1" applyAlignment="1">
      <alignment horizontal="center" vertical="center"/>
    </xf>
    <xf numFmtId="0" fontId="77" fillId="0" borderId="25" xfId="0" applyFont="1" applyBorder="1" applyAlignment="1">
      <alignment vertical="center"/>
    </xf>
    <xf numFmtId="0" fontId="11" fillId="11" borderId="25" xfId="0" applyFont="1" applyFill="1" applyBorder="1" applyAlignment="1">
      <alignment horizontal="center" vertical="center"/>
    </xf>
    <xf numFmtId="0" fontId="11" fillId="11" borderId="25" xfId="0" applyFont="1" applyFill="1" applyBorder="1" applyAlignment="1">
      <alignment vertical="center" wrapText="1"/>
    </xf>
    <xf numFmtId="0" fontId="77" fillId="11" borderId="25" xfId="0" applyFont="1" applyFill="1" applyBorder="1" applyAlignment="1">
      <alignment horizontal="center" vertical="center"/>
    </xf>
    <xf numFmtId="0" fontId="77" fillId="11" borderId="25" xfId="0" applyFont="1" applyFill="1" applyBorder="1" applyAlignment="1">
      <alignment horizontal="right" vertical="center"/>
    </xf>
    <xf numFmtId="0" fontId="11" fillId="0" borderId="0" xfId="0" applyFont="1" applyAlignment="1">
      <alignment vertical="center"/>
    </xf>
    <xf numFmtId="0" fontId="11" fillId="0" borderId="0" xfId="0" applyFont="1" applyAlignment="1" applyProtection="1">
      <alignment horizontal="center" vertical="center"/>
      <protection locked="0"/>
    </xf>
    <xf numFmtId="16" fontId="11" fillId="0" borderId="0" xfId="0" applyNumberFormat="1" applyFont="1" applyAlignment="1">
      <alignment horizontal="center" vertical="center"/>
    </xf>
    <xf numFmtId="0" fontId="12" fillId="0" borderId="0" xfId="0" applyFont="1" applyAlignment="1">
      <alignment vertical="center" wrapText="1"/>
    </xf>
    <xf numFmtId="0" fontId="11" fillId="0" borderId="0" xfId="0" applyFont="1" applyAlignment="1">
      <alignment horizontal="justify" vertical="center" wrapText="1"/>
    </xf>
    <xf numFmtId="4" fontId="11" fillId="0" borderId="0" xfId="0" applyNumberFormat="1" applyFont="1" applyAlignment="1" applyProtection="1">
      <alignment horizontal="center" vertical="center"/>
      <protection locked="0"/>
    </xf>
    <xf numFmtId="0" fontId="81" fillId="0" borderId="0" xfId="0" applyFont="1" applyAlignment="1">
      <alignment vertical="center"/>
    </xf>
    <xf numFmtId="0" fontId="81" fillId="0" borderId="0" xfId="0" applyFont="1" applyAlignment="1">
      <alignment vertical="center" wrapText="1"/>
    </xf>
    <xf numFmtId="0" fontId="81" fillId="0" borderId="0" xfId="0" applyNumberFormat="1" applyFont="1" applyAlignment="1">
      <alignment horizontal="center" vertical="center"/>
    </xf>
    <xf numFmtId="0" fontId="8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11" fillId="11" borderId="8" xfId="0" applyFont="1" applyFill="1" applyBorder="1" applyAlignment="1">
      <alignment vertical="center" wrapText="1"/>
    </xf>
    <xf numFmtId="0" fontId="77" fillId="11" borderId="8" xfId="0" applyFont="1" applyFill="1" applyBorder="1" applyAlignment="1">
      <alignment vertical="center"/>
    </xf>
    <xf numFmtId="0" fontId="77" fillId="11" borderId="8" xfId="0" applyFont="1" applyFill="1" applyBorder="1" applyAlignment="1">
      <alignment horizontal="center" vertical="center"/>
    </xf>
    <xf numFmtId="0" fontId="77" fillId="0" borderId="0" xfId="0" applyFont="1" applyAlignment="1">
      <alignment horizontal="center" vertical="center"/>
    </xf>
    <xf numFmtId="0" fontId="11" fillId="0" borderId="0" xfId="0" applyNumberFormat="1" applyFont="1" applyAlignment="1">
      <alignment horizontal="center" vertical="center"/>
    </xf>
    <xf numFmtId="0" fontId="11" fillId="0" borderId="0" xfId="0" applyFont="1" applyAlignment="1">
      <alignment horizontal="right" vertical="center"/>
    </xf>
    <xf numFmtId="4" fontId="11" fillId="0" borderId="0" xfId="0" applyNumberFormat="1" applyFont="1" applyAlignment="1">
      <alignment horizontal="center" vertical="center"/>
    </xf>
    <xf numFmtId="0" fontId="76" fillId="0" borderId="0" xfId="0" applyFont="1" applyFill="1" applyAlignment="1">
      <alignment horizontal="justify" vertical="center" wrapText="1"/>
    </xf>
    <xf numFmtId="49" fontId="11" fillId="0" borderId="0" xfId="0" applyNumberFormat="1" applyFont="1" applyFill="1" applyBorder="1" applyAlignment="1">
      <alignment horizontal="center" vertical="center"/>
    </xf>
    <xf numFmtId="4" fontId="77" fillId="0" borderId="0" xfId="0" applyNumberFormat="1" applyFont="1" applyFill="1" applyBorder="1" applyAlignment="1">
      <alignment horizontal="center" vertical="center"/>
    </xf>
    <xf numFmtId="4" fontId="77" fillId="0" borderId="0" xfId="0" applyNumberFormat="1" applyFont="1" applyFill="1" applyBorder="1" applyAlignment="1" applyProtection="1">
      <alignment horizontal="center" vertical="center"/>
      <protection locked="0"/>
    </xf>
    <xf numFmtId="195" fontId="77" fillId="0" borderId="0" xfId="0" applyNumberFormat="1" applyFont="1" applyFill="1" applyBorder="1" applyAlignment="1">
      <alignment horizontal="right" vertical="center"/>
    </xf>
    <xf numFmtId="0" fontId="210" fillId="0" borderId="0" xfId="1198" applyFont="1" applyBorder="1" applyAlignment="1">
      <alignment horizontal="justify" vertical="center" wrapText="1"/>
    </xf>
    <xf numFmtId="0" fontId="77" fillId="0" borderId="0" xfId="1198" applyFont="1" applyBorder="1" applyAlignment="1" applyProtection="1">
      <alignment horizontal="center" vertical="center"/>
      <protection hidden="1"/>
    </xf>
    <xf numFmtId="165" fontId="77" fillId="0" borderId="0" xfId="693" applyFont="1" applyBorder="1" applyAlignment="1" applyProtection="1">
      <alignment vertical="center"/>
      <protection hidden="1"/>
    </xf>
    <xf numFmtId="196" fontId="77" fillId="0" borderId="0" xfId="693" applyNumberFormat="1" applyFont="1" applyBorder="1" applyAlignment="1" applyProtection="1">
      <alignment horizontal="center" vertical="center"/>
      <protection locked="0"/>
    </xf>
    <xf numFmtId="0" fontId="211" fillId="0" borderId="0" xfId="1198" applyFont="1" applyBorder="1" applyAlignment="1">
      <alignment horizontal="justify" vertical="center" wrapText="1"/>
    </xf>
    <xf numFmtId="165" fontId="77" fillId="0" borderId="0" xfId="693" applyFont="1" applyBorder="1" applyAlignment="1" applyProtection="1">
      <alignment horizontal="right" vertical="center" wrapText="1"/>
      <protection hidden="1"/>
    </xf>
    <xf numFmtId="196" fontId="77" fillId="0" borderId="0" xfId="693" applyNumberFormat="1" applyFont="1" applyBorder="1" applyAlignment="1">
      <alignment horizontal="center" vertical="center"/>
    </xf>
    <xf numFmtId="0" fontId="11" fillId="0" borderId="0" xfId="1198" applyFont="1" applyBorder="1" applyAlignment="1" applyProtection="1">
      <alignment horizontal="center" vertical="center"/>
      <protection hidden="1"/>
    </xf>
    <xf numFmtId="0" fontId="11" fillId="0" borderId="0" xfId="693" applyNumberFormat="1" applyFont="1" applyBorder="1" applyAlignment="1" applyProtection="1">
      <alignment horizontal="center" vertical="center"/>
      <protection hidden="1"/>
    </xf>
    <xf numFmtId="196" fontId="11" fillId="0" borderId="0" xfId="693" applyNumberFormat="1" applyFont="1" applyBorder="1" applyAlignment="1" applyProtection="1">
      <alignment horizontal="center" vertical="center"/>
      <protection locked="0"/>
    </xf>
    <xf numFmtId="196" fontId="11" fillId="0" borderId="0" xfId="1198" applyNumberFormat="1" applyFont="1" applyBorder="1" applyAlignment="1">
      <alignment horizontal="right" vertical="center" wrapText="1"/>
    </xf>
    <xf numFmtId="0" fontId="11" fillId="0" borderId="0" xfId="1198" applyFont="1" applyFill="1" applyAlignment="1">
      <alignment horizontal="justify" vertical="center" wrapText="1"/>
    </xf>
    <xf numFmtId="0" fontId="11" fillId="0" borderId="0" xfId="0" applyFont="1" applyAlignment="1">
      <alignment horizontal="center" vertical="center" wrapText="1"/>
    </xf>
    <xf numFmtId="4" fontId="77" fillId="0" borderId="0" xfId="0" applyNumberFormat="1" applyFont="1" applyAlignment="1">
      <alignment horizontal="center" vertical="center"/>
    </xf>
    <xf numFmtId="4" fontId="77" fillId="0" borderId="0" xfId="0" applyNumberFormat="1" applyFont="1" applyAlignment="1" applyProtection="1">
      <alignment horizontal="center" vertical="center"/>
      <protection locked="0"/>
    </xf>
    <xf numFmtId="0" fontId="11" fillId="0" borderId="0" xfId="0" applyFont="1" applyAlignment="1" applyProtection="1">
      <alignment vertical="center"/>
      <protection locked="0"/>
    </xf>
    <xf numFmtId="0" fontId="11" fillId="0" borderId="0" xfId="1198" applyFont="1" applyAlignment="1">
      <alignment horizontal="left" vertical="center" wrapText="1"/>
    </xf>
    <xf numFmtId="0" fontId="5" fillId="0" borderId="30" xfId="0" applyFont="1" applyFill="1" applyBorder="1" applyAlignment="1">
      <alignment horizontal="center" vertical="center" wrapText="1"/>
    </xf>
    <xf numFmtId="0" fontId="5" fillId="0" borderId="0" xfId="0" applyFont="1" applyFill="1" applyBorder="1" applyAlignment="1">
      <alignment horizontal="center" vertical="center"/>
    </xf>
    <xf numFmtId="4" fontId="5" fillId="0" borderId="0" xfId="0" applyNumberFormat="1" applyFont="1" applyFill="1" applyBorder="1" applyAlignment="1">
      <alignment horizontal="center" vertical="center"/>
    </xf>
    <xf numFmtId="4" fontId="5" fillId="0" borderId="31" xfId="0" applyNumberFormat="1" applyFont="1" applyFill="1" applyBorder="1" applyAlignment="1">
      <alignment vertical="center"/>
    </xf>
    <xf numFmtId="0" fontId="5" fillId="66" borderId="8" xfId="0" applyFont="1" applyFill="1" applyBorder="1" applyAlignment="1">
      <alignment vertical="center" wrapText="1"/>
    </xf>
    <xf numFmtId="0" fontId="5" fillId="66" borderId="8" xfId="0" applyFont="1" applyFill="1" applyBorder="1" applyAlignment="1">
      <alignment horizontal="center" vertical="center"/>
    </xf>
    <xf numFmtId="4" fontId="5" fillId="66" borderId="8" xfId="0" applyNumberFormat="1" applyFont="1" applyFill="1" applyBorder="1" applyAlignment="1">
      <alignment horizontal="right" vertical="center"/>
    </xf>
  </cellXfs>
  <cellStyles count="2068">
    <cellStyle name="_ANTENE" xfId="1" xr:uid="{00000000-0005-0000-0000-000000000000}"/>
    <cellStyle name="_DGC-UDOB-025-08  ELLABO - HOTEL MARIJAN" xfId="2" xr:uid="{00000000-0005-0000-0000-000001000000}"/>
    <cellStyle name="_dvorana sisak novo-PONUDA ELEKTRO " xfId="3" xr:uid="{00000000-0005-0000-0000-000002000000}"/>
    <cellStyle name="_HOTEL LONE" xfId="4" xr:uid="{00000000-0005-0000-0000-000003000000}"/>
    <cellStyle name="_Hotel Marjan - TROŠKOVNIK" xfId="5" xr:uid="{00000000-0005-0000-0000-000004000000}"/>
    <cellStyle name="_Procjena opremanja Busevec - Lekenik" xfId="6" xr:uid="{00000000-0005-0000-0000-000005000000}"/>
    <cellStyle name="_STAMBENI DIO" xfId="7" xr:uid="{00000000-0005-0000-0000-000006000000}"/>
    <cellStyle name="_STAMBENI DIO_02_FPZ_borongaj_69 -TENDER_TROŠKOVNIK_ELEKTRO_FAZA_1U_L" xfId="8" xr:uid="{00000000-0005-0000-0000-000007000000}"/>
    <cellStyle name="_troškovnik" xfId="9" xr:uid="{00000000-0005-0000-0000-000008000000}"/>
    <cellStyle name="00000" xfId="10" xr:uid="{00000000-0005-0000-0000-000009000000}"/>
    <cellStyle name="20 % – Poudarek1" xfId="11" xr:uid="{00000000-0005-0000-0000-00000A000000}"/>
    <cellStyle name="20 % – Poudarek2" xfId="12" xr:uid="{00000000-0005-0000-0000-00000B000000}"/>
    <cellStyle name="20 % – Poudarek3" xfId="13" xr:uid="{00000000-0005-0000-0000-00000C000000}"/>
    <cellStyle name="20 % – Poudarek4" xfId="14" xr:uid="{00000000-0005-0000-0000-00000D000000}"/>
    <cellStyle name="20 % – Poudarek5" xfId="15" xr:uid="{00000000-0005-0000-0000-00000E000000}"/>
    <cellStyle name="20 % – Poudarek6" xfId="16" xr:uid="{00000000-0005-0000-0000-00000F000000}"/>
    <cellStyle name="20 % - Accent1" xfId="17" xr:uid="{00000000-0005-0000-0000-000010000000}"/>
    <cellStyle name="20 % - Accent2" xfId="18" xr:uid="{00000000-0005-0000-0000-000011000000}"/>
    <cellStyle name="20 % - Accent3" xfId="19" xr:uid="{00000000-0005-0000-0000-000012000000}"/>
    <cellStyle name="20 % - Accent4" xfId="20" xr:uid="{00000000-0005-0000-0000-000013000000}"/>
    <cellStyle name="20 % - Accent5" xfId="21" xr:uid="{00000000-0005-0000-0000-000014000000}"/>
    <cellStyle name="20 % - Accent6" xfId="22" xr:uid="{00000000-0005-0000-0000-000015000000}"/>
    <cellStyle name="20% - Accent1 10" xfId="23" xr:uid="{00000000-0005-0000-0000-000016000000}"/>
    <cellStyle name="20% - Accent1 11" xfId="24" xr:uid="{00000000-0005-0000-0000-000017000000}"/>
    <cellStyle name="20% - Accent1 12" xfId="25" xr:uid="{00000000-0005-0000-0000-000018000000}"/>
    <cellStyle name="20% - Accent1 13" xfId="26" xr:uid="{00000000-0005-0000-0000-000019000000}"/>
    <cellStyle name="20% - Accent1 14" xfId="27" xr:uid="{00000000-0005-0000-0000-00001A000000}"/>
    <cellStyle name="20% - Accent1 15" xfId="28" xr:uid="{00000000-0005-0000-0000-00001B000000}"/>
    <cellStyle name="20% - Accent1 16" xfId="29" xr:uid="{00000000-0005-0000-0000-00001C000000}"/>
    <cellStyle name="20% - Accent1 2" xfId="30" xr:uid="{00000000-0005-0000-0000-00001D000000}"/>
    <cellStyle name="20% - Accent1 3" xfId="31" xr:uid="{00000000-0005-0000-0000-00001E000000}"/>
    <cellStyle name="20% - Accent1 4" xfId="32" xr:uid="{00000000-0005-0000-0000-00001F000000}"/>
    <cellStyle name="20% - Accent1 5" xfId="33" xr:uid="{00000000-0005-0000-0000-000020000000}"/>
    <cellStyle name="20% - Accent1 6" xfId="34" xr:uid="{00000000-0005-0000-0000-000021000000}"/>
    <cellStyle name="20% - Accent1 7" xfId="35" xr:uid="{00000000-0005-0000-0000-000022000000}"/>
    <cellStyle name="20% - Accent1 8" xfId="36" xr:uid="{00000000-0005-0000-0000-000023000000}"/>
    <cellStyle name="20% - Accent1 9" xfId="37" xr:uid="{00000000-0005-0000-0000-000024000000}"/>
    <cellStyle name="20% - Accent2 10" xfId="38" xr:uid="{00000000-0005-0000-0000-000025000000}"/>
    <cellStyle name="20% - Accent2 11" xfId="39" xr:uid="{00000000-0005-0000-0000-000026000000}"/>
    <cellStyle name="20% - Accent2 12" xfId="40" xr:uid="{00000000-0005-0000-0000-000027000000}"/>
    <cellStyle name="20% - Accent2 13" xfId="41" xr:uid="{00000000-0005-0000-0000-000028000000}"/>
    <cellStyle name="20% - Accent2 14" xfId="42" xr:uid="{00000000-0005-0000-0000-000029000000}"/>
    <cellStyle name="20% - Accent2 15" xfId="43" xr:uid="{00000000-0005-0000-0000-00002A000000}"/>
    <cellStyle name="20% - Accent2 16" xfId="44" xr:uid="{00000000-0005-0000-0000-00002B000000}"/>
    <cellStyle name="20% - Accent2 2" xfId="45" xr:uid="{00000000-0005-0000-0000-00002C000000}"/>
    <cellStyle name="20% - Accent2 3" xfId="46" xr:uid="{00000000-0005-0000-0000-00002D000000}"/>
    <cellStyle name="20% - Accent2 4" xfId="47" xr:uid="{00000000-0005-0000-0000-00002E000000}"/>
    <cellStyle name="20% - Accent2 5" xfId="48" xr:uid="{00000000-0005-0000-0000-00002F000000}"/>
    <cellStyle name="20% - Accent2 6" xfId="49" xr:uid="{00000000-0005-0000-0000-000030000000}"/>
    <cellStyle name="20% - Accent2 7" xfId="50" xr:uid="{00000000-0005-0000-0000-000031000000}"/>
    <cellStyle name="20% - Accent2 8" xfId="51" xr:uid="{00000000-0005-0000-0000-000032000000}"/>
    <cellStyle name="20% - Accent2 9" xfId="52" xr:uid="{00000000-0005-0000-0000-000033000000}"/>
    <cellStyle name="20% - Accent3 10" xfId="53" xr:uid="{00000000-0005-0000-0000-000034000000}"/>
    <cellStyle name="20% - Accent3 11" xfId="54" xr:uid="{00000000-0005-0000-0000-000035000000}"/>
    <cellStyle name="20% - Accent3 12" xfId="55" xr:uid="{00000000-0005-0000-0000-000036000000}"/>
    <cellStyle name="20% - Accent3 13" xfId="56" xr:uid="{00000000-0005-0000-0000-000037000000}"/>
    <cellStyle name="20% - Accent3 14" xfId="57" xr:uid="{00000000-0005-0000-0000-000038000000}"/>
    <cellStyle name="20% - Accent3 15" xfId="58" xr:uid="{00000000-0005-0000-0000-000039000000}"/>
    <cellStyle name="20% - Accent3 16" xfId="59" xr:uid="{00000000-0005-0000-0000-00003A000000}"/>
    <cellStyle name="20% - Accent3 2" xfId="60" xr:uid="{00000000-0005-0000-0000-00003B000000}"/>
    <cellStyle name="20% - Accent3 3" xfId="61" xr:uid="{00000000-0005-0000-0000-00003C000000}"/>
    <cellStyle name="20% - Accent3 4" xfId="62" xr:uid="{00000000-0005-0000-0000-00003D000000}"/>
    <cellStyle name="20% - Accent3 5" xfId="63" xr:uid="{00000000-0005-0000-0000-00003E000000}"/>
    <cellStyle name="20% - Accent3 6" xfId="64" xr:uid="{00000000-0005-0000-0000-00003F000000}"/>
    <cellStyle name="20% - Accent3 7" xfId="65" xr:uid="{00000000-0005-0000-0000-000040000000}"/>
    <cellStyle name="20% - Accent3 8" xfId="66" xr:uid="{00000000-0005-0000-0000-000041000000}"/>
    <cellStyle name="20% - Accent3 9" xfId="67" xr:uid="{00000000-0005-0000-0000-000042000000}"/>
    <cellStyle name="20% - Accent4 10" xfId="68" xr:uid="{00000000-0005-0000-0000-000043000000}"/>
    <cellStyle name="20% - Accent4 11" xfId="69" xr:uid="{00000000-0005-0000-0000-000044000000}"/>
    <cellStyle name="20% - Accent4 12" xfId="70" xr:uid="{00000000-0005-0000-0000-000045000000}"/>
    <cellStyle name="20% - Accent4 13" xfId="71" xr:uid="{00000000-0005-0000-0000-000046000000}"/>
    <cellStyle name="20% - Accent4 14" xfId="72" xr:uid="{00000000-0005-0000-0000-000047000000}"/>
    <cellStyle name="20% - Accent4 15" xfId="73" xr:uid="{00000000-0005-0000-0000-000048000000}"/>
    <cellStyle name="20% - Accent4 16" xfId="74" xr:uid="{00000000-0005-0000-0000-000049000000}"/>
    <cellStyle name="20% - Accent4 2" xfId="75" xr:uid="{00000000-0005-0000-0000-00004A000000}"/>
    <cellStyle name="20% - Accent4 3" xfId="76" xr:uid="{00000000-0005-0000-0000-00004B000000}"/>
    <cellStyle name="20% - Accent4 4" xfId="77" xr:uid="{00000000-0005-0000-0000-00004C000000}"/>
    <cellStyle name="20% - Accent4 5" xfId="78" xr:uid="{00000000-0005-0000-0000-00004D000000}"/>
    <cellStyle name="20% - Accent4 6" xfId="79" xr:uid="{00000000-0005-0000-0000-00004E000000}"/>
    <cellStyle name="20% - Accent4 7" xfId="80" xr:uid="{00000000-0005-0000-0000-00004F000000}"/>
    <cellStyle name="20% - Accent4 8" xfId="81" xr:uid="{00000000-0005-0000-0000-000050000000}"/>
    <cellStyle name="20% - Accent4 9" xfId="82" xr:uid="{00000000-0005-0000-0000-000051000000}"/>
    <cellStyle name="20% - Accent5 10" xfId="83" xr:uid="{00000000-0005-0000-0000-000052000000}"/>
    <cellStyle name="20% - Accent5 11" xfId="84" xr:uid="{00000000-0005-0000-0000-000053000000}"/>
    <cellStyle name="20% - Accent5 12" xfId="85" xr:uid="{00000000-0005-0000-0000-000054000000}"/>
    <cellStyle name="20% - Accent5 13" xfId="86" xr:uid="{00000000-0005-0000-0000-000055000000}"/>
    <cellStyle name="20% - Accent5 14" xfId="87" xr:uid="{00000000-0005-0000-0000-000056000000}"/>
    <cellStyle name="20% - Accent5 15" xfId="88" xr:uid="{00000000-0005-0000-0000-000057000000}"/>
    <cellStyle name="20% - Accent5 16" xfId="89" xr:uid="{00000000-0005-0000-0000-000058000000}"/>
    <cellStyle name="20% - Accent5 2" xfId="90" xr:uid="{00000000-0005-0000-0000-000059000000}"/>
    <cellStyle name="20% - Accent5 3" xfId="91" xr:uid="{00000000-0005-0000-0000-00005A000000}"/>
    <cellStyle name="20% - Accent5 4" xfId="92" xr:uid="{00000000-0005-0000-0000-00005B000000}"/>
    <cellStyle name="20% - Accent5 5" xfId="93" xr:uid="{00000000-0005-0000-0000-00005C000000}"/>
    <cellStyle name="20% - Accent5 6" xfId="94" xr:uid="{00000000-0005-0000-0000-00005D000000}"/>
    <cellStyle name="20% - Accent5 7" xfId="95" xr:uid="{00000000-0005-0000-0000-00005E000000}"/>
    <cellStyle name="20% - Accent5 8" xfId="96" xr:uid="{00000000-0005-0000-0000-00005F000000}"/>
    <cellStyle name="20% - Accent5 9" xfId="97" xr:uid="{00000000-0005-0000-0000-000060000000}"/>
    <cellStyle name="20% - Accent6 10" xfId="98" xr:uid="{00000000-0005-0000-0000-000061000000}"/>
    <cellStyle name="20% - Accent6 11" xfId="99" xr:uid="{00000000-0005-0000-0000-000062000000}"/>
    <cellStyle name="20% - Accent6 12" xfId="100" xr:uid="{00000000-0005-0000-0000-000063000000}"/>
    <cellStyle name="20% - Accent6 13" xfId="101" xr:uid="{00000000-0005-0000-0000-000064000000}"/>
    <cellStyle name="20% - Accent6 14" xfId="102" xr:uid="{00000000-0005-0000-0000-000065000000}"/>
    <cellStyle name="20% - Accent6 15" xfId="103" xr:uid="{00000000-0005-0000-0000-000066000000}"/>
    <cellStyle name="20% - Accent6 16" xfId="104" xr:uid="{00000000-0005-0000-0000-000067000000}"/>
    <cellStyle name="20% - Accent6 2" xfId="105" xr:uid="{00000000-0005-0000-0000-000068000000}"/>
    <cellStyle name="20% - Accent6 3" xfId="106" xr:uid="{00000000-0005-0000-0000-000069000000}"/>
    <cellStyle name="20% - Accent6 4" xfId="107" xr:uid="{00000000-0005-0000-0000-00006A000000}"/>
    <cellStyle name="20% - Accent6 5" xfId="108" xr:uid="{00000000-0005-0000-0000-00006B000000}"/>
    <cellStyle name="20% - Accent6 6" xfId="109" xr:uid="{00000000-0005-0000-0000-00006C000000}"/>
    <cellStyle name="20% - Accent6 7" xfId="110" xr:uid="{00000000-0005-0000-0000-00006D000000}"/>
    <cellStyle name="20% - Accent6 8" xfId="111" xr:uid="{00000000-0005-0000-0000-00006E000000}"/>
    <cellStyle name="20% - Accent6 9" xfId="112" xr:uid="{00000000-0005-0000-0000-00006F000000}"/>
    <cellStyle name="20% - Akzent1" xfId="113" xr:uid="{00000000-0005-0000-0000-000070000000}"/>
    <cellStyle name="20% - Akzent1 2" xfId="114" xr:uid="{00000000-0005-0000-0000-000071000000}"/>
    <cellStyle name="20% - Akzent2" xfId="115" xr:uid="{00000000-0005-0000-0000-000072000000}"/>
    <cellStyle name="20% - Akzent2 2" xfId="116" xr:uid="{00000000-0005-0000-0000-000073000000}"/>
    <cellStyle name="20% - Akzent3" xfId="117" xr:uid="{00000000-0005-0000-0000-000074000000}"/>
    <cellStyle name="20% - Akzent3 2" xfId="118" xr:uid="{00000000-0005-0000-0000-000075000000}"/>
    <cellStyle name="20% - Akzent4" xfId="119" xr:uid="{00000000-0005-0000-0000-000076000000}"/>
    <cellStyle name="20% - Akzent4 2" xfId="120" xr:uid="{00000000-0005-0000-0000-000077000000}"/>
    <cellStyle name="20% - Akzent5" xfId="121" xr:uid="{00000000-0005-0000-0000-000078000000}"/>
    <cellStyle name="20% - Akzent5 2" xfId="122" xr:uid="{00000000-0005-0000-0000-000079000000}"/>
    <cellStyle name="20% - Akzent6" xfId="123" xr:uid="{00000000-0005-0000-0000-00007A000000}"/>
    <cellStyle name="20% - Akzent6 2" xfId="124" xr:uid="{00000000-0005-0000-0000-00007B000000}"/>
    <cellStyle name="20% - Isticanje1 2" xfId="125" xr:uid="{00000000-0005-0000-0000-00007C000000}"/>
    <cellStyle name="20% - Isticanje1 2 2" xfId="126" xr:uid="{00000000-0005-0000-0000-00007D000000}"/>
    <cellStyle name="20% - Isticanje1 2 3" xfId="127" xr:uid="{00000000-0005-0000-0000-00007E000000}"/>
    <cellStyle name="20% - Isticanje1 3" xfId="128" xr:uid="{00000000-0005-0000-0000-00007F000000}"/>
    <cellStyle name="20% - Isticanje1 4" xfId="129" xr:uid="{00000000-0005-0000-0000-000080000000}"/>
    <cellStyle name="20% - Isticanje1 5" xfId="130" xr:uid="{00000000-0005-0000-0000-000081000000}"/>
    <cellStyle name="20% - Isticanje1 6" xfId="131" xr:uid="{00000000-0005-0000-0000-000082000000}"/>
    <cellStyle name="20% - Isticanje2 2" xfId="132" xr:uid="{00000000-0005-0000-0000-000083000000}"/>
    <cellStyle name="20% - Isticanje2 2 2" xfId="133" xr:uid="{00000000-0005-0000-0000-000084000000}"/>
    <cellStyle name="20% - Isticanje2 2 3" xfId="134" xr:uid="{00000000-0005-0000-0000-000085000000}"/>
    <cellStyle name="20% - Isticanje2 3" xfId="135" xr:uid="{00000000-0005-0000-0000-000086000000}"/>
    <cellStyle name="20% - Isticanje2 4" xfId="136" xr:uid="{00000000-0005-0000-0000-000087000000}"/>
    <cellStyle name="20% - Isticanje2 5" xfId="137" xr:uid="{00000000-0005-0000-0000-000088000000}"/>
    <cellStyle name="20% - Isticanje2 6" xfId="138" xr:uid="{00000000-0005-0000-0000-000089000000}"/>
    <cellStyle name="20% - Isticanje3 2" xfId="139" xr:uid="{00000000-0005-0000-0000-00008A000000}"/>
    <cellStyle name="20% - Isticanje3 2 2" xfId="140" xr:uid="{00000000-0005-0000-0000-00008B000000}"/>
    <cellStyle name="20% - Isticanje3 2 3" xfId="141" xr:uid="{00000000-0005-0000-0000-00008C000000}"/>
    <cellStyle name="20% - Isticanje3 3" xfId="142" xr:uid="{00000000-0005-0000-0000-00008D000000}"/>
    <cellStyle name="20% - Isticanje3 4" xfId="143" xr:uid="{00000000-0005-0000-0000-00008E000000}"/>
    <cellStyle name="20% - Isticanje3 5" xfId="144" xr:uid="{00000000-0005-0000-0000-00008F000000}"/>
    <cellStyle name="20% - Isticanje3 6" xfId="145" xr:uid="{00000000-0005-0000-0000-000090000000}"/>
    <cellStyle name="20% - Isticanje4 2" xfId="146" xr:uid="{00000000-0005-0000-0000-000091000000}"/>
    <cellStyle name="20% - Isticanje4 2 2" xfId="147" xr:uid="{00000000-0005-0000-0000-000092000000}"/>
    <cellStyle name="20% - Isticanje4 2 3" xfId="148" xr:uid="{00000000-0005-0000-0000-000093000000}"/>
    <cellStyle name="20% - Isticanje4 3" xfId="149" xr:uid="{00000000-0005-0000-0000-000094000000}"/>
    <cellStyle name="20% - Isticanje4 4" xfId="150" xr:uid="{00000000-0005-0000-0000-000095000000}"/>
    <cellStyle name="20% - Isticanje4 5" xfId="151" xr:uid="{00000000-0005-0000-0000-000096000000}"/>
    <cellStyle name="20% - Isticanje4 6" xfId="152" xr:uid="{00000000-0005-0000-0000-000097000000}"/>
    <cellStyle name="20% - Isticanje5 2" xfId="153" xr:uid="{00000000-0005-0000-0000-000098000000}"/>
    <cellStyle name="20% - Isticanje5 2 2" xfId="154" xr:uid="{00000000-0005-0000-0000-000099000000}"/>
    <cellStyle name="20% - Isticanje5 3" xfId="155" xr:uid="{00000000-0005-0000-0000-00009A000000}"/>
    <cellStyle name="20% - Isticanje5 4" xfId="156" xr:uid="{00000000-0005-0000-0000-00009B000000}"/>
    <cellStyle name="20% - Isticanje5 5" xfId="157" xr:uid="{00000000-0005-0000-0000-00009C000000}"/>
    <cellStyle name="20% - Isticanje5 6" xfId="158" xr:uid="{00000000-0005-0000-0000-00009D000000}"/>
    <cellStyle name="20% - Isticanje6 2" xfId="159" xr:uid="{00000000-0005-0000-0000-00009E000000}"/>
    <cellStyle name="20% - Isticanje6 2 2" xfId="160" xr:uid="{00000000-0005-0000-0000-00009F000000}"/>
    <cellStyle name="20% - Isticanje6 2 3" xfId="161" xr:uid="{00000000-0005-0000-0000-0000A0000000}"/>
    <cellStyle name="20% - Isticanje6 3" xfId="162" xr:uid="{00000000-0005-0000-0000-0000A1000000}"/>
    <cellStyle name="20% - Isticanje6 4" xfId="163" xr:uid="{00000000-0005-0000-0000-0000A2000000}"/>
    <cellStyle name="20% - Isticanje6 5" xfId="164" xr:uid="{00000000-0005-0000-0000-0000A3000000}"/>
    <cellStyle name="20% - Isticanje6 6" xfId="165" xr:uid="{00000000-0005-0000-0000-0000A4000000}"/>
    <cellStyle name="3-pitanje" xfId="166" xr:uid="{00000000-0005-0000-0000-0000A5000000}"/>
    <cellStyle name="40 % – Poudarek1" xfId="167" xr:uid="{00000000-0005-0000-0000-0000A6000000}"/>
    <cellStyle name="40 % – Poudarek2" xfId="168" xr:uid="{00000000-0005-0000-0000-0000A7000000}"/>
    <cellStyle name="40 % – Poudarek3" xfId="169" xr:uid="{00000000-0005-0000-0000-0000A8000000}"/>
    <cellStyle name="40 % – Poudarek4" xfId="170" xr:uid="{00000000-0005-0000-0000-0000A9000000}"/>
    <cellStyle name="40 % – Poudarek5" xfId="171" xr:uid="{00000000-0005-0000-0000-0000AA000000}"/>
    <cellStyle name="40 % – Poudarek6" xfId="172" xr:uid="{00000000-0005-0000-0000-0000AB000000}"/>
    <cellStyle name="40 % - Accent1" xfId="173" xr:uid="{00000000-0005-0000-0000-0000AC000000}"/>
    <cellStyle name="40 % - Accent2" xfId="174" xr:uid="{00000000-0005-0000-0000-0000AD000000}"/>
    <cellStyle name="40 % - Accent3" xfId="175" xr:uid="{00000000-0005-0000-0000-0000AE000000}"/>
    <cellStyle name="40 % - Accent4" xfId="176" xr:uid="{00000000-0005-0000-0000-0000AF000000}"/>
    <cellStyle name="40 % - Accent5" xfId="177" xr:uid="{00000000-0005-0000-0000-0000B0000000}"/>
    <cellStyle name="40 % - Accent6" xfId="178" xr:uid="{00000000-0005-0000-0000-0000B1000000}"/>
    <cellStyle name="40% - Accent1 10" xfId="179" xr:uid="{00000000-0005-0000-0000-0000B2000000}"/>
    <cellStyle name="40% - Accent1 11" xfId="180" xr:uid="{00000000-0005-0000-0000-0000B3000000}"/>
    <cellStyle name="40% - Accent1 12" xfId="181" xr:uid="{00000000-0005-0000-0000-0000B4000000}"/>
    <cellStyle name="40% - Accent1 13" xfId="182" xr:uid="{00000000-0005-0000-0000-0000B5000000}"/>
    <cellStyle name="40% - Accent1 14" xfId="183" xr:uid="{00000000-0005-0000-0000-0000B6000000}"/>
    <cellStyle name="40% - Accent1 15" xfId="184" xr:uid="{00000000-0005-0000-0000-0000B7000000}"/>
    <cellStyle name="40% - Accent1 16" xfId="185" xr:uid="{00000000-0005-0000-0000-0000B8000000}"/>
    <cellStyle name="40% - Accent1 2" xfId="186" xr:uid="{00000000-0005-0000-0000-0000B9000000}"/>
    <cellStyle name="40% - Accent1 3" xfId="187" xr:uid="{00000000-0005-0000-0000-0000BA000000}"/>
    <cellStyle name="40% - Accent1 4" xfId="188" xr:uid="{00000000-0005-0000-0000-0000BB000000}"/>
    <cellStyle name="40% - Accent1 5" xfId="189" xr:uid="{00000000-0005-0000-0000-0000BC000000}"/>
    <cellStyle name="40% - Accent1 6" xfId="190" xr:uid="{00000000-0005-0000-0000-0000BD000000}"/>
    <cellStyle name="40% - Accent1 7" xfId="191" xr:uid="{00000000-0005-0000-0000-0000BE000000}"/>
    <cellStyle name="40% - Accent1 8" xfId="192" xr:uid="{00000000-0005-0000-0000-0000BF000000}"/>
    <cellStyle name="40% - Accent1 9" xfId="193" xr:uid="{00000000-0005-0000-0000-0000C0000000}"/>
    <cellStyle name="40% - Accent2 10" xfId="194" xr:uid="{00000000-0005-0000-0000-0000C1000000}"/>
    <cellStyle name="40% - Accent2 11" xfId="195" xr:uid="{00000000-0005-0000-0000-0000C2000000}"/>
    <cellStyle name="40% - Accent2 12" xfId="196" xr:uid="{00000000-0005-0000-0000-0000C3000000}"/>
    <cellStyle name="40% - Accent2 13" xfId="197" xr:uid="{00000000-0005-0000-0000-0000C4000000}"/>
    <cellStyle name="40% - Accent2 14" xfId="198" xr:uid="{00000000-0005-0000-0000-0000C5000000}"/>
    <cellStyle name="40% - Accent2 15" xfId="199" xr:uid="{00000000-0005-0000-0000-0000C6000000}"/>
    <cellStyle name="40% - Accent2 16" xfId="200" xr:uid="{00000000-0005-0000-0000-0000C7000000}"/>
    <cellStyle name="40% - Accent2 2" xfId="201" xr:uid="{00000000-0005-0000-0000-0000C8000000}"/>
    <cellStyle name="40% - Accent2 3" xfId="202" xr:uid="{00000000-0005-0000-0000-0000C9000000}"/>
    <cellStyle name="40% - Accent2 4" xfId="203" xr:uid="{00000000-0005-0000-0000-0000CA000000}"/>
    <cellStyle name="40% - Accent2 5" xfId="204" xr:uid="{00000000-0005-0000-0000-0000CB000000}"/>
    <cellStyle name="40% - Accent2 6" xfId="205" xr:uid="{00000000-0005-0000-0000-0000CC000000}"/>
    <cellStyle name="40% - Accent2 7" xfId="206" xr:uid="{00000000-0005-0000-0000-0000CD000000}"/>
    <cellStyle name="40% - Accent2 8" xfId="207" xr:uid="{00000000-0005-0000-0000-0000CE000000}"/>
    <cellStyle name="40% - Accent2 9" xfId="208" xr:uid="{00000000-0005-0000-0000-0000CF000000}"/>
    <cellStyle name="40% - Accent3 10" xfId="209" xr:uid="{00000000-0005-0000-0000-0000D0000000}"/>
    <cellStyle name="40% - Accent3 11" xfId="210" xr:uid="{00000000-0005-0000-0000-0000D1000000}"/>
    <cellStyle name="40% - Accent3 12" xfId="211" xr:uid="{00000000-0005-0000-0000-0000D2000000}"/>
    <cellStyle name="40% - Accent3 13" xfId="212" xr:uid="{00000000-0005-0000-0000-0000D3000000}"/>
    <cellStyle name="40% - Accent3 14" xfId="213" xr:uid="{00000000-0005-0000-0000-0000D4000000}"/>
    <cellStyle name="40% - Accent3 15" xfId="214" xr:uid="{00000000-0005-0000-0000-0000D5000000}"/>
    <cellStyle name="40% - Accent3 16" xfId="215" xr:uid="{00000000-0005-0000-0000-0000D6000000}"/>
    <cellStyle name="40% - Accent3 2" xfId="216" xr:uid="{00000000-0005-0000-0000-0000D7000000}"/>
    <cellStyle name="40% - Accent3 3" xfId="217" xr:uid="{00000000-0005-0000-0000-0000D8000000}"/>
    <cellStyle name="40% - Accent3 4" xfId="218" xr:uid="{00000000-0005-0000-0000-0000D9000000}"/>
    <cellStyle name="40% - Accent3 5" xfId="219" xr:uid="{00000000-0005-0000-0000-0000DA000000}"/>
    <cellStyle name="40% - Accent3 6" xfId="220" xr:uid="{00000000-0005-0000-0000-0000DB000000}"/>
    <cellStyle name="40% - Accent3 7" xfId="221" xr:uid="{00000000-0005-0000-0000-0000DC000000}"/>
    <cellStyle name="40% - Accent3 8" xfId="222" xr:uid="{00000000-0005-0000-0000-0000DD000000}"/>
    <cellStyle name="40% - Accent3 9" xfId="223" xr:uid="{00000000-0005-0000-0000-0000DE000000}"/>
    <cellStyle name="40% - Accent4 10" xfId="224" xr:uid="{00000000-0005-0000-0000-0000DF000000}"/>
    <cellStyle name="40% - Accent4 11" xfId="225" xr:uid="{00000000-0005-0000-0000-0000E0000000}"/>
    <cellStyle name="40% - Accent4 12" xfId="226" xr:uid="{00000000-0005-0000-0000-0000E1000000}"/>
    <cellStyle name="40% - Accent4 13" xfId="227" xr:uid="{00000000-0005-0000-0000-0000E2000000}"/>
    <cellStyle name="40% - Accent4 14" xfId="228" xr:uid="{00000000-0005-0000-0000-0000E3000000}"/>
    <cellStyle name="40% - Accent4 15" xfId="229" xr:uid="{00000000-0005-0000-0000-0000E4000000}"/>
    <cellStyle name="40% - Accent4 16" xfId="230" xr:uid="{00000000-0005-0000-0000-0000E5000000}"/>
    <cellStyle name="40% - Accent4 2" xfId="231" xr:uid="{00000000-0005-0000-0000-0000E6000000}"/>
    <cellStyle name="40% - Accent4 3" xfId="232" xr:uid="{00000000-0005-0000-0000-0000E7000000}"/>
    <cellStyle name="40% - Accent4 4" xfId="233" xr:uid="{00000000-0005-0000-0000-0000E8000000}"/>
    <cellStyle name="40% - Accent4 5" xfId="234" xr:uid="{00000000-0005-0000-0000-0000E9000000}"/>
    <cellStyle name="40% - Accent4 6" xfId="235" xr:uid="{00000000-0005-0000-0000-0000EA000000}"/>
    <cellStyle name="40% - Accent4 7" xfId="236" xr:uid="{00000000-0005-0000-0000-0000EB000000}"/>
    <cellStyle name="40% - Accent4 8" xfId="237" xr:uid="{00000000-0005-0000-0000-0000EC000000}"/>
    <cellStyle name="40% - Accent4 9" xfId="238" xr:uid="{00000000-0005-0000-0000-0000ED000000}"/>
    <cellStyle name="40% - Accent5 10" xfId="239" xr:uid="{00000000-0005-0000-0000-0000EE000000}"/>
    <cellStyle name="40% - Accent5 11" xfId="240" xr:uid="{00000000-0005-0000-0000-0000EF000000}"/>
    <cellStyle name="40% - Accent5 12" xfId="241" xr:uid="{00000000-0005-0000-0000-0000F0000000}"/>
    <cellStyle name="40% - Accent5 13" xfId="242" xr:uid="{00000000-0005-0000-0000-0000F1000000}"/>
    <cellStyle name="40% - Accent5 14" xfId="243" xr:uid="{00000000-0005-0000-0000-0000F2000000}"/>
    <cellStyle name="40% - Accent5 15" xfId="244" xr:uid="{00000000-0005-0000-0000-0000F3000000}"/>
    <cellStyle name="40% - Accent5 16" xfId="245" xr:uid="{00000000-0005-0000-0000-0000F4000000}"/>
    <cellStyle name="40% - Accent5 2" xfId="246" xr:uid="{00000000-0005-0000-0000-0000F5000000}"/>
    <cellStyle name="40% - Accent5 3" xfId="247" xr:uid="{00000000-0005-0000-0000-0000F6000000}"/>
    <cellStyle name="40% - Accent5 4" xfId="248" xr:uid="{00000000-0005-0000-0000-0000F7000000}"/>
    <cellStyle name="40% - Accent5 5" xfId="249" xr:uid="{00000000-0005-0000-0000-0000F8000000}"/>
    <cellStyle name="40% - Accent5 6" xfId="250" xr:uid="{00000000-0005-0000-0000-0000F9000000}"/>
    <cellStyle name="40% - Accent5 7" xfId="251" xr:uid="{00000000-0005-0000-0000-0000FA000000}"/>
    <cellStyle name="40% - Accent5 8" xfId="252" xr:uid="{00000000-0005-0000-0000-0000FB000000}"/>
    <cellStyle name="40% - Accent5 9" xfId="253" xr:uid="{00000000-0005-0000-0000-0000FC000000}"/>
    <cellStyle name="40% - Accent6 10" xfId="254" xr:uid="{00000000-0005-0000-0000-0000FD000000}"/>
    <cellStyle name="40% - Accent6 11" xfId="255" xr:uid="{00000000-0005-0000-0000-0000FE000000}"/>
    <cellStyle name="40% - Accent6 12" xfId="256" xr:uid="{00000000-0005-0000-0000-0000FF000000}"/>
    <cellStyle name="40% - Accent6 13" xfId="257" xr:uid="{00000000-0005-0000-0000-000000010000}"/>
    <cellStyle name="40% - Accent6 14" xfId="258" xr:uid="{00000000-0005-0000-0000-000001010000}"/>
    <cellStyle name="40% - Accent6 15" xfId="259" xr:uid="{00000000-0005-0000-0000-000002010000}"/>
    <cellStyle name="40% - Accent6 16" xfId="260" xr:uid="{00000000-0005-0000-0000-000003010000}"/>
    <cellStyle name="40% - Accent6 2" xfId="261" xr:uid="{00000000-0005-0000-0000-000004010000}"/>
    <cellStyle name="40% - Accent6 3" xfId="262" xr:uid="{00000000-0005-0000-0000-000005010000}"/>
    <cellStyle name="40% - Accent6 4" xfId="263" xr:uid="{00000000-0005-0000-0000-000006010000}"/>
    <cellStyle name="40% - Accent6 5" xfId="264" xr:uid="{00000000-0005-0000-0000-000007010000}"/>
    <cellStyle name="40% - Accent6 6" xfId="265" xr:uid="{00000000-0005-0000-0000-000008010000}"/>
    <cellStyle name="40% - Accent6 7" xfId="266" xr:uid="{00000000-0005-0000-0000-000009010000}"/>
    <cellStyle name="40% - Accent6 8" xfId="267" xr:uid="{00000000-0005-0000-0000-00000A010000}"/>
    <cellStyle name="40% - Accent6 9" xfId="268" xr:uid="{00000000-0005-0000-0000-00000B010000}"/>
    <cellStyle name="40% - Akzent1" xfId="269" xr:uid="{00000000-0005-0000-0000-00000C010000}"/>
    <cellStyle name="40% - Akzent1 2" xfId="270" xr:uid="{00000000-0005-0000-0000-00000D010000}"/>
    <cellStyle name="40% - Akzent2" xfId="271" xr:uid="{00000000-0005-0000-0000-00000E010000}"/>
    <cellStyle name="40% - Akzent2 2" xfId="272" xr:uid="{00000000-0005-0000-0000-00000F010000}"/>
    <cellStyle name="40% - Akzent3" xfId="273" xr:uid="{00000000-0005-0000-0000-000010010000}"/>
    <cellStyle name="40% - Akzent3 2" xfId="274" xr:uid="{00000000-0005-0000-0000-000011010000}"/>
    <cellStyle name="40% - Akzent4" xfId="275" xr:uid="{00000000-0005-0000-0000-000012010000}"/>
    <cellStyle name="40% - Akzent4 2" xfId="276" xr:uid="{00000000-0005-0000-0000-000013010000}"/>
    <cellStyle name="40% - Akzent5" xfId="277" xr:uid="{00000000-0005-0000-0000-000014010000}"/>
    <cellStyle name="40% - Akzent5 2" xfId="278" xr:uid="{00000000-0005-0000-0000-000015010000}"/>
    <cellStyle name="40% - Akzent6" xfId="279" xr:uid="{00000000-0005-0000-0000-000016010000}"/>
    <cellStyle name="40% - Akzent6 2" xfId="280" xr:uid="{00000000-0005-0000-0000-000017010000}"/>
    <cellStyle name="40% - Isticanje1" xfId="281" xr:uid="{00000000-0005-0000-0000-000018010000}"/>
    <cellStyle name="40% - Isticanje1 2" xfId="282" xr:uid="{00000000-0005-0000-0000-000019010000}"/>
    <cellStyle name="40% - Isticanje1 3" xfId="283" xr:uid="{00000000-0005-0000-0000-00001A010000}"/>
    <cellStyle name="40% - Isticanje1 4" xfId="284" xr:uid="{00000000-0005-0000-0000-00001B010000}"/>
    <cellStyle name="40% - Isticanje2 2" xfId="285" xr:uid="{00000000-0005-0000-0000-00001C010000}"/>
    <cellStyle name="40% - Isticanje2 2 2" xfId="286" xr:uid="{00000000-0005-0000-0000-00001D010000}"/>
    <cellStyle name="40% - Isticanje2 3" xfId="287" xr:uid="{00000000-0005-0000-0000-00001E010000}"/>
    <cellStyle name="40% - Isticanje2 4" xfId="288" xr:uid="{00000000-0005-0000-0000-00001F010000}"/>
    <cellStyle name="40% - Isticanje2 5" xfId="289" xr:uid="{00000000-0005-0000-0000-000020010000}"/>
    <cellStyle name="40% - Isticanje2 6" xfId="290" xr:uid="{00000000-0005-0000-0000-000021010000}"/>
    <cellStyle name="40% - Isticanje3 2" xfId="291" xr:uid="{00000000-0005-0000-0000-000022010000}"/>
    <cellStyle name="40% - Isticanje3 2 2" xfId="292" xr:uid="{00000000-0005-0000-0000-000023010000}"/>
    <cellStyle name="40% - Isticanje3 2 3" xfId="293" xr:uid="{00000000-0005-0000-0000-000024010000}"/>
    <cellStyle name="40% - Isticanje3 3" xfId="294" xr:uid="{00000000-0005-0000-0000-000025010000}"/>
    <cellStyle name="40% - Isticanje3 4" xfId="295" xr:uid="{00000000-0005-0000-0000-000026010000}"/>
    <cellStyle name="40% - Isticanje3 5" xfId="296" xr:uid="{00000000-0005-0000-0000-000027010000}"/>
    <cellStyle name="40% - Isticanje3 6" xfId="297" xr:uid="{00000000-0005-0000-0000-000028010000}"/>
    <cellStyle name="40% - Isticanje4 2" xfId="298" xr:uid="{00000000-0005-0000-0000-000029010000}"/>
    <cellStyle name="40% - Isticanje4 2 2" xfId="299" xr:uid="{00000000-0005-0000-0000-00002A010000}"/>
    <cellStyle name="40% - Isticanje4 2 3" xfId="300" xr:uid="{00000000-0005-0000-0000-00002B010000}"/>
    <cellStyle name="40% - Isticanje4 3" xfId="301" xr:uid="{00000000-0005-0000-0000-00002C010000}"/>
    <cellStyle name="40% - Isticanje4 4" xfId="302" xr:uid="{00000000-0005-0000-0000-00002D010000}"/>
    <cellStyle name="40% - Isticanje4 5" xfId="303" xr:uid="{00000000-0005-0000-0000-00002E010000}"/>
    <cellStyle name="40% - Isticanje4 6" xfId="304" xr:uid="{00000000-0005-0000-0000-00002F010000}"/>
    <cellStyle name="40% - Isticanje5 2" xfId="305" xr:uid="{00000000-0005-0000-0000-000030010000}"/>
    <cellStyle name="40% - Isticanje5 2 2" xfId="306" xr:uid="{00000000-0005-0000-0000-000031010000}"/>
    <cellStyle name="40% - Isticanje5 2 3" xfId="307" xr:uid="{00000000-0005-0000-0000-000032010000}"/>
    <cellStyle name="40% - Isticanje5 3" xfId="308" xr:uid="{00000000-0005-0000-0000-000033010000}"/>
    <cellStyle name="40% - Isticanje5 4" xfId="309" xr:uid="{00000000-0005-0000-0000-000034010000}"/>
    <cellStyle name="40% - Isticanje5 5" xfId="310" xr:uid="{00000000-0005-0000-0000-000035010000}"/>
    <cellStyle name="40% - Isticanje5 6" xfId="311" xr:uid="{00000000-0005-0000-0000-000036010000}"/>
    <cellStyle name="40% - Isticanje5 7" xfId="312" xr:uid="{00000000-0005-0000-0000-000037010000}"/>
    <cellStyle name="40% - Isticanje6 2" xfId="313" xr:uid="{00000000-0005-0000-0000-000038010000}"/>
    <cellStyle name="40% - Isticanje6 2 2" xfId="314" xr:uid="{00000000-0005-0000-0000-000039010000}"/>
    <cellStyle name="40% - Isticanje6 2 3" xfId="315" xr:uid="{00000000-0005-0000-0000-00003A010000}"/>
    <cellStyle name="40% - Isticanje6 3" xfId="316" xr:uid="{00000000-0005-0000-0000-00003B010000}"/>
    <cellStyle name="40% - Isticanje6 4" xfId="317" xr:uid="{00000000-0005-0000-0000-00003C010000}"/>
    <cellStyle name="40% - Isticanje6 5" xfId="318" xr:uid="{00000000-0005-0000-0000-00003D010000}"/>
    <cellStyle name="40% - Isticanje6 6" xfId="319" xr:uid="{00000000-0005-0000-0000-00003E010000}"/>
    <cellStyle name="40% - Naglasak1 2" xfId="320" xr:uid="{00000000-0005-0000-0000-00003F010000}"/>
    <cellStyle name="40% - Naglasak1 2 2" xfId="321" xr:uid="{00000000-0005-0000-0000-000040010000}"/>
    <cellStyle name="40% - Naglasak1 3" xfId="322" xr:uid="{00000000-0005-0000-0000-000041010000}"/>
    <cellStyle name="40% - Naglasak1 4" xfId="323" xr:uid="{00000000-0005-0000-0000-000042010000}"/>
    <cellStyle name="40% - Naglasak1 5" xfId="324" xr:uid="{00000000-0005-0000-0000-000043010000}"/>
    <cellStyle name="60 % – Poudarek1" xfId="325" xr:uid="{00000000-0005-0000-0000-000044010000}"/>
    <cellStyle name="60 % – Poudarek2" xfId="326" xr:uid="{00000000-0005-0000-0000-000045010000}"/>
    <cellStyle name="60 % – Poudarek3" xfId="327" xr:uid="{00000000-0005-0000-0000-000046010000}"/>
    <cellStyle name="60 % – Poudarek4" xfId="328" xr:uid="{00000000-0005-0000-0000-000047010000}"/>
    <cellStyle name="60 % – Poudarek5" xfId="329" xr:uid="{00000000-0005-0000-0000-000048010000}"/>
    <cellStyle name="60 % – Poudarek6" xfId="330" xr:uid="{00000000-0005-0000-0000-000049010000}"/>
    <cellStyle name="60 % - Accent1" xfId="331" xr:uid="{00000000-0005-0000-0000-00004A010000}"/>
    <cellStyle name="60 % - Accent2" xfId="332" xr:uid="{00000000-0005-0000-0000-00004B010000}"/>
    <cellStyle name="60 % - Accent3" xfId="333" xr:uid="{00000000-0005-0000-0000-00004C010000}"/>
    <cellStyle name="60 % - Accent4" xfId="334" xr:uid="{00000000-0005-0000-0000-00004D010000}"/>
    <cellStyle name="60 % - Accent5" xfId="335" xr:uid="{00000000-0005-0000-0000-00004E010000}"/>
    <cellStyle name="60 % - Accent6" xfId="336" xr:uid="{00000000-0005-0000-0000-00004F010000}"/>
    <cellStyle name="60% - Accent1 10" xfId="337" xr:uid="{00000000-0005-0000-0000-000050010000}"/>
    <cellStyle name="60% - Accent1 11" xfId="338" xr:uid="{00000000-0005-0000-0000-000051010000}"/>
    <cellStyle name="60% - Accent1 12" xfId="339" xr:uid="{00000000-0005-0000-0000-000052010000}"/>
    <cellStyle name="60% - Accent1 13" xfId="340" xr:uid="{00000000-0005-0000-0000-000053010000}"/>
    <cellStyle name="60% - Accent1 14" xfId="341" xr:uid="{00000000-0005-0000-0000-000054010000}"/>
    <cellStyle name="60% - Accent1 2" xfId="342" xr:uid="{00000000-0005-0000-0000-000055010000}"/>
    <cellStyle name="60% - Accent1 3" xfId="343" xr:uid="{00000000-0005-0000-0000-000056010000}"/>
    <cellStyle name="60% - Accent1 4" xfId="344" xr:uid="{00000000-0005-0000-0000-000057010000}"/>
    <cellStyle name="60% - Accent1 5" xfId="345" xr:uid="{00000000-0005-0000-0000-000058010000}"/>
    <cellStyle name="60% - Accent1 6" xfId="346" xr:uid="{00000000-0005-0000-0000-000059010000}"/>
    <cellStyle name="60% - Accent1 7" xfId="347" xr:uid="{00000000-0005-0000-0000-00005A010000}"/>
    <cellStyle name="60% - Accent1 8" xfId="348" xr:uid="{00000000-0005-0000-0000-00005B010000}"/>
    <cellStyle name="60% - Accent1 9" xfId="349" xr:uid="{00000000-0005-0000-0000-00005C010000}"/>
    <cellStyle name="60% - Accent2 10" xfId="350" xr:uid="{00000000-0005-0000-0000-00005D010000}"/>
    <cellStyle name="60% - Accent2 11" xfId="351" xr:uid="{00000000-0005-0000-0000-00005E010000}"/>
    <cellStyle name="60% - Accent2 12" xfId="352" xr:uid="{00000000-0005-0000-0000-00005F010000}"/>
    <cellStyle name="60% - Accent2 13" xfId="353" xr:uid="{00000000-0005-0000-0000-000060010000}"/>
    <cellStyle name="60% - Accent2 14" xfId="354" xr:uid="{00000000-0005-0000-0000-000061010000}"/>
    <cellStyle name="60% - Accent2 2" xfId="355" xr:uid="{00000000-0005-0000-0000-000062010000}"/>
    <cellStyle name="60% - Accent2 3" xfId="356" xr:uid="{00000000-0005-0000-0000-000063010000}"/>
    <cellStyle name="60% - Accent2 4" xfId="357" xr:uid="{00000000-0005-0000-0000-000064010000}"/>
    <cellStyle name="60% - Accent2 5" xfId="358" xr:uid="{00000000-0005-0000-0000-000065010000}"/>
    <cellStyle name="60% - Accent2 6" xfId="359" xr:uid="{00000000-0005-0000-0000-000066010000}"/>
    <cellStyle name="60% - Accent2 7" xfId="360" xr:uid="{00000000-0005-0000-0000-000067010000}"/>
    <cellStyle name="60% - Accent2 8" xfId="361" xr:uid="{00000000-0005-0000-0000-000068010000}"/>
    <cellStyle name="60% - Accent2 9" xfId="362" xr:uid="{00000000-0005-0000-0000-000069010000}"/>
    <cellStyle name="60% - Accent3 10" xfId="363" xr:uid="{00000000-0005-0000-0000-00006A010000}"/>
    <cellStyle name="60% - Accent3 11" xfId="364" xr:uid="{00000000-0005-0000-0000-00006B010000}"/>
    <cellStyle name="60% - Accent3 12" xfId="365" xr:uid="{00000000-0005-0000-0000-00006C010000}"/>
    <cellStyle name="60% - Accent3 13" xfId="366" xr:uid="{00000000-0005-0000-0000-00006D010000}"/>
    <cellStyle name="60% - Accent3 14" xfId="367" xr:uid="{00000000-0005-0000-0000-00006E010000}"/>
    <cellStyle name="60% - Accent3 2" xfId="368" xr:uid="{00000000-0005-0000-0000-00006F010000}"/>
    <cellStyle name="60% - Accent3 3" xfId="369" xr:uid="{00000000-0005-0000-0000-000070010000}"/>
    <cellStyle name="60% - Accent3 4" xfId="370" xr:uid="{00000000-0005-0000-0000-000071010000}"/>
    <cellStyle name="60% - Accent3 5" xfId="371" xr:uid="{00000000-0005-0000-0000-000072010000}"/>
    <cellStyle name="60% - Accent3 6" xfId="372" xr:uid="{00000000-0005-0000-0000-000073010000}"/>
    <cellStyle name="60% - Accent3 7" xfId="373" xr:uid="{00000000-0005-0000-0000-000074010000}"/>
    <cellStyle name="60% - Accent3 8" xfId="374" xr:uid="{00000000-0005-0000-0000-000075010000}"/>
    <cellStyle name="60% - Accent3 9" xfId="375" xr:uid="{00000000-0005-0000-0000-000076010000}"/>
    <cellStyle name="60% - Accent4 10" xfId="376" xr:uid="{00000000-0005-0000-0000-000077010000}"/>
    <cellStyle name="60% - Accent4 11" xfId="377" xr:uid="{00000000-0005-0000-0000-000078010000}"/>
    <cellStyle name="60% - Accent4 12" xfId="378" xr:uid="{00000000-0005-0000-0000-000079010000}"/>
    <cellStyle name="60% - Accent4 13" xfId="379" xr:uid="{00000000-0005-0000-0000-00007A010000}"/>
    <cellStyle name="60% - Accent4 14" xfId="380" xr:uid="{00000000-0005-0000-0000-00007B010000}"/>
    <cellStyle name="60% - Accent4 2" xfId="381" xr:uid="{00000000-0005-0000-0000-00007C010000}"/>
    <cellStyle name="60% - Accent4 3" xfId="382" xr:uid="{00000000-0005-0000-0000-00007D010000}"/>
    <cellStyle name="60% - Accent4 4" xfId="383" xr:uid="{00000000-0005-0000-0000-00007E010000}"/>
    <cellStyle name="60% - Accent4 5" xfId="384" xr:uid="{00000000-0005-0000-0000-00007F010000}"/>
    <cellStyle name="60% - Accent4 6" xfId="385" xr:uid="{00000000-0005-0000-0000-000080010000}"/>
    <cellStyle name="60% - Accent4 7" xfId="386" xr:uid="{00000000-0005-0000-0000-000081010000}"/>
    <cellStyle name="60% - Accent4 8" xfId="387" xr:uid="{00000000-0005-0000-0000-000082010000}"/>
    <cellStyle name="60% - Accent4 9" xfId="388" xr:uid="{00000000-0005-0000-0000-000083010000}"/>
    <cellStyle name="60% - Accent5 10" xfId="389" xr:uid="{00000000-0005-0000-0000-000084010000}"/>
    <cellStyle name="60% - Accent5 11" xfId="390" xr:uid="{00000000-0005-0000-0000-000085010000}"/>
    <cellStyle name="60% - Accent5 12" xfId="391" xr:uid="{00000000-0005-0000-0000-000086010000}"/>
    <cellStyle name="60% - Accent5 13" xfId="392" xr:uid="{00000000-0005-0000-0000-000087010000}"/>
    <cellStyle name="60% - Accent5 14" xfId="393" xr:uid="{00000000-0005-0000-0000-000088010000}"/>
    <cellStyle name="60% - Accent5 2" xfId="394" xr:uid="{00000000-0005-0000-0000-000089010000}"/>
    <cellStyle name="60% - Accent5 3" xfId="395" xr:uid="{00000000-0005-0000-0000-00008A010000}"/>
    <cellStyle name="60% - Accent5 4" xfId="396" xr:uid="{00000000-0005-0000-0000-00008B010000}"/>
    <cellStyle name="60% - Accent5 5" xfId="397" xr:uid="{00000000-0005-0000-0000-00008C010000}"/>
    <cellStyle name="60% - Accent5 6" xfId="398" xr:uid="{00000000-0005-0000-0000-00008D010000}"/>
    <cellStyle name="60% - Accent5 7" xfId="399" xr:uid="{00000000-0005-0000-0000-00008E010000}"/>
    <cellStyle name="60% - Accent5 8" xfId="400" xr:uid="{00000000-0005-0000-0000-00008F010000}"/>
    <cellStyle name="60% - Accent5 9" xfId="401" xr:uid="{00000000-0005-0000-0000-000090010000}"/>
    <cellStyle name="60% - Accent6 10" xfId="402" xr:uid="{00000000-0005-0000-0000-000091010000}"/>
    <cellStyle name="60% - Accent6 11" xfId="403" xr:uid="{00000000-0005-0000-0000-000092010000}"/>
    <cellStyle name="60% - Accent6 12" xfId="404" xr:uid="{00000000-0005-0000-0000-000093010000}"/>
    <cellStyle name="60% - Accent6 13" xfId="405" xr:uid="{00000000-0005-0000-0000-000094010000}"/>
    <cellStyle name="60% - Accent6 14" xfId="406" xr:uid="{00000000-0005-0000-0000-000095010000}"/>
    <cellStyle name="60% - Accent6 2" xfId="407" xr:uid="{00000000-0005-0000-0000-000096010000}"/>
    <cellStyle name="60% - Accent6 3" xfId="408" xr:uid="{00000000-0005-0000-0000-000097010000}"/>
    <cellStyle name="60% - Accent6 4" xfId="409" xr:uid="{00000000-0005-0000-0000-000098010000}"/>
    <cellStyle name="60% - Accent6 5" xfId="410" xr:uid="{00000000-0005-0000-0000-000099010000}"/>
    <cellStyle name="60% - Accent6 6" xfId="411" xr:uid="{00000000-0005-0000-0000-00009A010000}"/>
    <cellStyle name="60% - Accent6 7" xfId="412" xr:uid="{00000000-0005-0000-0000-00009B010000}"/>
    <cellStyle name="60% - Accent6 8" xfId="413" xr:uid="{00000000-0005-0000-0000-00009C010000}"/>
    <cellStyle name="60% - Accent6 9" xfId="414" xr:uid="{00000000-0005-0000-0000-00009D010000}"/>
    <cellStyle name="60% - Akzent1" xfId="415" xr:uid="{00000000-0005-0000-0000-00009E010000}"/>
    <cellStyle name="60% - Akzent1 2" xfId="416" xr:uid="{00000000-0005-0000-0000-00009F010000}"/>
    <cellStyle name="60% - Akzent2" xfId="417" xr:uid="{00000000-0005-0000-0000-0000A0010000}"/>
    <cellStyle name="60% - Akzent2 2" xfId="418" xr:uid="{00000000-0005-0000-0000-0000A1010000}"/>
    <cellStyle name="60% - Akzent3" xfId="419" xr:uid="{00000000-0005-0000-0000-0000A2010000}"/>
    <cellStyle name="60% - Akzent3 2" xfId="420" xr:uid="{00000000-0005-0000-0000-0000A3010000}"/>
    <cellStyle name="60% - Akzent4" xfId="421" xr:uid="{00000000-0005-0000-0000-0000A4010000}"/>
    <cellStyle name="60% - Akzent4 2" xfId="422" xr:uid="{00000000-0005-0000-0000-0000A5010000}"/>
    <cellStyle name="60% - Akzent5" xfId="423" xr:uid="{00000000-0005-0000-0000-0000A6010000}"/>
    <cellStyle name="60% - Akzent5 2" xfId="424" xr:uid="{00000000-0005-0000-0000-0000A7010000}"/>
    <cellStyle name="60% - Akzent6" xfId="425" xr:uid="{00000000-0005-0000-0000-0000A8010000}"/>
    <cellStyle name="60% - Akzent6 2" xfId="426" xr:uid="{00000000-0005-0000-0000-0000A9010000}"/>
    <cellStyle name="60% - Isticanje1 2" xfId="427" xr:uid="{00000000-0005-0000-0000-0000AA010000}"/>
    <cellStyle name="60% - Isticanje1 3" xfId="428" xr:uid="{00000000-0005-0000-0000-0000AB010000}"/>
    <cellStyle name="60% - Isticanje2 2" xfId="429" xr:uid="{00000000-0005-0000-0000-0000AC010000}"/>
    <cellStyle name="60% - Isticanje2 3" xfId="430" xr:uid="{00000000-0005-0000-0000-0000AD010000}"/>
    <cellStyle name="60% - Isticanje3 2" xfId="431" xr:uid="{00000000-0005-0000-0000-0000AE010000}"/>
    <cellStyle name="60% - Isticanje3 3" xfId="432" xr:uid="{00000000-0005-0000-0000-0000AF010000}"/>
    <cellStyle name="60% - Isticanje4 2" xfId="433" xr:uid="{00000000-0005-0000-0000-0000B0010000}"/>
    <cellStyle name="60% - Isticanje4 3" xfId="434" xr:uid="{00000000-0005-0000-0000-0000B1010000}"/>
    <cellStyle name="60% - Isticanje5 2" xfId="435" xr:uid="{00000000-0005-0000-0000-0000B2010000}"/>
    <cellStyle name="60% - Isticanje5 3" xfId="436" xr:uid="{00000000-0005-0000-0000-0000B3010000}"/>
    <cellStyle name="60% - Isticanje6 2" xfId="437" xr:uid="{00000000-0005-0000-0000-0000B4010000}"/>
    <cellStyle name="60% - Isticanje6 3" xfId="438" xr:uid="{00000000-0005-0000-0000-0000B5010000}"/>
    <cellStyle name="A4 Small 210 x 297 mm" xfId="439" xr:uid="{00000000-0005-0000-0000-0000B6010000}"/>
    <cellStyle name="A4 Small 210 x 297 mm 10" xfId="440" xr:uid="{00000000-0005-0000-0000-0000B7010000}"/>
    <cellStyle name="A4 Small 210 x 297 mm 10 2" xfId="441" xr:uid="{00000000-0005-0000-0000-0000B8010000}"/>
    <cellStyle name="A4 Small 210 x 297 mm 10 3" xfId="442" xr:uid="{00000000-0005-0000-0000-0000B9010000}"/>
    <cellStyle name="A4 Small 210 x 297 mm 10_BURE COMMERCE" xfId="443" xr:uid="{00000000-0005-0000-0000-0000BA010000}"/>
    <cellStyle name="A4 Small 210 x 297 mm 11" xfId="444" xr:uid="{00000000-0005-0000-0000-0000BB010000}"/>
    <cellStyle name="A4 Small 210 x 297 mm 11 2" xfId="445" xr:uid="{00000000-0005-0000-0000-0000BC010000}"/>
    <cellStyle name="A4 Small 210 x 297 mm 11 3" xfId="446" xr:uid="{00000000-0005-0000-0000-0000BD010000}"/>
    <cellStyle name="A4 Small 210 x 297 mm 11_BURE COMMERCE" xfId="447" xr:uid="{00000000-0005-0000-0000-0000BE010000}"/>
    <cellStyle name="A4 Small 210 x 297 mm 12" xfId="448" xr:uid="{00000000-0005-0000-0000-0000BF010000}"/>
    <cellStyle name="A4 Small 210 x 297 mm 12 2" xfId="449" xr:uid="{00000000-0005-0000-0000-0000C0010000}"/>
    <cellStyle name="A4 Small 210 x 297 mm 12 3" xfId="450" xr:uid="{00000000-0005-0000-0000-0000C1010000}"/>
    <cellStyle name="A4 Small 210 x 297 mm 12_BURE COMMERCE" xfId="451" xr:uid="{00000000-0005-0000-0000-0000C2010000}"/>
    <cellStyle name="A4 Small 210 x 297 mm 13" xfId="452" xr:uid="{00000000-0005-0000-0000-0000C3010000}"/>
    <cellStyle name="A4 Small 210 x 297 mm 13 2" xfId="453" xr:uid="{00000000-0005-0000-0000-0000C4010000}"/>
    <cellStyle name="A4 Small 210 x 297 mm 13 3" xfId="454" xr:uid="{00000000-0005-0000-0000-0000C5010000}"/>
    <cellStyle name="A4 Small 210 x 297 mm 13_BURE COMMERCE" xfId="455" xr:uid="{00000000-0005-0000-0000-0000C6010000}"/>
    <cellStyle name="A4 Small 210 x 297 mm 14" xfId="456" xr:uid="{00000000-0005-0000-0000-0000C7010000}"/>
    <cellStyle name="A4 Small 210 x 297 mm 15" xfId="457" xr:uid="{00000000-0005-0000-0000-0000C8010000}"/>
    <cellStyle name="A4 Small 210 x 297 mm 2" xfId="458" xr:uid="{00000000-0005-0000-0000-0000C9010000}"/>
    <cellStyle name="A4 Small 210 x 297 mm 2 2" xfId="459" xr:uid="{00000000-0005-0000-0000-0000CA010000}"/>
    <cellStyle name="A4 Small 210 x 297 mm 2 3" xfId="460" xr:uid="{00000000-0005-0000-0000-0000CB010000}"/>
    <cellStyle name="A4 Small 210 x 297 mm 2_BURE COMMERCE" xfId="461" xr:uid="{00000000-0005-0000-0000-0000CC010000}"/>
    <cellStyle name="A4 Small 210 x 297 mm 3" xfId="462" xr:uid="{00000000-0005-0000-0000-0000CD010000}"/>
    <cellStyle name="A4 Small 210 x 297 mm 3 2" xfId="463" xr:uid="{00000000-0005-0000-0000-0000CE010000}"/>
    <cellStyle name="A4 Small 210 x 297 mm 3 3" xfId="464" xr:uid="{00000000-0005-0000-0000-0000CF010000}"/>
    <cellStyle name="A4 Small 210 x 297 mm 3_BURE COMMERCE" xfId="465" xr:uid="{00000000-0005-0000-0000-0000D0010000}"/>
    <cellStyle name="A4 Small 210 x 297 mm 4" xfId="466" xr:uid="{00000000-0005-0000-0000-0000D1010000}"/>
    <cellStyle name="A4 Small 210 x 297 mm 4 2" xfId="467" xr:uid="{00000000-0005-0000-0000-0000D2010000}"/>
    <cellStyle name="A4 Small 210 x 297 mm 4 3" xfId="468" xr:uid="{00000000-0005-0000-0000-0000D3010000}"/>
    <cellStyle name="A4 Small 210 x 297 mm 4_BURE COMMERCE" xfId="469" xr:uid="{00000000-0005-0000-0000-0000D4010000}"/>
    <cellStyle name="A4 Small 210 x 297 mm 5" xfId="470" xr:uid="{00000000-0005-0000-0000-0000D5010000}"/>
    <cellStyle name="A4 Small 210 x 297 mm 5 2" xfId="471" xr:uid="{00000000-0005-0000-0000-0000D6010000}"/>
    <cellStyle name="A4 Small 210 x 297 mm 5 3" xfId="472" xr:uid="{00000000-0005-0000-0000-0000D7010000}"/>
    <cellStyle name="A4 Small 210 x 297 mm 5_BURE COMMERCE" xfId="473" xr:uid="{00000000-0005-0000-0000-0000D8010000}"/>
    <cellStyle name="A4 Small 210 x 297 mm 6" xfId="474" xr:uid="{00000000-0005-0000-0000-0000D9010000}"/>
    <cellStyle name="A4 Small 210 x 297 mm 6 2" xfId="475" xr:uid="{00000000-0005-0000-0000-0000DA010000}"/>
    <cellStyle name="A4 Small 210 x 297 mm 6 3" xfId="476" xr:uid="{00000000-0005-0000-0000-0000DB010000}"/>
    <cellStyle name="A4 Small 210 x 297 mm 6_BURE COMMERCE" xfId="477" xr:uid="{00000000-0005-0000-0000-0000DC010000}"/>
    <cellStyle name="A4 Small 210 x 297 mm 7" xfId="478" xr:uid="{00000000-0005-0000-0000-0000DD010000}"/>
    <cellStyle name="A4 Small 210 x 297 mm 7 2" xfId="479" xr:uid="{00000000-0005-0000-0000-0000DE010000}"/>
    <cellStyle name="A4 Small 210 x 297 mm 7 3" xfId="480" xr:uid="{00000000-0005-0000-0000-0000DF010000}"/>
    <cellStyle name="A4 Small 210 x 297 mm 7_BURE COMMERCE" xfId="481" xr:uid="{00000000-0005-0000-0000-0000E0010000}"/>
    <cellStyle name="A4 Small 210 x 297 mm 8" xfId="482" xr:uid="{00000000-0005-0000-0000-0000E1010000}"/>
    <cellStyle name="A4 Small 210 x 297 mm 8 2" xfId="483" xr:uid="{00000000-0005-0000-0000-0000E2010000}"/>
    <cellStyle name="A4 Small 210 x 297 mm 8 3" xfId="484" xr:uid="{00000000-0005-0000-0000-0000E3010000}"/>
    <cellStyle name="A4 Small 210 x 297 mm 8_BURE COMMERCE" xfId="485" xr:uid="{00000000-0005-0000-0000-0000E4010000}"/>
    <cellStyle name="A4 Small 210 x 297 mm 9" xfId="486" xr:uid="{00000000-0005-0000-0000-0000E5010000}"/>
    <cellStyle name="A4 Small 210 x 297 mm 9 2" xfId="487" xr:uid="{00000000-0005-0000-0000-0000E6010000}"/>
    <cellStyle name="A4 Small 210 x 297 mm 9 3" xfId="488" xr:uid="{00000000-0005-0000-0000-0000E7010000}"/>
    <cellStyle name="A4 Small 210 x 297 mm 9_BURE COMMERCE" xfId="489" xr:uid="{00000000-0005-0000-0000-0000E8010000}"/>
    <cellStyle name="A4 Small 210 x 297 mm_8-PODNO GRIJANJE" xfId="490" xr:uid="{00000000-0005-0000-0000-0000E9010000}"/>
    <cellStyle name="Accent1 - 20%" xfId="491" xr:uid="{00000000-0005-0000-0000-0000EA010000}"/>
    <cellStyle name="Accent1 - 40%" xfId="492" xr:uid="{00000000-0005-0000-0000-0000EB010000}"/>
    <cellStyle name="Accent1 - 60%" xfId="493" xr:uid="{00000000-0005-0000-0000-0000EC010000}"/>
    <cellStyle name="Accent1 10" xfId="494" xr:uid="{00000000-0005-0000-0000-0000ED010000}"/>
    <cellStyle name="Accent1 11" xfId="495" xr:uid="{00000000-0005-0000-0000-0000EE010000}"/>
    <cellStyle name="Accent1 12" xfId="496" xr:uid="{00000000-0005-0000-0000-0000EF010000}"/>
    <cellStyle name="Accent1 13" xfId="497" xr:uid="{00000000-0005-0000-0000-0000F0010000}"/>
    <cellStyle name="Accent1 14" xfId="498" xr:uid="{00000000-0005-0000-0000-0000F1010000}"/>
    <cellStyle name="Accent1 2" xfId="499" xr:uid="{00000000-0005-0000-0000-0000F2010000}"/>
    <cellStyle name="Accent1 3" xfId="500" xr:uid="{00000000-0005-0000-0000-0000F3010000}"/>
    <cellStyle name="Accent1 4" xfId="501" xr:uid="{00000000-0005-0000-0000-0000F4010000}"/>
    <cellStyle name="Accent1 5" xfId="502" xr:uid="{00000000-0005-0000-0000-0000F5010000}"/>
    <cellStyle name="Accent1 6" xfId="503" xr:uid="{00000000-0005-0000-0000-0000F6010000}"/>
    <cellStyle name="Accent1 7" xfId="504" xr:uid="{00000000-0005-0000-0000-0000F7010000}"/>
    <cellStyle name="Accent1 8" xfId="505" xr:uid="{00000000-0005-0000-0000-0000F8010000}"/>
    <cellStyle name="Accent1 9" xfId="506" xr:uid="{00000000-0005-0000-0000-0000F9010000}"/>
    <cellStyle name="Accent2 - 20%" xfId="507" xr:uid="{00000000-0005-0000-0000-0000FA010000}"/>
    <cellStyle name="Accent2 - 40%" xfId="508" xr:uid="{00000000-0005-0000-0000-0000FB010000}"/>
    <cellStyle name="Accent2 - 60%" xfId="509" xr:uid="{00000000-0005-0000-0000-0000FC010000}"/>
    <cellStyle name="Accent2 10" xfId="510" xr:uid="{00000000-0005-0000-0000-0000FD010000}"/>
    <cellStyle name="Accent2 11" xfId="511" xr:uid="{00000000-0005-0000-0000-0000FE010000}"/>
    <cellStyle name="Accent2 12" xfId="512" xr:uid="{00000000-0005-0000-0000-0000FF010000}"/>
    <cellStyle name="Accent2 13" xfId="513" xr:uid="{00000000-0005-0000-0000-000000020000}"/>
    <cellStyle name="Accent2 14" xfId="514" xr:uid="{00000000-0005-0000-0000-000001020000}"/>
    <cellStyle name="Accent2 2" xfId="515" xr:uid="{00000000-0005-0000-0000-000002020000}"/>
    <cellStyle name="Accent2 3" xfId="516" xr:uid="{00000000-0005-0000-0000-000003020000}"/>
    <cellStyle name="Accent2 4" xfId="517" xr:uid="{00000000-0005-0000-0000-000004020000}"/>
    <cellStyle name="Accent2 5" xfId="518" xr:uid="{00000000-0005-0000-0000-000005020000}"/>
    <cellStyle name="Accent2 6" xfId="519" xr:uid="{00000000-0005-0000-0000-000006020000}"/>
    <cellStyle name="Accent2 7" xfId="520" xr:uid="{00000000-0005-0000-0000-000007020000}"/>
    <cellStyle name="Accent2 8" xfId="521" xr:uid="{00000000-0005-0000-0000-000008020000}"/>
    <cellStyle name="Accent2 9" xfId="522" xr:uid="{00000000-0005-0000-0000-000009020000}"/>
    <cellStyle name="Accent3 - 20%" xfId="523" xr:uid="{00000000-0005-0000-0000-00000A020000}"/>
    <cellStyle name="Accent3 - 40%" xfId="524" xr:uid="{00000000-0005-0000-0000-00000B020000}"/>
    <cellStyle name="Accent3 - 60%" xfId="525" xr:uid="{00000000-0005-0000-0000-00000C020000}"/>
    <cellStyle name="Accent3 10" xfId="526" xr:uid="{00000000-0005-0000-0000-00000D020000}"/>
    <cellStyle name="Accent3 11" xfId="527" xr:uid="{00000000-0005-0000-0000-00000E020000}"/>
    <cellStyle name="Accent3 12" xfId="528" xr:uid="{00000000-0005-0000-0000-00000F020000}"/>
    <cellStyle name="Accent3 13" xfId="529" xr:uid="{00000000-0005-0000-0000-000010020000}"/>
    <cellStyle name="Accent3 14" xfId="530" xr:uid="{00000000-0005-0000-0000-000011020000}"/>
    <cellStyle name="Accent3 2" xfId="531" xr:uid="{00000000-0005-0000-0000-000012020000}"/>
    <cellStyle name="Accent3 3" xfId="532" xr:uid="{00000000-0005-0000-0000-000013020000}"/>
    <cellStyle name="Accent3 4" xfId="533" xr:uid="{00000000-0005-0000-0000-000014020000}"/>
    <cellStyle name="Accent3 5" xfId="534" xr:uid="{00000000-0005-0000-0000-000015020000}"/>
    <cellStyle name="Accent3 6" xfId="535" xr:uid="{00000000-0005-0000-0000-000016020000}"/>
    <cellStyle name="Accent3 7" xfId="536" xr:uid="{00000000-0005-0000-0000-000017020000}"/>
    <cellStyle name="Accent3 8" xfId="537" xr:uid="{00000000-0005-0000-0000-000018020000}"/>
    <cellStyle name="Accent3 9" xfId="538" xr:uid="{00000000-0005-0000-0000-000019020000}"/>
    <cellStyle name="Accent4 - 20%" xfId="539" xr:uid="{00000000-0005-0000-0000-00001A020000}"/>
    <cellStyle name="Accent4 - 40%" xfId="540" xr:uid="{00000000-0005-0000-0000-00001B020000}"/>
    <cellStyle name="Accent4 - 60%" xfId="541" xr:uid="{00000000-0005-0000-0000-00001C020000}"/>
    <cellStyle name="Accent4 10" xfId="542" xr:uid="{00000000-0005-0000-0000-00001D020000}"/>
    <cellStyle name="Accent4 11" xfId="543" xr:uid="{00000000-0005-0000-0000-00001E020000}"/>
    <cellStyle name="Accent4 12" xfId="544" xr:uid="{00000000-0005-0000-0000-00001F020000}"/>
    <cellStyle name="Accent4 13" xfId="545" xr:uid="{00000000-0005-0000-0000-000020020000}"/>
    <cellStyle name="Accent4 14" xfId="546" xr:uid="{00000000-0005-0000-0000-000021020000}"/>
    <cellStyle name="Accent4 2" xfId="547" xr:uid="{00000000-0005-0000-0000-000022020000}"/>
    <cellStyle name="Accent4 3" xfId="548" xr:uid="{00000000-0005-0000-0000-000023020000}"/>
    <cellStyle name="Accent4 4" xfId="549" xr:uid="{00000000-0005-0000-0000-000024020000}"/>
    <cellStyle name="Accent4 5" xfId="550" xr:uid="{00000000-0005-0000-0000-000025020000}"/>
    <cellStyle name="Accent4 6" xfId="551" xr:uid="{00000000-0005-0000-0000-000026020000}"/>
    <cellStyle name="Accent4 7" xfId="552" xr:uid="{00000000-0005-0000-0000-000027020000}"/>
    <cellStyle name="Accent4 8" xfId="553" xr:uid="{00000000-0005-0000-0000-000028020000}"/>
    <cellStyle name="Accent4 9" xfId="554" xr:uid="{00000000-0005-0000-0000-000029020000}"/>
    <cellStyle name="Accent5 - 20%" xfId="555" xr:uid="{00000000-0005-0000-0000-00002A020000}"/>
    <cellStyle name="Accent5 - 40%" xfId="556" xr:uid="{00000000-0005-0000-0000-00002B020000}"/>
    <cellStyle name="Accent5 - 60%" xfId="557" xr:uid="{00000000-0005-0000-0000-00002C020000}"/>
    <cellStyle name="Accent5 10" xfId="558" xr:uid="{00000000-0005-0000-0000-00002D020000}"/>
    <cellStyle name="Accent5 11" xfId="559" xr:uid="{00000000-0005-0000-0000-00002E020000}"/>
    <cellStyle name="Accent5 12" xfId="560" xr:uid="{00000000-0005-0000-0000-00002F020000}"/>
    <cellStyle name="Accent5 13" xfId="561" xr:uid="{00000000-0005-0000-0000-000030020000}"/>
    <cellStyle name="Accent5 14" xfId="562" xr:uid="{00000000-0005-0000-0000-000031020000}"/>
    <cellStyle name="Accent5 2" xfId="563" xr:uid="{00000000-0005-0000-0000-000032020000}"/>
    <cellStyle name="Accent5 3" xfId="564" xr:uid="{00000000-0005-0000-0000-000033020000}"/>
    <cellStyle name="Accent5 4" xfId="565" xr:uid="{00000000-0005-0000-0000-000034020000}"/>
    <cellStyle name="Accent5 5" xfId="566" xr:uid="{00000000-0005-0000-0000-000035020000}"/>
    <cellStyle name="Accent5 6" xfId="567" xr:uid="{00000000-0005-0000-0000-000036020000}"/>
    <cellStyle name="Accent5 7" xfId="568" xr:uid="{00000000-0005-0000-0000-000037020000}"/>
    <cellStyle name="Accent5 8" xfId="569" xr:uid="{00000000-0005-0000-0000-000038020000}"/>
    <cellStyle name="Accent5 9" xfId="570" xr:uid="{00000000-0005-0000-0000-000039020000}"/>
    <cellStyle name="Accent6 - 20%" xfId="571" xr:uid="{00000000-0005-0000-0000-00003A020000}"/>
    <cellStyle name="Accent6 - 40%" xfId="572" xr:uid="{00000000-0005-0000-0000-00003B020000}"/>
    <cellStyle name="Accent6 - 60%" xfId="573" xr:uid="{00000000-0005-0000-0000-00003C020000}"/>
    <cellStyle name="Accent6 10" xfId="574" xr:uid="{00000000-0005-0000-0000-00003D020000}"/>
    <cellStyle name="Accent6 11" xfId="575" xr:uid="{00000000-0005-0000-0000-00003E020000}"/>
    <cellStyle name="Accent6 12" xfId="576" xr:uid="{00000000-0005-0000-0000-00003F020000}"/>
    <cellStyle name="Accent6 13" xfId="577" xr:uid="{00000000-0005-0000-0000-000040020000}"/>
    <cellStyle name="Accent6 14" xfId="578" xr:uid="{00000000-0005-0000-0000-000041020000}"/>
    <cellStyle name="Accent6 2" xfId="579" xr:uid="{00000000-0005-0000-0000-000042020000}"/>
    <cellStyle name="Accent6 3" xfId="580" xr:uid="{00000000-0005-0000-0000-000043020000}"/>
    <cellStyle name="Accent6 4" xfId="581" xr:uid="{00000000-0005-0000-0000-000044020000}"/>
    <cellStyle name="Accent6 5" xfId="582" xr:uid="{00000000-0005-0000-0000-000045020000}"/>
    <cellStyle name="Accent6 6" xfId="583" xr:uid="{00000000-0005-0000-0000-000046020000}"/>
    <cellStyle name="Accent6 7" xfId="584" xr:uid="{00000000-0005-0000-0000-000047020000}"/>
    <cellStyle name="Accent6 8" xfId="585" xr:uid="{00000000-0005-0000-0000-000048020000}"/>
    <cellStyle name="Accent6 9" xfId="586" xr:uid="{00000000-0005-0000-0000-000049020000}"/>
    <cellStyle name="Akzent1" xfId="587" xr:uid="{00000000-0005-0000-0000-00004A020000}"/>
    <cellStyle name="Akzent1 2" xfId="588" xr:uid="{00000000-0005-0000-0000-00004B020000}"/>
    <cellStyle name="Akzent2" xfId="589" xr:uid="{00000000-0005-0000-0000-00004C020000}"/>
    <cellStyle name="Akzent2 2" xfId="590" xr:uid="{00000000-0005-0000-0000-00004D020000}"/>
    <cellStyle name="Akzent3" xfId="591" xr:uid="{00000000-0005-0000-0000-00004E020000}"/>
    <cellStyle name="Akzent3 2" xfId="592" xr:uid="{00000000-0005-0000-0000-00004F020000}"/>
    <cellStyle name="Akzent4" xfId="593" xr:uid="{00000000-0005-0000-0000-000050020000}"/>
    <cellStyle name="Akzent4 2" xfId="594" xr:uid="{00000000-0005-0000-0000-000051020000}"/>
    <cellStyle name="Akzent5" xfId="595" xr:uid="{00000000-0005-0000-0000-000052020000}"/>
    <cellStyle name="Akzent5 2" xfId="596" xr:uid="{00000000-0005-0000-0000-000053020000}"/>
    <cellStyle name="Akzent6" xfId="597" xr:uid="{00000000-0005-0000-0000-000054020000}"/>
    <cellStyle name="Akzent6 2" xfId="598" xr:uid="{00000000-0005-0000-0000-000055020000}"/>
    <cellStyle name="Ausgabe" xfId="599" xr:uid="{00000000-0005-0000-0000-000056020000}"/>
    <cellStyle name="Ausgabe 2" xfId="600" xr:uid="{00000000-0005-0000-0000-000057020000}"/>
    <cellStyle name="Avertissement" xfId="601" xr:uid="{00000000-0005-0000-0000-000058020000}"/>
    <cellStyle name="Bad 10" xfId="602" xr:uid="{00000000-0005-0000-0000-000059020000}"/>
    <cellStyle name="Bad 11" xfId="603" xr:uid="{00000000-0005-0000-0000-00005A020000}"/>
    <cellStyle name="Bad 12" xfId="604" xr:uid="{00000000-0005-0000-0000-00005B020000}"/>
    <cellStyle name="Bad 13" xfId="605" xr:uid="{00000000-0005-0000-0000-00005C020000}"/>
    <cellStyle name="Bad 14" xfId="606" xr:uid="{00000000-0005-0000-0000-00005D020000}"/>
    <cellStyle name="Bad 2" xfId="607" xr:uid="{00000000-0005-0000-0000-00005E020000}"/>
    <cellStyle name="Bad 3" xfId="608" xr:uid="{00000000-0005-0000-0000-00005F020000}"/>
    <cellStyle name="Bad 4" xfId="609" xr:uid="{00000000-0005-0000-0000-000060020000}"/>
    <cellStyle name="Bad 5" xfId="610" xr:uid="{00000000-0005-0000-0000-000061020000}"/>
    <cellStyle name="Bad 6" xfId="611" xr:uid="{00000000-0005-0000-0000-000062020000}"/>
    <cellStyle name="Bad 7" xfId="612" xr:uid="{00000000-0005-0000-0000-000063020000}"/>
    <cellStyle name="Bad 8" xfId="613" xr:uid="{00000000-0005-0000-0000-000064020000}"/>
    <cellStyle name="Bad 9" xfId="614" xr:uid="{00000000-0005-0000-0000-000065020000}"/>
    <cellStyle name="Berechnung" xfId="615" xr:uid="{00000000-0005-0000-0000-000066020000}"/>
    <cellStyle name="Berechnung 2" xfId="616" xr:uid="{00000000-0005-0000-0000-000067020000}"/>
    <cellStyle name="Besuchter Hyperlink" xfId="617" xr:uid="{00000000-0005-0000-0000-000068020000}"/>
    <cellStyle name="Bilješka 10" xfId="618" xr:uid="{00000000-0005-0000-0000-000069020000}"/>
    <cellStyle name="Bilješka 2" xfId="619" xr:uid="{00000000-0005-0000-0000-00006A020000}"/>
    <cellStyle name="Bilješka 2 2" xfId="620" xr:uid="{00000000-0005-0000-0000-00006B020000}"/>
    <cellStyle name="Bilješka 2 3" xfId="621" xr:uid="{00000000-0005-0000-0000-00006C020000}"/>
    <cellStyle name="Bilješka 3" xfId="622" xr:uid="{00000000-0005-0000-0000-00006D020000}"/>
    <cellStyle name="Bilješka 4" xfId="623" xr:uid="{00000000-0005-0000-0000-00006E020000}"/>
    <cellStyle name="Bilješka 5" xfId="624" xr:uid="{00000000-0005-0000-0000-00006F020000}"/>
    <cellStyle name="Bilješka 6" xfId="625" xr:uid="{00000000-0005-0000-0000-000070020000}"/>
    <cellStyle name="Bilješka 7" xfId="626" xr:uid="{00000000-0005-0000-0000-000071020000}"/>
    <cellStyle name="Bilješka 8" xfId="627" xr:uid="{00000000-0005-0000-0000-000072020000}"/>
    <cellStyle name="Bilješka 9" xfId="628" xr:uid="{00000000-0005-0000-0000-000073020000}"/>
    <cellStyle name="Border" xfId="629" xr:uid="{00000000-0005-0000-0000-000074020000}"/>
    <cellStyle name="Calc Currency (0)" xfId="630" xr:uid="{00000000-0005-0000-0000-000075020000}"/>
    <cellStyle name="Calc Currency (2)" xfId="631" xr:uid="{00000000-0005-0000-0000-000076020000}"/>
    <cellStyle name="Calc Percent (0)" xfId="632" xr:uid="{00000000-0005-0000-0000-000077020000}"/>
    <cellStyle name="Calc Percent (1)" xfId="633" xr:uid="{00000000-0005-0000-0000-000078020000}"/>
    <cellStyle name="Calc Percent (2)" xfId="634" xr:uid="{00000000-0005-0000-0000-000079020000}"/>
    <cellStyle name="Calc Units (0)" xfId="635" xr:uid="{00000000-0005-0000-0000-00007A020000}"/>
    <cellStyle name="Calc Units (1)" xfId="636" xr:uid="{00000000-0005-0000-0000-00007B020000}"/>
    <cellStyle name="Calc Units (2)" xfId="637" xr:uid="{00000000-0005-0000-0000-00007C020000}"/>
    <cellStyle name="Calcul" xfId="638" xr:uid="{00000000-0005-0000-0000-00007D020000}"/>
    <cellStyle name="Calculation 10" xfId="639" xr:uid="{00000000-0005-0000-0000-00007E020000}"/>
    <cellStyle name="Calculation 11" xfId="640" xr:uid="{00000000-0005-0000-0000-00007F020000}"/>
    <cellStyle name="Calculation 12" xfId="641" xr:uid="{00000000-0005-0000-0000-000080020000}"/>
    <cellStyle name="Calculation 13" xfId="642" xr:uid="{00000000-0005-0000-0000-000081020000}"/>
    <cellStyle name="Calculation 14" xfId="643" xr:uid="{00000000-0005-0000-0000-000082020000}"/>
    <cellStyle name="Calculation 2" xfId="644" xr:uid="{00000000-0005-0000-0000-000083020000}"/>
    <cellStyle name="Calculation 3" xfId="645" xr:uid="{00000000-0005-0000-0000-000084020000}"/>
    <cellStyle name="Calculation 4" xfId="646" xr:uid="{00000000-0005-0000-0000-000085020000}"/>
    <cellStyle name="Calculation 5" xfId="647" xr:uid="{00000000-0005-0000-0000-000086020000}"/>
    <cellStyle name="Calculation 6" xfId="648" xr:uid="{00000000-0005-0000-0000-000087020000}"/>
    <cellStyle name="Calculation 7" xfId="649" xr:uid="{00000000-0005-0000-0000-000088020000}"/>
    <cellStyle name="Calculation 8" xfId="650" xr:uid="{00000000-0005-0000-0000-000089020000}"/>
    <cellStyle name="Calculation 9" xfId="651" xr:uid="{00000000-0005-0000-0000-00008A020000}"/>
    <cellStyle name="Cellule liée" xfId="652" xr:uid="{00000000-0005-0000-0000-00008B020000}"/>
    <cellStyle name="Check Cell 10" xfId="653" xr:uid="{00000000-0005-0000-0000-00008C020000}"/>
    <cellStyle name="Check Cell 11" xfId="654" xr:uid="{00000000-0005-0000-0000-00008D020000}"/>
    <cellStyle name="Check Cell 12" xfId="655" xr:uid="{00000000-0005-0000-0000-00008E020000}"/>
    <cellStyle name="Check Cell 13" xfId="656" xr:uid="{00000000-0005-0000-0000-00008F020000}"/>
    <cellStyle name="Check Cell 14" xfId="657" xr:uid="{00000000-0005-0000-0000-000090020000}"/>
    <cellStyle name="Check Cell 2" xfId="658" xr:uid="{00000000-0005-0000-0000-000091020000}"/>
    <cellStyle name="Check Cell 3" xfId="659" xr:uid="{00000000-0005-0000-0000-000092020000}"/>
    <cellStyle name="Check Cell 4" xfId="660" xr:uid="{00000000-0005-0000-0000-000093020000}"/>
    <cellStyle name="Check Cell 5" xfId="661" xr:uid="{00000000-0005-0000-0000-000094020000}"/>
    <cellStyle name="Check Cell 6" xfId="662" xr:uid="{00000000-0005-0000-0000-000095020000}"/>
    <cellStyle name="Check Cell 7" xfId="663" xr:uid="{00000000-0005-0000-0000-000096020000}"/>
    <cellStyle name="Check Cell 8" xfId="664" xr:uid="{00000000-0005-0000-0000-000097020000}"/>
    <cellStyle name="Check Cell 9" xfId="665" xr:uid="{00000000-0005-0000-0000-000098020000}"/>
    <cellStyle name="ColStyle1" xfId="666" xr:uid="{00000000-0005-0000-0000-000099020000}"/>
    <cellStyle name="ColStyle2" xfId="667" xr:uid="{00000000-0005-0000-0000-00009A020000}"/>
    <cellStyle name="ColStyle3" xfId="668" xr:uid="{00000000-0005-0000-0000-00009B020000}"/>
    <cellStyle name="ColStyle4" xfId="669" xr:uid="{00000000-0005-0000-0000-00009C020000}"/>
    <cellStyle name="ColStyle5" xfId="670" xr:uid="{00000000-0005-0000-0000-00009D020000}"/>
    <cellStyle name="Comma" xfId="1984" builtinId="3"/>
    <cellStyle name="Comma [0] 2" xfId="671" xr:uid="{00000000-0005-0000-0000-00009F020000}"/>
    <cellStyle name="Comma [00]" xfId="672" xr:uid="{00000000-0005-0000-0000-0000A0020000}"/>
    <cellStyle name="Comma 10" xfId="673" xr:uid="{00000000-0005-0000-0000-0000A1020000}"/>
    <cellStyle name="Comma 10 2" xfId="674" xr:uid="{00000000-0005-0000-0000-0000A2020000}"/>
    <cellStyle name="Comma 11" xfId="675" xr:uid="{00000000-0005-0000-0000-0000A3020000}"/>
    <cellStyle name="Comma 11 2" xfId="676" xr:uid="{00000000-0005-0000-0000-0000A4020000}"/>
    <cellStyle name="Comma 12" xfId="677" xr:uid="{00000000-0005-0000-0000-0000A5020000}"/>
    <cellStyle name="Comma 12 2" xfId="678" xr:uid="{00000000-0005-0000-0000-0000A6020000}"/>
    <cellStyle name="Comma 13" xfId="679" xr:uid="{00000000-0005-0000-0000-0000A7020000}"/>
    <cellStyle name="Comma 13 2" xfId="680" xr:uid="{00000000-0005-0000-0000-0000A8020000}"/>
    <cellStyle name="Comma 14" xfId="681" xr:uid="{00000000-0005-0000-0000-0000A9020000}"/>
    <cellStyle name="Comma 14 2" xfId="682" xr:uid="{00000000-0005-0000-0000-0000AA020000}"/>
    <cellStyle name="Comma 15" xfId="683" xr:uid="{00000000-0005-0000-0000-0000AB020000}"/>
    <cellStyle name="Comma 15 2" xfId="684" xr:uid="{00000000-0005-0000-0000-0000AC020000}"/>
    <cellStyle name="Comma 16" xfId="685" xr:uid="{00000000-0005-0000-0000-0000AD020000}"/>
    <cellStyle name="Comma 16 2" xfId="686" xr:uid="{00000000-0005-0000-0000-0000AE020000}"/>
    <cellStyle name="Comma 17" xfId="687" xr:uid="{00000000-0005-0000-0000-0000AF020000}"/>
    <cellStyle name="Comma 17 2" xfId="688" xr:uid="{00000000-0005-0000-0000-0000B0020000}"/>
    <cellStyle name="Comma 18" xfId="689" xr:uid="{00000000-0005-0000-0000-0000B1020000}"/>
    <cellStyle name="Comma 18 2" xfId="690" xr:uid="{00000000-0005-0000-0000-0000B2020000}"/>
    <cellStyle name="Comma 19" xfId="691" xr:uid="{00000000-0005-0000-0000-0000B3020000}"/>
    <cellStyle name="Comma 19 2" xfId="692" xr:uid="{00000000-0005-0000-0000-0000B4020000}"/>
    <cellStyle name="Comma 2" xfId="693" xr:uid="{00000000-0005-0000-0000-0000B5020000}"/>
    <cellStyle name="Comma 2 2" xfId="694" xr:uid="{00000000-0005-0000-0000-0000B6020000}"/>
    <cellStyle name="Comma 2 2 2" xfId="695" xr:uid="{00000000-0005-0000-0000-0000B7020000}"/>
    <cellStyle name="Comma 2 2 3" xfId="696" xr:uid="{00000000-0005-0000-0000-0000B8020000}"/>
    <cellStyle name="Comma 2 3" xfId="697" xr:uid="{00000000-0005-0000-0000-0000B9020000}"/>
    <cellStyle name="Comma 2 3 2" xfId="698" xr:uid="{00000000-0005-0000-0000-0000BA020000}"/>
    <cellStyle name="Comma 2 4" xfId="699" xr:uid="{00000000-0005-0000-0000-0000BB020000}"/>
    <cellStyle name="Comma 2 5" xfId="700" xr:uid="{00000000-0005-0000-0000-0000BC020000}"/>
    <cellStyle name="Comma 2_201_GL_Eden wellness_troskovnik_11-11-14" xfId="701" xr:uid="{00000000-0005-0000-0000-0000BD020000}"/>
    <cellStyle name="Comma 20" xfId="702" xr:uid="{00000000-0005-0000-0000-0000BE020000}"/>
    <cellStyle name="Comma 20 2" xfId="703" xr:uid="{00000000-0005-0000-0000-0000BF020000}"/>
    <cellStyle name="Comma 21" xfId="704" xr:uid="{00000000-0005-0000-0000-0000C0020000}"/>
    <cellStyle name="Comma 21 2" xfId="705" xr:uid="{00000000-0005-0000-0000-0000C1020000}"/>
    <cellStyle name="Comma 22" xfId="706" xr:uid="{00000000-0005-0000-0000-0000C2020000}"/>
    <cellStyle name="Comma 22 2" xfId="707" xr:uid="{00000000-0005-0000-0000-0000C3020000}"/>
    <cellStyle name="Comma 23" xfId="708" xr:uid="{00000000-0005-0000-0000-0000C4020000}"/>
    <cellStyle name="Comma 23 2" xfId="709" xr:uid="{00000000-0005-0000-0000-0000C5020000}"/>
    <cellStyle name="Comma 24" xfId="710" xr:uid="{00000000-0005-0000-0000-0000C6020000}"/>
    <cellStyle name="Comma 24 2" xfId="711" xr:uid="{00000000-0005-0000-0000-0000C7020000}"/>
    <cellStyle name="Comma 25" xfId="712" xr:uid="{00000000-0005-0000-0000-0000C8020000}"/>
    <cellStyle name="Comma 25 2" xfId="713" xr:uid="{00000000-0005-0000-0000-0000C9020000}"/>
    <cellStyle name="Comma 26" xfId="714" xr:uid="{00000000-0005-0000-0000-0000CA020000}"/>
    <cellStyle name="Comma 26 2" xfId="715" xr:uid="{00000000-0005-0000-0000-0000CB020000}"/>
    <cellStyle name="Comma 27" xfId="716" xr:uid="{00000000-0005-0000-0000-0000CC020000}"/>
    <cellStyle name="Comma 27 2" xfId="717" xr:uid="{00000000-0005-0000-0000-0000CD020000}"/>
    <cellStyle name="Comma 28" xfId="718" xr:uid="{00000000-0005-0000-0000-0000CE020000}"/>
    <cellStyle name="Comma 29" xfId="719" xr:uid="{00000000-0005-0000-0000-0000CF020000}"/>
    <cellStyle name="Comma 29 2" xfId="720" xr:uid="{00000000-0005-0000-0000-0000D0020000}"/>
    <cellStyle name="Comma 3" xfId="721" xr:uid="{00000000-0005-0000-0000-0000D1020000}"/>
    <cellStyle name="Comma 3 2" xfId="722" xr:uid="{00000000-0005-0000-0000-0000D2020000}"/>
    <cellStyle name="Comma 3 2 2" xfId="723" xr:uid="{00000000-0005-0000-0000-0000D3020000}"/>
    <cellStyle name="Comma 3 3" xfId="724" xr:uid="{00000000-0005-0000-0000-0000D4020000}"/>
    <cellStyle name="Comma 3 4" xfId="725" xr:uid="{00000000-0005-0000-0000-0000D5020000}"/>
    <cellStyle name="Comma 3_elektroinstalacije" xfId="726" xr:uid="{00000000-0005-0000-0000-0000D6020000}"/>
    <cellStyle name="Comma 30" xfId="727" xr:uid="{00000000-0005-0000-0000-0000D7020000}"/>
    <cellStyle name="Comma 31" xfId="728" xr:uid="{00000000-0005-0000-0000-0000D8020000}"/>
    <cellStyle name="Comma 31 2" xfId="729" xr:uid="{00000000-0005-0000-0000-0000D9020000}"/>
    <cellStyle name="Comma 32" xfId="730" xr:uid="{00000000-0005-0000-0000-0000DA020000}"/>
    <cellStyle name="Comma 33" xfId="731" xr:uid="{00000000-0005-0000-0000-0000DB020000}"/>
    <cellStyle name="Comma 33 2" xfId="732" xr:uid="{00000000-0005-0000-0000-0000DC020000}"/>
    <cellStyle name="Comma 34" xfId="733" xr:uid="{00000000-0005-0000-0000-0000DD020000}"/>
    <cellStyle name="Comma 34 2" xfId="734" xr:uid="{00000000-0005-0000-0000-0000DE020000}"/>
    <cellStyle name="Comma 35" xfId="735" xr:uid="{00000000-0005-0000-0000-0000DF020000}"/>
    <cellStyle name="Comma 36" xfId="736" xr:uid="{00000000-0005-0000-0000-0000E0020000}"/>
    <cellStyle name="Comma 4" xfId="737" xr:uid="{00000000-0005-0000-0000-0000E1020000}"/>
    <cellStyle name="Comma 4 2" xfId="738" xr:uid="{00000000-0005-0000-0000-0000E2020000}"/>
    <cellStyle name="Comma 4 3" xfId="739" xr:uid="{00000000-0005-0000-0000-0000E3020000}"/>
    <cellStyle name="Comma 4 4" xfId="740" xr:uid="{00000000-0005-0000-0000-0000E4020000}"/>
    <cellStyle name="Comma 4 5" xfId="2067" xr:uid="{C07689E1-F6EA-47FE-85AA-B64E1AB091D8}"/>
    <cellStyle name="Comma 4_elektroinstalacije" xfId="741" xr:uid="{00000000-0005-0000-0000-0000E5020000}"/>
    <cellStyle name="Comma 5" xfId="742" xr:uid="{00000000-0005-0000-0000-0000E6020000}"/>
    <cellStyle name="Comma 5 2" xfId="743" xr:uid="{00000000-0005-0000-0000-0000E7020000}"/>
    <cellStyle name="Comma 5 2 2" xfId="744" xr:uid="{00000000-0005-0000-0000-0000E8020000}"/>
    <cellStyle name="Comma 5 3" xfId="745" xr:uid="{00000000-0005-0000-0000-0000E9020000}"/>
    <cellStyle name="Comma 6" xfId="746" xr:uid="{00000000-0005-0000-0000-0000EA020000}"/>
    <cellStyle name="Comma 6 2" xfId="747" xr:uid="{00000000-0005-0000-0000-0000EB020000}"/>
    <cellStyle name="Comma 6 3" xfId="748" xr:uid="{00000000-0005-0000-0000-0000EC020000}"/>
    <cellStyle name="Comma 6 4" xfId="749" xr:uid="{00000000-0005-0000-0000-0000ED020000}"/>
    <cellStyle name="Comma 6 5" xfId="750" xr:uid="{00000000-0005-0000-0000-0000EE020000}"/>
    <cellStyle name="Comma 7" xfId="751" xr:uid="{00000000-0005-0000-0000-0000EF020000}"/>
    <cellStyle name="Comma 7 2" xfId="752" xr:uid="{00000000-0005-0000-0000-0000F0020000}"/>
    <cellStyle name="Comma 7 3" xfId="753" xr:uid="{00000000-0005-0000-0000-0000F1020000}"/>
    <cellStyle name="Comma 8" xfId="754" xr:uid="{00000000-0005-0000-0000-0000F2020000}"/>
    <cellStyle name="Comma 8 2" xfId="755" xr:uid="{00000000-0005-0000-0000-0000F3020000}"/>
    <cellStyle name="Comma 9" xfId="756" xr:uid="{00000000-0005-0000-0000-0000F4020000}"/>
    <cellStyle name="Comma 9 2" xfId="757" xr:uid="{00000000-0005-0000-0000-0000F5020000}"/>
    <cellStyle name="Comma 9 3" xfId="758" xr:uid="{00000000-0005-0000-0000-0000F6020000}"/>
    <cellStyle name="Comma0" xfId="759" xr:uid="{00000000-0005-0000-0000-0000F7020000}"/>
    <cellStyle name="Commentaire" xfId="760" xr:uid="{00000000-0005-0000-0000-0000F8020000}"/>
    <cellStyle name="Currency" xfId="1958" builtinId="4"/>
    <cellStyle name="Currency [00]" xfId="761" xr:uid="{00000000-0005-0000-0000-0000FA020000}"/>
    <cellStyle name="Currency 10" xfId="762" xr:uid="{00000000-0005-0000-0000-0000FB020000}"/>
    <cellStyle name="Currency 10 2" xfId="763" xr:uid="{00000000-0005-0000-0000-0000FC020000}"/>
    <cellStyle name="Currency 11" xfId="764" xr:uid="{00000000-0005-0000-0000-0000FD020000}"/>
    <cellStyle name="Currency 11 2" xfId="765" xr:uid="{00000000-0005-0000-0000-0000FE020000}"/>
    <cellStyle name="Currency 12" xfId="766" xr:uid="{00000000-0005-0000-0000-0000FF020000}"/>
    <cellStyle name="Currency 12 2" xfId="767" xr:uid="{00000000-0005-0000-0000-000000030000}"/>
    <cellStyle name="Currency 13" xfId="768" xr:uid="{00000000-0005-0000-0000-000001030000}"/>
    <cellStyle name="Currency 13 2" xfId="769" xr:uid="{00000000-0005-0000-0000-000002030000}"/>
    <cellStyle name="Currency 14" xfId="770" xr:uid="{00000000-0005-0000-0000-000003030000}"/>
    <cellStyle name="Currency 14 2" xfId="771" xr:uid="{00000000-0005-0000-0000-000004030000}"/>
    <cellStyle name="Currency 15" xfId="772" xr:uid="{00000000-0005-0000-0000-000005030000}"/>
    <cellStyle name="Currency 15 2" xfId="773" xr:uid="{00000000-0005-0000-0000-000006030000}"/>
    <cellStyle name="Currency 16" xfId="774" xr:uid="{00000000-0005-0000-0000-000007030000}"/>
    <cellStyle name="Currency 16 2" xfId="775" xr:uid="{00000000-0005-0000-0000-000008030000}"/>
    <cellStyle name="Currency 17" xfId="776" xr:uid="{00000000-0005-0000-0000-000009030000}"/>
    <cellStyle name="Currency 17 2" xfId="777" xr:uid="{00000000-0005-0000-0000-00000A030000}"/>
    <cellStyle name="Currency 18" xfId="778" xr:uid="{00000000-0005-0000-0000-00000B030000}"/>
    <cellStyle name="Currency 2" xfId="779" xr:uid="{00000000-0005-0000-0000-00000C030000}"/>
    <cellStyle name="Currency 2 2" xfId="780" xr:uid="{00000000-0005-0000-0000-00000D030000}"/>
    <cellStyle name="Currency 2 3" xfId="781" xr:uid="{00000000-0005-0000-0000-00000E030000}"/>
    <cellStyle name="Currency 3" xfId="782" xr:uid="{00000000-0005-0000-0000-00000F030000}"/>
    <cellStyle name="Currency 3 2" xfId="783" xr:uid="{00000000-0005-0000-0000-000010030000}"/>
    <cellStyle name="Currency 3 3" xfId="784" xr:uid="{00000000-0005-0000-0000-000011030000}"/>
    <cellStyle name="Currency 4" xfId="785" xr:uid="{00000000-0005-0000-0000-000012030000}"/>
    <cellStyle name="Currency 4 2" xfId="786" xr:uid="{00000000-0005-0000-0000-000013030000}"/>
    <cellStyle name="Currency 4 2 2" xfId="787" xr:uid="{00000000-0005-0000-0000-000014030000}"/>
    <cellStyle name="Currency 4 2 3" xfId="788" xr:uid="{00000000-0005-0000-0000-000015030000}"/>
    <cellStyle name="Currency 4 2 4" xfId="789" xr:uid="{00000000-0005-0000-0000-000016030000}"/>
    <cellStyle name="Currency 5" xfId="790" xr:uid="{00000000-0005-0000-0000-000017030000}"/>
    <cellStyle name="Currency 5 2" xfId="791" xr:uid="{00000000-0005-0000-0000-000018030000}"/>
    <cellStyle name="Currency 5 3" xfId="792" xr:uid="{00000000-0005-0000-0000-000019030000}"/>
    <cellStyle name="Currency 5 4" xfId="793" xr:uid="{00000000-0005-0000-0000-00001A030000}"/>
    <cellStyle name="Currency 6" xfId="794" xr:uid="{00000000-0005-0000-0000-00001B030000}"/>
    <cellStyle name="Currency 6 2" xfId="795" xr:uid="{00000000-0005-0000-0000-00001C030000}"/>
    <cellStyle name="Currency 7" xfId="796" xr:uid="{00000000-0005-0000-0000-00001D030000}"/>
    <cellStyle name="Currency 7 2" xfId="797" xr:uid="{00000000-0005-0000-0000-00001E030000}"/>
    <cellStyle name="Currency 8" xfId="798" xr:uid="{00000000-0005-0000-0000-00001F030000}"/>
    <cellStyle name="Currency 8 2" xfId="799" xr:uid="{00000000-0005-0000-0000-000020030000}"/>
    <cellStyle name="Currency 9" xfId="800" xr:uid="{00000000-0005-0000-0000-000021030000}"/>
    <cellStyle name="Currency 9 2" xfId="801" xr:uid="{00000000-0005-0000-0000-000022030000}"/>
    <cellStyle name="Currency0" xfId="802" xr:uid="{00000000-0005-0000-0000-000023030000}"/>
    <cellStyle name="Date Short" xfId="803" xr:uid="{00000000-0005-0000-0000-000024030000}"/>
    <cellStyle name="Default_Uvuceni" xfId="804" xr:uid="{00000000-0005-0000-0000-000025030000}"/>
    <cellStyle name="Dezimal [0]_Fagr" xfId="805" xr:uid="{00000000-0005-0000-0000-000026030000}"/>
    <cellStyle name="Dezimal_Fagr" xfId="806" xr:uid="{00000000-0005-0000-0000-000027030000}"/>
    <cellStyle name="Dobro 2" xfId="807" xr:uid="{00000000-0005-0000-0000-000028030000}"/>
    <cellStyle name="Dobro 3" xfId="808" xr:uid="{00000000-0005-0000-0000-000029030000}"/>
    <cellStyle name="Eingabe" xfId="809" xr:uid="{00000000-0005-0000-0000-00002A030000}"/>
    <cellStyle name="Eingabe 2" xfId="810" xr:uid="{00000000-0005-0000-0000-00002B030000}"/>
    <cellStyle name="Emphasis 1" xfId="811" xr:uid="{00000000-0005-0000-0000-00002C030000}"/>
    <cellStyle name="Emphasis 2" xfId="812" xr:uid="{00000000-0005-0000-0000-00002D030000}"/>
    <cellStyle name="Emphasis 3" xfId="813" xr:uid="{00000000-0005-0000-0000-00002E030000}"/>
    <cellStyle name="Enter Currency (0)" xfId="814" xr:uid="{00000000-0005-0000-0000-00002F030000}"/>
    <cellStyle name="Enter Currency (2)" xfId="815" xr:uid="{00000000-0005-0000-0000-000030030000}"/>
    <cellStyle name="Enter Units (0)" xfId="816" xr:uid="{00000000-0005-0000-0000-000031030000}"/>
    <cellStyle name="Enter Units (1)" xfId="817" xr:uid="{00000000-0005-0000-0000-000032030000}"/>
    <cellStyle name="Enter Units (2)" xfId="818" xr:uid="{00000000-0005-0000-0000-000033030000}"/>
    <cellStyle name="Entrée" xfId="819" xr:uid="{00000000-0005-0000-0000-000034030000}"/>
    <cellStyle name="Ergebnis" xfId="820" xr:uid="{00000000-0005-0000-0000-000035030000}"/>
    <cellStyle name="Erklärender Text" xfId="821" xr:uid="{00000000-0005-0000-0000-000036030000}"/>
    <cellStyle name="Euro" xfId="822" xr:uid="{00000000-0005-0000-0000-000037030000}"/>
    <cellStyle name="Euro 10" xfId="823" xr:uid="{00000000-0005-0000-0000-000038030000}"/>
    <cellStyle name="Euro 10 2" xfId="824" xr:uid="{00000000-0005-0000-0000-000039030000}"/>
    <cellStyle name="Euro 10 3" xfId="825" xr:uid="{00000000-0005-0000-0000-00003A030000}"/>
    <cellStyle name="Euro 11" xfId="826" xr:uid="{00000000-0005-0000-0000-00003B030000}"/>
    <cellStyle name="Euro 11 2" xfId="827" xr:uid="{00000000-0005-0000-0000-00003C030000}"/>
    <cellStyle name="Euro 11 3" xfId="828" xr:uid="{00000000-0005-0000-0000-00003D030000}"/>
    <cellStyle name="Euro 12" xfId="829" xr:uid="{00000000-0005-0000-0000-00003E030000}"/>
    <cellStyle name="Euro 12 2" xfId="830" xr:uid="{00000000-0005-0000-0000-00003F030000}"/>
    <cellStyle name="Euro 12 3" xfId="831" xr:uid="{00000000-0005-0000-0000-000040030000}"/>
    <cellStyle name="Euro 13" xfId="832" xr:uid="{00000000-0005-0000-0000-000041030000}"/>
    <cellStyle name="Euro 13 2" xfId="833" xr:uid="{00000000-0005-0000-0000-000042030000}"/>
    <cellStyle name="Euro 13 3" xfId="834" xr:uid="{00000000-0005-0000-0000-000043030000}"/>
    <cellStyle name="Euro 14" xfId="835" xr:uid="{00000000-0005-0000-0000-000044030000}"/>
    <cellStyle name="Euro 15" xfId="836" xr:uid="{00000000-0005-0000-0000-000045030000}"/>
    <cellStyle name="Euro 16" xfId="837" xr:uid="{00000000-0005-0000-0000-000046030000}"/>
    <cellStyle name="Euro 2" xfId="838" xr:uid="{00000000-0005-0000-0000-000047030000}"/>
    <cellStyle name="Euro 2 2" xfId="839" xr:uid="{00000000-0005-0000-0000-000048030000}"/>
    <cellStyle name="Euro 2 3" xfId="840" xr:uid="{00000000-0005-0000-0000-000049030000}"/>
    <cellStyle name="Euro 3" xfId="841" xr:uid="{00000000-0005-0000-0000-00004A030000}"/>
    <cellStyle name="Euro 3 2" xfId="842" xr:uid="{00000000-0005-0000-0000-00004B030000}"/>
    <cellStyle name="Euro 3 3" xfId="843" xr:uid="{00000000-0005-0000-0000-00004C030000}"/>
    <cellStyle name="Euro 4" xfId="844" xr:uid="{00000000-0005-0000-0000-00004D030000}"/>
    <cellStyle name="Euro 4 2" xfId="845" xr:uid="{00000000-0005-0000-0000-00004E030000}"/>
    <cellStyle name="Euro 4 3" xfId="846" xr:uid="{00000000-0005-0000-0000-00004F030000}"/>
    <cellStyle name="Euro 5" xfId="847" xr:uid="{00000000-0005-0000-0000-000050030000}"/>
    <cellStyle name="Euro 5 2" xfId="848" xr:uid="{00000000-0005-0000-0000-000051030000}"/>
    <cellStyle name="Euro 5 3" xfId="849" xr:uid="{00000000-0005-0000-0000-000052030000}"/>
    <cellStyle name="Euro 6" xfId="850" xr:uid="{00000000-0005-0000-0000-000053030000}"/>
    <cellStyle name="Euro 6 2" xfId="851" xr:uid="{00000000-0005-0000-0000-000054030000}"/>
    <cellStyle name="Euro 6 3" xfId="852" xr:uid="{00000000-0005-0000-0000-000055030000}"/>
    <cellStyle name="Euro 7" xfId="853" xr:uid="{00000000-0005-0000-0000-000056030000}"/>
    <cellStyle name="Euro 7 2" xfId="854" xr:uid="{00000000-0005-0000-0000-000057030000}"/>
    <cellStyle name="Euro 7 3" xfId="855" xr:uid="{00000000-0005-0000-0000-000058030000}"/>
    <cellStyle name="Euro 8" xfId="856" xr:uid="{00000000-0005-0000-0000-000059030000}"/>
    <cellStyle name="Euro 8 2" xfId="857" xr:uid="{00000000-0005-0000-0000-00005A030000}"/>
    <cellStyle name="Euro 8 3" xfId="858" xr:uid="{00000000-0005-0000-0000-00005B030000}"/>
    <cellStyle name="Euro 9" xfId="859" xr:uid="{00000000-0005-0000-0000-00005C030000}"/>
    <cellStyle name="Euro 9 2" xfId="860" xr:uid="{00000000-0005-0000-0000-00005D030000}"/>
    <cellStyle name="Euro 9 3" xfId="861" xr:uid="{00000000-0005-0000-0000-00005E030000}"/>
    <cellStyle name="Euro_ELEKTRO" xfId="862" xr:uid="{00000000-0005-0000-0000-00005F030000}"/>
    <cellStyle name="Excel Built-in Normal" xfId="863" xr:uid="{00000000-0005-0000-0000-000060030000}"/>
    <cellStyle name="Excel Built-in Normal 1" xfId="864" xr:uid="{00000000-0005-0000-0000-000061030000}"/>
    <cellStyle name="Excel Built-in Normal 2" xfId="865" xr:uid="{00000000-0005-0000-0000-000062030000}"/>
    <cellStyle name="Excel_BuiltIn_Normal 3" xfId="866" xr:uid="{00000000-0005-0000-0000-000063030000}"/>
    <cellStyle name="Explanatory Text 10" xfId="867" xr:uid="{00000000-0005-0000-0000-000064030000}"/>
    <cellStyle name="Explanatory Text 11" xfId="868" xr:uid="{00000000-0005-0000-0000-000065030000}"/>
    <cellStyle name="Explanatory Text 12" xfId="869" xr:uid="{00000000-0005-0000-0000-000066030000}"/>
    <cellStyle name="Explanatory Text 13" xfId="870" xr:uid="{00000000-0005-0000-0000-000067030000}"/>
    <cellStyle name="Explanatory Text 14" xfId="871" xr:uid="{00000000-0005-0000-0000-000068030000}"/>
    <cellStyle name="Explanatory Text 2" xfId="872" xr:uid="{00000000-0005-0000-0000-000069030000}"/>
    <cellStyle name="Explanatory Text 3" xfId="873" xr:uid="{00000000-0005-0000-0000-00006A030000}"/>
    <cellStyle name="Explanatory Text 4" xfId="874" xr:uid="{00000000-0005-0000-0000-00006B030000}"/>
    <cellStyle name="Explanatory Text 5" xfId="875" xr:uid="{00000000-0005-0000-0000-00006C030000}"/>
    <cellStyle name="Explanatory Text 6" xfId="876" xr:uid="{00000000-0005-0000-0000-00006D030000}"/>
    <cellStyle name="Explanatory Text 7" xfId="877" xr:uid="{00000000-0005-0000-0000-00006E030000}"/>
    <cellStyle name="Explanatory Text 8" xfId="878" xr:uid="{00000000-0005-0000-0000-00006F030000}"/>
    <cellStyle name="Explanatory Text 9" xfId="879" xr:uid="{00000000-0005-0000-0000-000070030000}"/>
    <cellStyle name="Good 10" xfId="880" xr:uid="{00000000-0005-0000-0000-000071030000}"/>
    <cellStyle name="Good 11" xfId="881" xr:uid="{00000000-0005-0000-0000-000072030000}"/>
    <cellStyle name="Good 12" xfId="882" xr:uid="{00000000-0005-0000-0000-000073030000}"/>
    <cellStyle name="Good 13" xfId="883" xr:uid="{00000000-0005-0000-0000-000074030000}"/>
    <cellStyle name="Good 14" xfId="884" xr:uid="{00000000-0005-0000-0000-000075030000}"/>
    <cellStyle name="Good 2" xfId="885" xr:uid="{00000000-0005-0000-0000-000076030000}"/>
    <cellStyle name="Good 3" xfId="886" xr:uid="{00000000-0005-0000-0000-000077030000}"/>
    <cellStyle name="Good 4" xfId="887" xr:uid="{00000000-0005-0000-0000-000078030000}"/>
    <cellStyle name="Good 5" xfId="888" xr:uid="{00000000-0005-0000-0000-000079030000}"/>
    <cellStyle name="Good 6" xfId="889" xr:uid="{00000000-0005-0000-0000-00007A030000}"/>
    <cellStyle name="Good 7" xfId="890" xr:uid="{00000000-0005-0000-0000-00007B030000}"/>
    <cellStyle name="Good 8" xfId="891" xr:uid="{00000000-0005-0000-0000-00007C030000}"/>
    <cellStyle name="Good 9" xfId="892" xr:uid="{00000000-0005-0000-0000-00007D030000}"/>
    <cellStyle name="Grey" xfId="893" xr:uid="{00000000-0005-0000-0000-00007E030000}"/>
    <cellStyle name="Gut" xfId="894" xr:uid="{00000000-0005-0000-0000-00007F030000}"/>
    <cellStyle name="Gut 2" xfId="895" xr:uid="{00000000-0005-0000-0000-000080030000}"/>
    <cellStyle name="Header1" xfId="896" xr:uid="{00000000-0005-0000-0000-000081030000}"/>
    <cellStyle name="Header2" xfId="897" xr:uid="{00000000-0005-0000-0000-000082030000}"/>
    <cellStyle name="Heading 1 10" xfId="898" xr:uid="{00000000-0005-0000-0000-000083030000}"/>
    <cellStyle name="Heading 1 11" xfId="899" xr:uid="{00000000-0005-0000-0000-000084030000}"/>
    <cellStyle name="Heading 1 12" xfId="900" xr:uid="{00000000-0005-0000-0000-000085030000}"/>
    <cellStyle name="Heading 1 13" xfId="901" xr:uid="{00000000-0005-0000-0000-000086030000}"/>
    <cellStyle name="Heading 1 14" xfId="902" xr:uid="{00000000-0005-0000-0000-000087030000}"/>
    <cellStyle name="Heading 1 2" xfId="903" xr:uid="{00000000-0005-0000-0000-000088030000}"/>
    <cellStyle name="Heading 1 3" xfId="904" xr:uid="{00000000-0005-0000-0000-000089030000}"/>
    <cellStyle name="Heading 1 4" xfId="905" xr:uid="{00000000-0005-0000-0000-00008A030000}"/>
    <cellStyle name="Heading 1 5" xfId="906" xr:uid="{00000000-0005-0000-0000-00008B030000}"/>
    <cellStyle name="Heading 1 6" xfId="907" xr:uid="{00000000-0005-0000-0000-00008C030000}"/>
    <cellStyle name="Heading 1 7" xfId="908" xr:uid="{00000000-0005-0000-0000-00008D030000}"/>
    <cellStyle name="Heading 1 8" xfId="909" xr:uid="{00000000-0005-0000-0000-00008E030000}"/>
    <cellStyle name="Heading 1 9" xfId="910" xr:uid="{00000000-0005-0000-0000-00008F030000}"/>
    <cellStyle name="Heading 2 10" xfId="911" xr:uid="{00000000-0005-0000-0000-000090030000}"/>
    <cellStyle name="Heading 2 11" xfId="912" xr:uid="{00000000-0005-0000-0000-000091030000}"/>
    <cellStyle name="Heading 2 12" xfId="913" xr:uid="{00000000-0005-0000-0000-000092030000}"/>
    <cellStyle name="Heading 2 13" xfId="914" xr:uid="{00000000-0005-0000-0000-000093030000}"/>
    <cellStyle name="Heading 2 14" xfId="915" xr:uid="{00000000-0005-0000-0000-000094030000}"/>
    <cellStyle name="Heading 2 2" xfId="916" xr:uid="{00000000-0005-0000-0000-000095030000}"/>
    <cellStyle name="Heading 2 3" xfId="917" xr:uid="{00000000-0005-0000-0000-000096030000}"/>
    <cellStyle name="Heading 2 4" xfId="918" xr:uid="{00000000-0005-0000-0000-000097030000}"/>
    <cellStyle name="Heading 2 5" xfId="919" xr:uid="{00000000-0005-0000-0000-000098030000}"/>
    <cellStyle name="Heading 2 6" xfId="920" xr:uid="{00000000-0005-0000-0000-000099030000}"/>
    <cellStyle name="Heading 2 7" xfId="921" xr:uid="{00000000-0005-0000-0000-00009A030000}"/>
    <cellStyle name="Heading 2 8" xfId="922" xr:uid="{00000000-0005-0000-0000-00009B030000}"/>
    <cellStyle name="Heading 2 9" xfId="923" xr:uid="{00000000-0005-0000-0000-00009C030000}"/>
    <cellStyle name="Heading 3 10" xfId="924" xr:uid="{00000000-0005-0000-0000-00009D030000}"/>
    <cellStyle name="Heading 3 11" xfId="925" xr:uid="{00000000-0005-0000-0000-00009E030000}"/>
    <cellStyle name="Heading 3 12" xfId="926" xr:uid="{00000000-0005-0000-0000-00009F030000}"/>
    <cellStyle name="Heading 3 13" xfId="927" xr:uid="{00000000-0005-0000-0000-0000A0030000}"/>
    <cellStyle name="Heading 3 14" xfId="928" xr:uid="{00000000-0005-0000-0000-0000A1030000}"/>
    <cellStyle name="Heading 3 2" xfId="929" xr:uid="{00000000-0005-0000-0000-0000A2030000}"/>
    <cellStyle name="Heading 3 3" xfId="930" xr:uid="{00000000-0005-0000-0000-0000A3030000}"/>
    <cellStyle name="Heading 3 4" xfId="931" xr:uid="{00000000-0005-0000-0000-0000A4030000}"/>
    <cellStyle name="Heading 3 5" xfId="932" xr:uid="{00000000-0005-0000-0000-0000A5030000}"/>
    <cellStyle name="Heading 3 6" xfId="933" xr:uid="{00000000-0005-0000-0000-0000A6030000}"/>
    <cellStyle name="Heading 3 7" xfId="934" xr:uid="{00000000-0005-0000-0000-0000A7030000}"/>
    <cellStyle name="Heading 3 8" xfId="935" xr:uid="{00000000-0005-0000-0000-0000A8030000}"/>
    <cellStyle name="Heading 3 9" xfId="936" xr:uid="{00000000-0005-0000-0000-0000A9030000}"/>
    <cellStyle name="Heading 4 10" xfId="937" xr:uid="{00000000-0005-0000-0000-0000AA030000}"/>
    <cellStyle name="Heading 4 11" xfId="938" xr:uid="{00000000-0005-0000-0000-0000AB030000}"/>
    <cellStyle name="Heading 4 12" xfId="939" xr:uid="{00000000-0005-0000-0000-0000AC030000}"/>
    <cellStyle name="Heading 4 13" xfId="940" xr:uid="{00000000-0005-0000-0000-0000AD030000}"/>
    <cellStyle name="Heading 4 14" xfId="941" xr:uid="{00000000-0005-0000-0000-0000AE030000}"/>
    <cellStyle name="Heading 4 2" xfId="942" xr:uid="{00000000-0005-0000-0000-0000AF030000}"/>
    <cellStyle name="Heading 4 3" xfId="943" xr:uid="{00000000-0005-0000-0000-0000B0030000}"/>
    <cellStyle name="Heading 4 4" xfId="944" xr:uid="{00000000-0005-0000-0000-0000B1030000}"/>
    <cellStyle name="Heading 4 5" xfId="945" xr:uid="{00000000-0005-0000-0000-0000B2030000}"/>
    <cellStyle name="Heading 4 6" xfId="946" xr:uid="{00000000-0005-0000-0000-0000B3030000}"/>
    <cellStyle name="Heading 4 7" xfId="947" xr:uid="{00000000-0005-0000-0000-0000B4030000}"/>
    <cellStyle name="Heading 4 8" xfId="948" xr:uid="{00000000-0005-0000-0000-0000B5030000}"/>
    <cellStyle name="Heading 4 9" xfId="949" xr:uid="{00000000-0005-0000-0000-0000B6030000}"/>
    <cellStyle name="Hiperveza 2" xfId="950" xr:uid="{00000000-0005-0000-0000-0000B7030000}"/>
    <cellStyle name="Hiperveza 2 2" xfId="951" xr:uid="{00000000-0005-0000-0000-0000B8030000}"/>
    <cellStyle name="Hyperlink 2" xfId="952" xr:uid="{00000000-0005-0000-0000-0000B9030000}"/>
    <cellStyle name="Input [yellow]" xfId="953" xr:uid="{00000000-0005-0000-0000-0000BA030000}"/>
    <cellStyle name="Input 10" xfId="954" xr:uid="{00000000-0005-0000-0000-0000BB030000}"/>
    <cellStyle name="Input 11" xfId="955" xr:uid="{00000000-0005-0000-0000-0000BC030000}"/>
    <cellStyle name="Input 12" xfId="956" xr:uid="{00000000-0005-0000-0000-0000BD030000}"/>
    <cellStyle name="Input 13" xfId="957" xr:uid="{00000000-0005-0000-0000-0000BE030000}"/>
    <cellStyle name="Input 14" xfId="958" xr:uid="{00000000-0005-0000-0000-0000BF030000}"/>
    <cellStyle name="Input 15" xfId="959" xr:uid="{00000000-0005-0000-0000-0000C0030000}"/>
    <cellStyle name="Input 16" xfId="960" xr:uid="{00000000-0005-0000-0000-0000C1030000}"/>
    <cellStyle name="Input 17" xfId="961" xr:uid="{00000000-0005-0000-0000-0000C2030000}"/>
    <cellStyle name="Input 18" xfId="962" xr:uid="{00000000-0005-0000-0000-0000C3030000}"/>
    <cellStyle name="Input 19" xfId="963" xr:uid="{00000000-0005-0000-0000-0000C4030000}"/>
    <cellStyle name="Input 2" xfId="964" xr:uid="{00000000-0005-0000-0000-0000C5030000}"/>
    <cellStyle name="Input 20" xfId="965" xr:uid="{00000000-0005-0000-0000-0000C6030000}"/>
    <cellStyle name="Input 21" xfId="966" xr:uid="{00000000-0005-0000-0000-0000C7030000}"/>
    <cellStyle name="Input 22" xfId="967" xr:uid="{00000000-0005-0000-0000-0000C8030000}"/>
    <cellStyle name="Input 23" xfId="968" xr:uid="{00000000-0005-0000-0000-0000C9030000}"/>
    <cellStyle name="Input 24" xfId="969" xr:uid="{00000000-0005-0000-0000-0000CA030000}"/>
    <cellStyle name="Input 3" xfId="970" xr:uid="{00000000-0005-0000-0000-0000CB030000}"/>
    <cellStyle name="Input 4" xfId="971" xr:uid="{00000000-0005-0000-0000-0000CC030000}"/>
    <cellStyle name="Input 5" xfId="972" xr:uid="{00000000-0005-0000-0000-0000CD030000}"/>
    <cellStyle name="Input 6" xfId="973" xr:uid="{00000000-0005-0000-0000-0000CE030000}"/>
    <cellStyle name="Input 7" xfId="974" xr:uid="{00000000-0005-0000-0000-0000CF030000}"/>
    <cellStyle name="Input 8" xfId="975" xr:uid="{00000000-0005-0000-0000-0000D0030000}"/>
    <cellStyle name="Input 9" xfId="976" xr:uid="{00000000-0005-0000-0000-0000D1030000}"/>
    <cellStyle name="Insatisfaisant" xfId="977" xr:uid="{00000000-0005-0000-0000-0000D2030000}"/>
    <cellStyle name="Isticanje1 2" xfId="978" xr:uid="{00000000-0005-0000-0000-0000D3030000}"/>
    <cellStyle name="Isticanje1 3" xfId="979" xr:uid="{00000000-0005-0000-0000-0000D4030000}"/>
    <cellStyle name="Isticanje2 2" xfId="980" xr:uid="{00000000-0005-0000-0000-0000D5030000}"/>
    <cellStyle name="Isticanje2 3" xfId="981" xr:uid="{00000000-0005-0000-0000-0000D6030000}"/>
    <cellStyle name="Isticanje3 2" xfId="982" xr:uid="{00000000-0005-0000-0000-0000D7030000}"/>
    <cellStyle name="Isticanje3 3" xfId="983" xr:uid="{00000000-0005-0000-0000-0000D8030000}"/>
    <cellStyle name="Isticanje4 2" xfId="984" xr:uid="{00000000-0005-0000-0000-0000D9030000}"/>
    <cellStyle name="Isticanje4 3" xfId="985" xr:uid="{00000000-0005-0000-0000-0000DA030000}"/>
    <cellStyle name="Isticanje5 2" xfId="986" xr:uid="{00000000-0005-0000-0000-0000DB030000}"/>
    <cellStyle name="Isticanje5 3" xfId="987" xr:uid="{00000000-0005-0000-0000-0000DC030000}"/>
    <cellStyle name="Isticanje6 2" xfId="988" xr:uid="{00000000-0005-0000-0000-0000DD030000}"/>
    <cellStyle name="Isticanje6 3" xfId="989" xr:uid="{00000000-0005-0000-0000-0000DE030000}"/>
    <cellStyle name="Izhod" xfId="990" xr:uid="{00000000-0005-0000-0000-0000DF030000}"/>
    <cellStyle name="Izlaz 2" xfId="991" xr:uid="{00000000-0005-0000-0000-0000E0030000}"/>
    <cellStyle name="Izlaz 3" xfId="992" xr:uid="{00000000-0005-0000-0000-0000E1030000}"/>
    <cellStyle name="Izračun 2" xfId="993" xr:uid="{00000000-0005-0000-0000-0000E2030000}"/>
    <cellStyle name="Izračun 3" xfId="994" xr:uid="{00000000-0005-0000-0000-0000E3030000}"/>
    <cellStyle name="Keš" xfId="995" xr:uid="{00000000-0005-0000-0000-0000E4030000}"/>
    <cellStyle name="kolona A" xfId="996" xr:uid="{00000000-0005-0000-0000-0000E5030000}"/>
    <cellStyle name="kolona B" xfId="997" xr:uid="{00000000-0005-0000-0000-0000E6030000}"/>
    <cellStyle name="kolona C" xfId="998" xr:uid="{00000000-0005-0000-0000-0000E7030000}"/>
    <cellStyle name="kolona D" xfId="999" xr:uid="{00000000-0005-0000-0000-0000E8030000}"/>
    <cellStyle name="kolona E" xfId="1000" xr:uid="{00000000-0005-0000-0000-0000E9030000}"/>
    <cellStyle name="kolona F" xfId="1001" xr:uid="{00000000-0005-0000-0000-0000EA030000}"/>
    <cellStyle name="kolona G" xfId="1002" xr:uid="{00000000-0005-0000-0000-0000EB030000}"/>
    <cellStyle name="kolona H" xfId="1003" xr:uid="{00000000-0005-0000-0000-0000EC030000}"/>
    <cellStyle name="LEGENDA" xfId="1004" xr:uid="{00000000-0005-0000-0000-0000ED030000}"/>
    <cellStyle name="Link Currency (0)" xfId="1005" xr:uid="{00000000-0005-0000-0000-0000EE030000}"/>
    <cellStyle name="Link Currency (2)" xfId="1006" xr:uid="{00000000-0005-0000-0000-0000EF030000}"/>
    <cellStyle name="Link Units (0)" xfId="1007" xr:uid="{00000000-0005-0000-0000-0000F0030000}"/>
    <cellStyle name="Link Units (1)" xfId="1008" xr:uid="{00000000-0005-0000-0000-0000F1030000}"/>
    <cellStyle name="Link Units (2)" xfId="1009" xr:uid="{00000000-0005-0000-0000-0000F2030000}"/>
    <cellStyle name="Linked Cell 10" xfId="1010" xr:uid="{00000000-0005-0000-0000-0000F3030000}"/>
    <cellStyle name="Linked Cell 11" xfId="1011" xr:uid="{00000000-0005-0000-0000-0000F4030000}"/>
    <cellStyle name="Linked Cell 12" xfId="1012" xr:uid="{00000000-0005-0000-0000-0000F5030000}"/>
    <cellStyle name="Linked Cell 13" xfId="1013" xr:uid="{00000000-0005-0000-0000-0000F6030000}"/>
    <cellStyle name="Linked Cell 14" xfId="1014" xr:uid="{00000000-0005-0000-0000-0000F7030000}"/>
    <cellStyle name="Linked Cell 2" xfId="1015" xr:uid="{00000000-0005-0000-0000-0000F8030000}"/>
    <cellStyle name="Linked Cell 3" xfId="1016" xr:uid="{00000000-0005-0000-0000-0000F9030000}"/>
    <cellStyle name="Linked Cell 4" xfId="1017" xr:uid="{00000000-0005-0000-0000-0000FA030000}"/>
    <cellStyle name="Linked Cell 5" xfId="1018" xr:uid="{00000000-0005-0000-0000-0000FB030000}"/>
    <cellStyle name="Linked Cell 6" xfId="1019" xr:uid="{00000000-0005-0000-0000-0000FC030000}"/>
    <cellStyle name="Linked Cell 7" xfId="1020" xr:uid="{00000000-0005-0000-0000-0000FD030000}"/>
    <cellStyle name="Linked Cell 8" xfId="1021" xr:uid="{00000000-0005-0000-0000-0000FE030000}"/>
    <cellStyle name="Linked Cell 9" xfId="1022" xr:uid="{00000000-0005-0000-0000-0000FF030000}"/>
    <cellStyle name="Loše 2" xfId="1023" xr:uid="{00000000-0005-0000-0000-000000040000}"/>
    <cellStyle name="Loše 3" xfId="1024" xr:uid="{00000000-0005-0000-0000-000001040000}"/>
    <cellStyle name="Milliers [0]_laroux" xfId="1025" xr:uid="{00000000-0005-0000-0000-000002040000}"/>
    <cellStyle name="Milliers_laroux" xfId="1026" xr:uid="{00000000-0005-0000-0000-000003040000}"/>
    <cellStyle name="Naslov 1 2" xfId="1027" xr:uid="{00000000-0005-0000-0000-000004040000}"/>
    <cellStyle name="Naslov 1 3" xfId="1028" xr:uid="{00000000-0005-0000-0000-000005040000}"/>
    <cellStyle name="NASLOV 10" xfId="1029" xr:uid="{00000000-0005-0000-0000-000006040000}"/>
    <cellStyle name="Naslov 100" xfId="1030" xr:uid="{00000000-0005-0000-0000-000007040000}"/>
    <cellStyle name="Naslov 101" xfId="1031" xr:uid="{00000000-0005-0000-0000-000008040000}"/>
    <cellStyle name="Naslov 102" xfId="1032" xr:uid="{00000000-0005-0000-0000-000009040000}"/>
    <cellStyle name="Naslov 103" xfId="1033" xr:uid="{00000000-0005-0000-0000-00000A040000}"/>
    <cellStyle name="Naslov 104" xfId="1034" xr:uid="{00000000-0005-0000-0000-00000B040000}"/>
    <cellStyle name="Naslov 105" xfId="1035" xr:uid="{00000000-0005-0000-0000-00000C040000}"/>
    <cellStyle name="Naslov 106" xfId="1036" xr:uid="{00000000-0005-0000-0000-00000D040000}"/>
    <cellStyle name="Naslov 107" xfId="1037" xr:uid="{00000000-0005-0000-0000-00000E040000}"/>
    <cellStyle name="Naslov 108" xfId="1038" xr:uid="{00000000-0005-0000-0000-00000F040000}"/>
    <cellStyle name="NASLOV 11" xfId="1039" xr:uid="{00000000-0005-0000-0000-000010040000}"/>
    <cellStyle name="NASLOV 12" xfId="1040" xr:uid="{00000000-0005-0000-0000-000011040000}"/>
    <cellStyle name="NASLOV 13" xfId="1041" xr:uid="{00000000-0005-0000-0000-000012040000}"/>
    <cellStyle name="NASLOV 14" xfId="1042" xr:uid="{00000000-0005-0000-0000-000013040000}"/>
    <cellStyle name="NASLOV 15" xfId="1043" xr:uid="{00000000-0005-0000-0000-000014040000}"/>
    <cellStyle name="NASLOV 16" xfId="1044" xr:uid="{00000000-0005-0000-0000-000015040000}"/>
    <cellStyle name="NASLOV 17" xfId="1045" xr:uid="{00000000-0005-0000-0000-000016040000}"/>
    <cellStyle name="NASLOV 18" xfId="1046" xr:uid="{00000000-0005-0000-0000-000017040000}"/>
    <cellStyle name="NASLOV 19" xfId="1047" xr:uid="{00000000-0005-0000-0000-000018040000}"/>
    <cellStyle name="Naslov 2 2" xfId="1048" xr:uid="{00000000-0005-0000-0000-000019040000}"/>
    <cellStyle name="Naslov 2 3" xfId="1049" xr:uid="{00000000-0005-0000-0000-00001A040000}"/>
    <cellStyle name="Naslov 20" xfId="1050" xr:uid="{00000000-0005-0000-0000-00001B040000}"/>
    <cellStyle name="Naslov 21" xfId="1051" xr:uid="{00000000-0005-0000-0000-00001C040000}"/>
    <cellStyle name="Naslov 22" xfId="1052" xr:uid="{00000000-0005-0000-0000-00001D040000}"/>
    <cellStyle name="Naslov 23" xfId="1053" xr:uid="{00000000-0005-0000-0000-00001E040000}"/>
    <cellStyle name="Naslov 24" xfId="1054" xr:uid="{00000000-0005-0000-0000-00001F040000}"/>
    <cellStyle name="Naslov 25" xfId="1055" xr:uid="{00000000-0005-0000-0000-000020040000}"/>
    <cellStyle name="Naslov 26" xfId="1056" xr:uid="{00000000-0005-0000-0000-000021040000}"/>
    <cellStyle name="Naslov 27" xfId="1057" xr:uid="{00000000-0005-0000-0000-000022040000}"/>
    <cellStyle name="Naslov 28" xfId="1058" xr:uid="{00000000-0005-0000-0000-000023040000}"/>
    <cellStyle name="Naslov 29" xfId="1059" xr:uid="{00000000-0005-0000-0000-000024040000}"/>
    <cellStyle name="Naslov 3 2" xfId="1060" xr:uid="{00000000-0005-0000-0000-000025040000}"/>
    <cellStyle name="Naslov 3 3" xfId="1061" xr:uid="{00000000-0005-0000-0000-000026040000}"/>
    <cellStyle name="Naslov 30" xfId="1062" xr:uid="{00000000-0005-0000-0000-000027040000}"/>
    <cellStyle name="Naslov 31" xfId="1063" xr:uid="{00000000-0005-0000-0000-000028040000}"/>
    <cellStyle name="Naslov 32" xfId="1064" xr:uid="{00000000-0005-0000-0000-000029040000}"/>
    <cellStyle name="Naslov 33" xfId="1065" xr:uid="{00000000-0005-0000-0000-00002A040000}"/>
    <cellStyle name="Naslov 34" xfId="1066" xr:uid="{00000000-0005-0000-0000-00002B040000}"/>
    <cellStyle name="Naslov 35" xfId="1067" xr:uid="{00000000-0005-0000-0000-00002C040000}"/>
    <cellStyle name="Naslov 36" xfId="1068" xr:uid="{00000000-0005-0000-0000-00002D040000}"/>
    <cellStyle name="Naslov 37" xfId="1069" xr:uid="{00000000-0005-0000-0000-00002E040000}"/>
    <cellStyle name="Naslov 38" xfId="1070" xr:uid="{00000000-0005-0000-0000-00002F040000}"/>
    <cellStyle name="Naslov 39" xfId="1071" xr:uid="{00000000-0005-0000-0000-000030040000}"/>
    <cellStyle name="Naslov 4 2" xfId="1072" xr:uid="{00000000-0005-0000-0000-000031040000}"/>
    <cellStyle name="Naslov 4 3" xfId="1073" xr:uid="{00000000-0005-0000-0000-000032040000}"/>
    <cellStyle name="Naslov 40" xfId="1074" xr:uid="{00000000-0005-0000-0000-000033040000}"/>
    <cellStyle name="Naslov 41" xfId="1075" xr:uid="{00000000-0005-0000-0000-000034040000}"/>
    <cellStyle name="Naslov 42" xfId="1076" xr:uid="{00000000-0005-0000-0000-000035040000}"/>
    <cellStyle name="Naslov 43" xfId="1077" xr:uid="{00000000-0005-0000-0000-000036040000}"/>
    <cellStyle name="Naslov 44" xfId="1078" xr:uid="{00000000-0005-0000-0000-000037040000}"/>
    <cellStyle name="Naslov 45" xfId="1079" xr:uid="{00000000-0005-0000-0000-000038040000}"/>
    <cellStyle name="Naslov 46" xfId="1080" xr:uid="{00000000-0005-0000-0000-000039040000}"/>
    <cellStyle name="Naslov 47" xfId="1081" xr:uid="{00000000-0005-0000-0000-00003A040000}"/>
    <cellStyle name="Naslov 48" xfId="1082" xr:uid="{00000000-0005-0000-0000-00003B040000}"/>
    <cellStyle name="Naslov 49" xfId="1083" xr:uid="{00000000-0005-0000-0000-00003C040000}"/>
    <cellStyle name="Naslov 5" xfId="1084" xr:uid="{00000000-0005-0000-0000-00003D040000}"/>
    <cellStyle name="NASLOV 5 2" xfId="1085" xr:uid="{00000000-0005-0000-0000-00003E040000}"/>
    <cellStyle name="Naslov 50" xfId="1086" xr:uid="{00000000-0005-0000-0000-00003F040000}"/>
    <cellStyle name="Naslov 51" xfId="1087" xr:uid="{00000000-0005-0000-0000-000040040000}"/>
    <cellStyle name="Naslov 52" xfId="1088" xr:uid="{00000000-0005-0000-0000-000041040000}"/>
    <cellStyle name="Naslov 53" xfId="1089" xr:uid="{00000000-0005-0000-0000-000042040000}"/>
    <cellStyle name="Naslov 54" xfId="1090" xr:uid="{00000000-0005-0000-0000-000043040000}"/>
    <cellStyle name="Naslov 55" xfId="1091" xr:uid="{00000000-0005-0000-0000-000044040000}"/>
    <cellStyle name="Naslov 56" xfId="1092" xr:uid="{00000000-0005-0000-0000-000045040000}"/>
    <cellStyle name="Naslov 57" xfId="1093" xr:uid="{00000000-0005-0000-0000-000046040000}"/>
    <cellStyle name="Naslov 58" xfId="1094" xr:uid="{00000000-0005-0000-0000-000047040000}"/>
    <cellStyle name="Naslov 59" xfId="1095" xr:uid="{00000000-0005-0000-0000-000048040000}"/>
    <cellStyle name="Naslov 6" xfId="1096" xr:uid="{00000000-0005-0000-0000-000049040000}"/>
    <cellStyle name="Naslov 60" xfId="1097" xr:uid="{00000000-0005-0000-0000-00004A040000}"/>
    <cellStyle name="Naslov 61" xfId="1098" xr:uid="{00000000-0005-0000-0000-00004B040000}"/>
    <cellStyle name="Naslov 62" xfId="1099" xr:uid="{00000000-0005-0000-0000-00004C040000}"/>
    <cellStyle name="Naslov 63" xfId="1100" xr:uid="{00000000-0005-0000-0000-00004D040000}"/>
    <cellStyle name="Naslov 64" xfId="1101" xr:uid="{00000000-0005-0000-0000-00004E040000}"/>
    <cellStyle name="Naslov 65" xfId="1102" xr:uid="{00000000-0005-0000-0000-00004F040000}"/>
    <cellStyle name="Naslov 66" xfId="1103" xr:uid="{00000000-0005-0000-0000-000050040000}"/>
    <cellStyle name="Naslov 67" xfId="1104" xr:uid="{00000000-0005-0000-0000-000051040000}"/>
    <cellStyle name="Naslov 68" xfId="1105" xr:uid="{00000000-0005-0000-0000-000052040000}"/>
    <cellStyle name="Naslov 69" xfId="1106" xr:uid="{00000000-0005-0000-0000-000053040000}"/>
    <cellStyle name="NASLOV 7" xfId="1107" xr:uid="{00000000-0005-0000-0000-000054040000}"/>
    <cellStyle name="Naslov 70" xfId="1108" xr:uid="{00000000-0005-0000-0000-000055040000}"/>
    <cellStyle name="Naslov 71" xfId="1109" xr:uid="{00000000-0005-0000-0000-000056040000}"/>
    <cellStyle name="Naslov 72" xfId="1110" xr:uid="{00000000-0005-0000-0000-000057040000}"/>
    <cellStyle name="Naslov 73" xfId="1111" xr:uid="{00000000-0005-0000-0000-000058040000}"/>
    <cellStyle name="Naslov 74" xfId="1112" xr:uid="{00000000-0005-0000-0000-000059040000}"/>
    <cellStyle name="Naslov 75" xfId="1113" xr:uid="{00000000-0005-0000-0000-00005A040000}"/>
    <cellStyle name="Naslov 76" xfId="1114" xr:uid="{00000000-0005-0000-0000-00005B040000}"/>
    <cellStyle name="Naslov 77" xfId="1115" xr:uid="{00000000-0005-0000-0000-00005C040000}"/>
    <cellStyle name="Naslov 78" xfId="1116" xr:uid="{00000000-0005-0000-0000-00005D040000}"/>
    <cellStyle name="Naslov 79" xfId="1117" xr:uid="{00000000-0005-0000-0000-00005E040000}"/>
    <cellStyle name="NASLOV 8" xfId="1118" xr:uid="{00000000-0005-0000-0000-00005F040000}"/>
    <cellStyle name="Naslov 80" xfId="1119" xr:uid="{00000000-0005-0000-0000-000060040000}"/>
    <cellStyle name="Naslov 81" xfId="1120" xr:uid="{00000000-0005-0000-0000-000061040000}"/>
    <cellStyle name="Naslov 82" xfId="1121" xr:uid="{00000000-0005-0000-0000-000062040000}"/>
    <cellStyle name="Naslov 83" xfId="1122" xr:uid="{00000000-0005-0000-0000-000063040000}"/>
    <cellStyle name="Naslov 84" xfId="1123" xr:uid="{00000000-0005-0000-0000-000064040000}"/>
    <cellStyle name="Naslov 85" xfId="1124" xr:uid="{00000000-0005-0000-0000-000065040000}"/>
    <cellStyle name="Naslov 86" xfId="1125" xr:uid="{00000000-0005-0000-0000-000066040000}"/>
    <cellStyle name="Naslov 87" xfId="1126" xr:uid="{00000000-0005-0000-0000-000067040000}"/>
    <cellStyle name="Naslov 88" xfId="1127" xr:uid="{00000000-0005-0000-0000-000068040000}"/>
    <cellStyle name="Naslov 89" xfId="1128" xr:uid="{00000000-0005-0000-0000-000069040000}"/>
    <cellStyle name="NASLOV 9" xfId="1129" xr:uid="{00000000-0005-0000-0000-00006A040000}"/>
    <cellStyle name="Naslov 90" xfId="1130" xr:uid="{00000000-0005-0000-0000-00006B040000}"/>
    <cellStyle name="Naslov 91" xfId="1131" xr:uid="{00000000-0005-0000-0000-00006C040000}"/>
    <cellStyle name="Naslov 92" xfId="1132" xr:uid="{00000000-0005-0000-0000-00006D040000}"/>
    <cellStyle name="Naslov 93" xfId="1133" xr:uid="{00000000-0005-0000-0000-00006E040000}"/>
    <cellStyle name="Naslov 94" xfId="1134" xr:uid="{00000000-0005-0000-0000-00006F040000}"/>
    <cellStyle name="Naslov 95" xfId="1135" xr:uid="{00000000-0005-0000-0000-000070040000}"/>
    <cellStyle name="Naslov 96" xfId="1136" xr:uid="{00000000-0005-0000-0000-000071040000}"/>
    <cellStyle name="Naslov 97" xfId="1137" xr:uid="{00000000-0005-0000-0000-000072040000}"/>
    <cellStyle name="Naslov 98" xfId="1138" xr:uid="{00000000-0005-0000-0000-000073040000}"/>
    <cellStyle name="Naslov 99" xfId="1139" xr:uid="{00000000-0005-0000-0000-000074040000}"/>
    <cellStyle name="Navadno 3" xfId="1140" xr:uid="{00000000-0005-0000-0000-000075040000}"/>
    <cellStyle name="Navadno_BoQ-SE" xfId="1141" xr:uid="{00000000-0005-0000-0000-000076040000}"/>
    <cellStyle name="Neutral 10" xfId="1142" xr:uid="{00000000-0005-0000-0000-000077040000}"/>
    <cellStyle name="Neutral 11" xfId="1143" xr:uid="{00000000-0005-0000-0000-000078040000}"/>
    <cellStyle name="Neutral 12" xfId="1144" xr:uid="{00000000-0005-0000-0000-000079040000}"/>
    <cellStyle name="Neutral 13" xfId="1145" xr:uid="{00000000-0005-0000-0000-00007A040000}"/>
    <cellStyle name="Neutral 14" xfId="1146" xr:uid="{00000000-0005-0000-0000-00007B040000}"/>
    <cellStyle name="Neutral 2" xfId="1147" xr:uid="{00000000-0005-0000-0000-00007C040000}"/>
    <cellStyle name="Neutral 3" xfId="1148" xr:uid="{00000000-0005-0000-0000-00007D040000}"/>
    <cellStyle name="Neutral 4" xfId="1149" xr:uid="{00000000-0005-0000-0000-00007E040000}"/>
    <cellStyle name="Neutral 5" xfId="1150" xr:uid="{00000000-0005-0000-0000-00007F040000}"/>
    <cellStyle name="Neutral 6" xfId="1151" xr:uid="{00000000-0005-0000-0000-000080040000}"/>
    <cellStyle name="Neutral 7" xfId="1152" xr:uid="{00000000-0005-0000-0000-000081040000}"/>
    <cellStyle name="Neutral 8" xfId="1153" xr:uid="{00000000-0005-0000-0000-000082040000}"/>
    <cellStyle name="Neutral 9" xfId="1154" xr:uid="{00000000-0005-0000-0000-000083040000}"/>
    <cellStyle name="Neutralno 2" xfId="1155" xr:uid="{00000000-0005-0000-0000-000084040000}"/>
    <cellStyle name="Neutralno 3" xfId="1156" xr:uid="{00000000-0005-0000-0000-000085040000}"/>
    <cellStyle name="Neutre" xfId="1157" xr:uid="{00000000-0005-0000-0000-000086040000}"/>
    <cellStyle name="Nevtralno" xfId="1158" xr:uid="{00000000-0005-0000-0000-000087040000}"/>
    <cellStyle name="Normal" xfId="0" builtinId="0"/>
    <cellStyle name="Normal - Style1" xfId="1159" xr:uid="{00000000-0005-0000-0000-000089040000}"/>
    <cellStyle name="Normal 10" xfId="1160" xr:uid="{00000000-0005-0000-0000-00008A040000}"/>
    <cellStyle name="Normal 10 10" xfId="1161" xr:uid="{00000000-0005-0000-0000-00008B040000}"/>
    <cellStyle name="Normal 10 2" xfId="1162" xr:uid="{00000000-0005-0000-0000-00008C040000}"/>
    <cellStyle name="Normal 10 2 2" xfId="1163" xr:uid="{00000000-0005-0000-0000-00008D040000}"/>
    <cellStyle name="Normal 10 3" xfId="1164" xr:uid="{00000000-0005-0000-0000-00008E040000}"/>
    <cellStyle name="Normal 10 4" xfId="1165" xr:uid="{00000000-0005-0000-0000-00008F040000}"/>
    <cellStyle name="Normal 10 6" xfId="1166" xr:uid="{00000000-0005-0000-0000-000090040000}"/>
    <cellStyle name="Normal 10 7" xfId="1167" xr:uid="{00000000-0005-0000-0000-000091040000}"/>
    <cellStyle name="Normal 10_TRO_restoran_ Oleandar_otklj" xfId="1168" xr:uid="{00000000-0005-0000-0000-000092040000}"/>
    <cellStyle name="Normal 11" xfId="1169" xr:uid="{00000000-0005-0000-0000-000093040000}"/>
    <cellStyle name="Normal 11 2" xfId="1170" xr:uid="{00000000-0005-0000-0000-000094040000}"/>
    <cellStyle name="Normal 12" xfId="1171" xr:uid="{00000000-0005-0000-0000-000095040000}"/>
    <cellStyle name="Normal 12 2" xfId="1172" xr:uid="{00000000-0005-0000-0000-000096040000}"/>
    <cellStyle name="Normal 12 3" xfId="1173" xr:uid="{00000000-0005-0000-0000-000097040000}"/>
    <cellStyle name="Normal 12 4" xfId="1174" xr:uid="{00000000-0005-0000-0000-000098040000}"/>
    <cellStyle name="Normal 12 5" xfId="1175" xr:uid="{00000000-0005-0000-0000-000099040000}"/>
    <cellStyle name="Normal 13" xfId="1176" xr:uid="{00000000-0005-0000-0000-00009A040000}"/>
    <cellStyle name="Normal 13 2" xfId="1177" xr:uid="{00000000-0005-0000-0000-00009B040000}"/>
    <cellStyle name="Normal 13 2 2" xfId="1178" xr:uid="{00000000-0005-0000-0000-00009C040000}"/>
    <cellStyle name="Normal 13 3" xfId="1179" xr:uid="{00000000-0005-0000-0000-00009D040000}"/>
    <cellStyle name="Normal 14" xfId="1180" xr:uid="{00000000-0005-0000-0000-00009E040000}"/>
    <cellStyle name="Normal 14 2" xfId="1181" xr:uid="{00000000-0005-0000-0000-00009F040000}"/>
    <cellStyle name="Normal 15" xfId="1182" xr:uid="{00000000-0005-0000-0000-0000A0040000}"/>
    <cellStyle name="Normal 15 2" xfId="1183" xr:uid="{00000000-0005-0000-0000-0000A1040000}"/>
    <cellStyle name="Normal 16" xfId="1184" xr:uid="{00000000-0005-0000-0000-0000A2040000}"/>
    <cellStyle name="Normal 16 2" xfId="1185" xr:uid="{00000000-0005-0000-0000-0000A3040000}"/>
    <cellStyle name="Normal 16 4" xfId="1186" xr:uid="{00000000-0005-0000-0000-0000A4040000}"/>
    <cellStyle name="Normal 16_elektroinstalacije" xfId="1187" xr:uid="{00000000-0005-0000-0000-0000A5040000}"/>
    <cellStyle name="Normal 17" xfId="1188" xr:uid="{00000000-0005-0000-0000-0000A6040000}"/>
    <cellStyle name="Normal 17 2" xfId="1189" xr:uid="{00000000-0005-0000-0000-0000A7040000}"/>
    <cellStyle name="Normal 18" xfId="1190" xr:uid="{00000000-0005-0000-0000-0000A8040000}"/>
    <cellStyle name="Normal 18 2" xfId="1191" xr:uid="{00000000-0005-0000-0000-0000A9040000}"/>
    <cellStyle name="Normal 18 3" xfId="1192" xr:uid="{00000000-0005-0000-0000-0000AA040000}"/>
    <cellStyle name="Normal 19" xfId="1193" xr:uid="{00000000-0005-0000-0000-0000AB040000}"/>
    <cellStyle name="Normal 19 2" xfId="1194" xr:uid="{00000000-0005-0000-0000-0000AC040000}"/>
    <cellStyle name="Normal 19 2 2" xfId="1195" xr:uid="{00000000-0005-0000-0000-0000AD040000}"/>
    <cellStyle name="Normal 19 3" xfId="1196" xr:uid="{00000000-0005-0000-0000-0000AE040000}"/>
    <cellStyle name="Normal 19_elektroinstalacije" xfId="1197" xr:uid="{00000000-0005-0000-0000-0000AF040000}"/>
    <cellStyle name="Normal 2" xfId="1198" xr:uid="{00000000-0005-0000-0000-0000B0040000}"/>
    <cellStyle name="Normal 2 10" xfId="1199" xr:uid="{00000000-0005-0000-0000-0000B1040000}"/>
    <cellStyle name="Normal 2 10 2" xfId="1200" xr:uid="{00000000-0005-0000-0000-0000B2040000}"/>
    <cellStyle name="Normal 2 10 3" xfId="1201" xr:uid="{00000000-0005-0000-0000-0000B3040000}"/>
    <cellStyle name="Normal 2 10_BURE COMMERCE" xfId="1202" xr:uid="{00000000-0005-0000-0000-0000B4040000}"/>
    <cellStyle name="Normal 2 11" xfId="1203" xr:uid="{00000000-0005-0000-0000-0000B5040000}"/>
    <cellStyle name="Normal 2 11 2" xfId="1204" xr:uid="{00000000-0005-0000-0000-0000B6040000}"/>
    <cellStyle name="Normal 2 11 3" xfId="1205" xr:uid="{00000000-0005-0000-0000-0000B7040000}"/>
    <cellStyle name="Normal 2 11_BURE COMMERCE" xfId="1206" xr:uid="{00000000-0005-0000-0000-0000B8040000}"/>
    <cellStyle name="Normal 2 12" xfId="1207" xr:uid="{00000000-0005-0000-0000-0000B9040000}"/>
    <cellStyle name="Normal 2 12 2" xfId="1208" xr:uid="{00000000-0005-0000-0000-0000BA040000}"/>
    <cellStyle name="Normal 2 12 3" xfId="1209" xr:uid="{00000000-0005-0000-0000-0000BB040000}"/>
    <cellStyle name="Normal 2 12_BURE COMMERCE" xfId="1210" xr:uid="{00000000-0005-0000-0000-0000BC040000}"/>
    <cellStyle name="Normal 2 13" xfId="1211" xr:uid="{00000000-0005-0000-0000-0000BD040000}"/>
    <cellStyle name="Normal 2 13 2" xfId="1212" xr:uid="{00000000-0005-0000-0000-0000BE040000}"/>
    <cellStyle name="Normal 2 13 3" xfId="1213" xr:uid="{00000000-0005-0000-0000-0000BF040000}"/>
    <cellStyle name="Normal 2 13_BURE COMMERCE" xfId="1214" xr:uid="{00000000-0005-0000-0000-0000C0040000}"/>
    <cellStyle name="Normal 2 14" xfId="1215" xr:uid="{00000000-0005-0000-0000-0000C1040000}"/>
    <cellStyle name="Normal 2 15" xfId="1216" xr:uid="{00000000-0005-0000-0000-0000C2040000}"/>
    <cellStyle name="Normal 2 15 2" xfId="1217" xr:uid="{00000000-0005-0000-0000-0000C3040000}"/>
    <cellStyle name="Normal 2 16" xfId="1218" xr:uid="{00000000-0005-0000-0000-0000C4040000}"/>
    <cellStyle name="Normal 2 17" xfId="1219" xr:uid="{00000000-0005-0000-0000-0000C5040000}"/>
    <cellStyle name="Normal 2 18" xfId="1220" xr:uid="{00000000-0005-0000-0000-0000C6040000}"/>
    <cellStyle name="Normal 2 19" xfId="1221" xr:uid="{00000000-0005-0000-0000-0000C7040000}"/>
    <cellStyle name="Normal 2 2" xfId="1222" xr:uid="{00000000-0005-0000-0000-0000C8040000}"/>
    <cellStyle name="Normal 2 2 2" xfId="1223" xr:uid="{00000000-0005-0000-0000-0000C9040000}"/>
    <cellStyle name="Normal 2 2 3" xfId="1224" xr:uid="{00000000-0005-0000-0000-0000CA040000}"/>
    <cellStyle name="Normal 2 2 4" xfId="1225" xr:uid="{00000000-0005-0000-0000-0000CB040000}"/>
    <cellStyle name="Normal 2 2 5" xfId="1226" xr:uid="{00000000-0005-0000-0000-0000CC040000}"/>
    <cellStyle name="Normal 2 2 6" xfId="1227" xr:uid="{00000000-0005-0000-0000-0000CD040000}"/>
    <cellStyle name="Normal 2 2_123_IZ_troskovnik_rasvjeta_120320_telektra" xfId="1228" xr:uid="{00000000-0005-0000-0000-0000CE040000}"/>
    <cellStyle name="Normal 2 20" xfId="1229" xr:uid="{00000000-0005-0000-0000-0000CF040000}"/>
    <cellStyle name="Normal 2 21" xfId="1230" xr:uid="{00000000-0005-0000-0000-0000D0040000}"/>
    <cellStyle name="Normal 2 22" xfId="1231" xr:uid="{00000000-0005-0000-0000-0000D1040000}"/>
    <cellStyle name="Normal 2 23" xfId="1232" xr:uid="{00000000-0005-0000-0000-0000D2040000}"/>
    <cellStyle name="Normal 2 24" xfId="1233" xr:uid="{00000000-0005-0000-0000-0000D3040000}"/>
    <cellStyle name="Normal 2 25" xfId="1234" xr:uid="{00000000-0005-0000-0000-0000D4040000}"/>
    <cellStyle name="Normal 2 26" xfId="1235" xr:uid="{00000000-0005-0000-0000-0000D5040000}"/>
    <cellStyle name="Normal 2 27" xfId="1236" xr:uid="{00000000-0005-0000-0000-0000D6040000}"/>
    <cellStyle name="Normal 2 28" xfId="1237" xr:uid="{00000000-0005-0000-0000-0000D7040000}"/>
    <cellStyle name="Normal 2 29" xfId="1238" xr:uid="{00000000-0005-0000-0000-0000D8040000}"/>
    <cellStyle name="Normal 2 3" xfId="1239" xr:uid="{00000000-0005-0000-0000-0000D9040000}"/>
    <cellStyle name="Normal 2 3 2" xfId="1240" xr:uid="{00000000-0005-0000-0000-0000DA040000}"/>
    <cellStyle name="Normal 2 3 3" xfId="1241" xr:uid="{00000000-0005-0000-0000-0000DB040000}"/>
    <cellStyle name="Normal 2 3 4" xfId="1242" xr:uid="{00000000-0005-0000-0000-0000DC040000}"/>
    <cellStyle name="Normal 2 3_BURE COMMERCE" xfId="1243" xr:uid="{00000000-0005-0000-0000-0000DD040000}"/>
    <cellStyle name="Normal 2 30" xfId="1244" xr:uid="{00000000-0005-0000-0000-0000DE040000}"/>
    <cellStyle name="Normal 2 31" xfId="1245" xr:uid="{00000000-0005-0000-0000-0000DF040000}"/>
    <cellStyle name="Normal 2 32" xfId="1246" xr:uid="{00000000-0005-0000-0000-0000E0040000}"/>
    <cellStyle name="Normal 2 33" xfId="1247" xr:uid="{00000000-0005-0000-0000-0000E1040000}"/>
    <cellStyle name="Normal 2 34" xfId="1248" xr:uid="{00000000-0005-0000-0000-0000E2040000}"/>
    <cellStyle name="Normal 2 35" xfId="1249" xr:uid="{00000000-0005-0000-0000-0000E3040000}"/>
    <cellStyle name="Normal 2 36" xfId="1250" xr:uid="{00000000-0005-0000-0000-0000E4040000}"/>
    <cellStyle name="Normal 2 4" xfId="1251" xr:uid="{00000000-0005-0000-0000-0000E5040000}"/>
    <cellStyle name="Normal 2 4 2" xfId="1252" xr:uid="{00000000-0005-0000-0000-0000E6040000}"/>
    <cellStyle name="Normal 2 4 3" xfId="1253" xr:uid="{00000000-0005-0000-0000-0000E7040000}"/>
    <cellStyle name="Normal 2 4_BURE COMMERCE" xfId="1254" xr:uid="{00000000-0005-0000-0000-0000E8040000}"/>
    <cellStyle name="Normal 2 41" xfId="2065" xr:uid="{0E8E88BE-078F-4EC1-83E1-9CB1D0D1C8EA}"/>
    <cellStyle name="Normal 2 5" xfId="1255" xr:uid="{00000000-0005-0000-0000-0000E9040000}"/>
    <cellStyle name="Normal 2 5 2" xfId="1256" xr:uid="{00000000-0005-0000-0000-0000EA040000}"/>
    <cellStyle name="Normal 2 5 3" xfId="1257" xr:uid="{00000000-0005-0000-0000-0000EB040000}"/>
    <cellStyle name="Normal 2 5 3 2" xfId="1258" xr:uid="{00000000-0005-0000-0000-0000EC040000}"/>
    <cellStyle name="Normal 2 5 4" xfId="1259" xr:uid="{00000000-0005-0000-0000-0000ED040000}"/>
    <cellStyle name="Normal 2 5_123_IZ_troskovnik_rasvjeta_120320_telektra" xfId="1260" xr:uid="{00000000-0005-0000-0000-0000EE040000}"/>
    <cellStyle name="Normal 2 6" xfId="1261" xr:uid="{00000000-0005-0000-0000-0000EF040000}"/>
    <cellStyle name="Normal 2 6 2" xfId="1262" xr:uid="{00000000-0005-0000-0000-0000F0040000}"/>
    <cellStyle name="Normal 2 6 3" xfId="1263" xr:uid="{00000000-0005-0000-0000-0000F1040000}"/>
    <cellStyle name="Normal 2 6 4" xfId="1264" xr:uid="{00000000-0005-0000-0000-0000F2040000}"/>
    <cellStyle name="Normal 2 6_BURE COMMERCE" xfId="1265" xr:uid="{00000000-0005-0000-0000-0000F3040000}"/>
    <cellStyle name="Normal 2 7" xfId="1266" xr:uid="{00000000-0005-0000-0000-0000F4040000}"/>
    <cellStyle name="Normal 2 7 2" xfId="1267" xr:uid="{00000000-0005-0000-0000-0000F5040000}"/>
    <cellStyle name="Normal 2 7 3" xfId="1268" xr:uid="{00000000-0005-0000-0000-0000F6040000}"/>
    <cellStyle name="Normal 2 7_BURE COMMERCE" xfId="1269" xr:uid="{00000000-0005-0000-0000-0000F7040000}"/>
    <cellStyle name="Normal 2 8" xfId="1270" xr:uid="{00000000-0005-0000-0000-0000F8040000}"/>
    <cellStyle name="Normal 2 8 2" xfId="1271" xr:uid="{00000000-0005-0000-0000-0000F9040000}"/>
    <cellStyle name="Normal 2 8 3" xfId="1272" xr:uid="{00000000-0005-0000-0000-0000FA040000}"/>
    <cellStyle name="Normal 2 8_BURE COMMERCE" xfId="1273" xr:uid="{00000000-0005-0000-0000-0000FB040000}"/>
    <cellStyle name="Normal 2 9" xfId="1274" xr:uid="{00000000-0005-0000-0000-0000FC040000}"/>
    <cellStyle name="Normal 2 9 2" xfId="1275" xr:uid="{00000000-0005-0000-0000-0000FD040000}"/>
    <cellStyle name="Normal 2 9 3" xfId="1276" xr:uid="{00000000-0005-0000-0000-0000FE040000}"/>
    <cellStyle name="Normal 2 9_BURE COMMERCE" xfId="1277" xr:uid="{00000000-0005-0000-0000-0000FF040000}"/>
    <cellStyle name="Normal 2_02_FPZ_borongaj_69 -TENDER_TROŠKOVNIK_ELEKTRO_FAZA_1U_L" xfId="1278" xr:uid="{00000000-0005-0000-0000-000000050000}"/>
    <cellStyle name="Normal 20" xfId="1279" xr:uid="{00000000-0005-0000-0000-000001050000}"/>
    <cellStyle name="Normal 20 2" xfId="1280" xr:uid="{00000000-0005-0000-0000-000002050000}"/>
    <cellStyle name="Normal 20 3" xfId="1281" xr:uid="{00000000-0005-0000-0000-000003050000}"/>
    <cellStyle name="Normal 20_elektroinstalacije" xfId="1282" xr:uid="{00000000-0005-0000-0000-000004050000}"/>
    <cellStyle name="Normal 21" xfId="1283" xr:uid="{00000000-0005-0000-0000-000005050000}"/>
    <cellStyle name="Normal 21 2" xfId="1284" xr:uid="{00000000-0005-0000-0000-000006050000}"/>
    <cellStyle name="Normal 21 3" xfId="1285" xr:uid="{00000000-0005-0000-0000-000007050000}"/>
    <cellStyle name="Normal 21 4" xfId="1286" xr:uid="{00000000-0005-0000-0000-000008050000}"/>
    <cellStyle name="Normal 22" xfId="1287" xr:uid="{00000000-0005-0000-0000-000009050000}"/>
    <cellStyle name="Normal 22 2" xfId="1288" xr:uid="{00000000-0005-0000-0000-00000A050000}"/>
    <cellStyle name="Normal 23" xfId="1289" xr:uid="{00000000-0005-0000-0000-00000B050000}"/>
    <cellStyle name="Normal 23 2" xfId="1290" xr:uid="{00000000-0005-0000-0000-00000C050000}"/>
    <cellStyle name="Normal 24" xfId="1291" xr:uid="{00000000-0005-0000-0000-00000D050000}"/>
    <cellStyle name="Normal 24 2" xfId="1292" xr:uid="{00000000-0005-0000-0000-00000E050000}"/>
    <cellStyle name="Normal 25" xfId="1293" xr:uid="{00000000-0005-0000-0000-00000F050000}"/>
    <cellStyle name="Normal 25 2" xfId="1294" xr:uid="{00000000-0005-0000-0000-000010050000}"/>
    <cellStyle name="Normal 26" xfId="1295" xr:uid="{00000000-0005-0000-0000-000011050000}"/>
    <cellStyle name="Normal 26 2" xfId="1296" xr:uid="{00000000-0005-0000-0000-000012050000}"/>
    <cellStyle name="Normal 27" xfId="1297" xr:uid="{00000000-0005-0000-0000-000013050000}"/>
    <cellStyle name="Normal 27 2" xfId="1298" xr:uid="{00000000-0005-0000-0000-000014050000}"/>
    <cellStyle name="Normal 28" xfId="1299" xr:uid="{00000000-0005-0000-0000-000015050000}"/>
    <cellStyle name="Normal 28 2" xfId="1300" xr:uid="{00000000-0005-0000-0000-000016050000}"/>
    <cellStyle name="Normal 28 3" xfId="1301" xr:uid="{00000000-0005-0000-0000-000017050000}"/>
    <cellStyle name="Normal 28 4" xfId="1302" xr:uid="{00000000-0005-0000-0000-000018050000}"/>
    <cellStyle name="Normal 29" xfId="1303" xr:uid="{00000000-0005-0000-0000-000019050000}"/>
    <cellStyle name="Normal 29 2" xfId="1304" xr:uid="{00000000-0005-0000-0000-00001A050000}"/>
    <cellStyle name="Normal 3" xfId="1305" xr:uid="{00000000-0005-0000-0000-00001B050000}"/>
    <cellStyle name="Normal 3 10" xfId="1306" xr:uid="{00000000-0005-0000-0000-00001C050000}"/>
    <cellStyle name="Normal 3 10 2" xfId="1307" xr:uid="{00000000-0005-0000-0000-00001D050000}"/>
    <cellStyle name="Normal 3 10 3" xfId="1308" xr:uid="{00000000-0005-0000-0000-00001E050000}"/>
    <cellStyle name="Normal 3 10_BURE COMMERCE" xfId="1309" xr:uid="{00000000-0005-0000-0000-00001F050000}"/>
    <cellStyle name="Normal 3 11" xfId="1310" xr:uid="{00000000-0005-0000-0000-000020050000}"/>
    <cellStyle name="Normal 3 11 2" xfId="1311" xr:uid="{00000000-0005-0000-0000-000021050000}"/>
    <cellStyle name="Normal 3 11 3" xfId="1312" xr:uid="{00000000-0005-0000-0000-000022050000}"/>
    <cellStyle name="Normal 3 11_BURE COMMERCE" xfId="1313" xr:uid="{00000000-0005-0000-0000-000023050000}"/>
    <cellStyle name="Normal 3 12" xfId="1314" xr:uid="{00000000-0005-0000-0000-000024050000}"/>
    <cellStyle name="Normal 3 12 2" xfId="1315" xr:uid="{00000000-0005-0000-0000-000025050000}"/>
    <cellStyle name="Normal 3 12 3" xfId="1316" xr:uid="{00000000-0005-0000-0000-000026050000}"/>
    <cellStyle name="Normal 3 12_BURE COMMERCE" xfId="1317" xr:uid="{00000000-0005-0000-0000-000027050000}"/>
    <cellStyle name="Normal 3 13" xfId="1318" xr:uid="{00000000-0005-0000-0000-000028050000}"/>
    <cellStyle name="Normal 3 13 2" xfId="1319" xr:uid="{00000000-0005-0000-0000-000029050000}"/>
    <cellStyle name="Normal 3 13 3" xfId="1320" xr:uid="{00000000-0005-0000-0000-00002A050000}"/>
    <cellStyle name="Normal 3 13_BURE COMMERCE" xfId="1321" xr:uid="{00000000-0005-0000-0000-00002B050000}"/>
    <cellStyle name="Normal 3 14" xfId="1322" xr:uid="{00000000-0005-0000-0000-00002C050000}"/>
    <cellStyle name="Normal 3 15" xfId="1323" xr:uid="{00000000-0005-0000-0000-00002D050000}"/>
    <cellStyle name="Normal 3 15 2" xfId="1324" xr:uid="{00000000-0005-0000-0000-00002E050000}"/>
    <cellStyle name="Normal 3 16" xfId="1325" xr:uid="{00000000-0005-0000-0000-00002F050000}"/>
    <cellStyle name="Normal 3 17" xfId="1326" xr:uid="{00000000-0005-0000-0000-000030050000}"/>
    <cellStyle name="Normal 3 18" xfId="1327" xr:uid="{00000000-0005-0000-0000-000031050000}"/>
    <cellStyle name="Normal 3 19" xfId="1328" xr:uid="{00000000-0005-0000-0000-000032050000}"/>
    <cellStyle name="Normal 3 2" xfId="1329" xr:uid="{00000000-0005-0000-0000-000033050000}"/>
    <cellStyle name="Normal 3 2 2" xfId="1330" xr:uid="{00000000-0005-0000-0000-000034050000}"/>
    <cellStyle name="Normal 3 2 2 2" xfId="1331" xr:uid="{00000000-0005-0000-0000-000035050000}"/>
    <cellStyle name="Normal 3 2 3" xfId="1332" xr:uid="{00000000-0005-0000-0000-000036050000}"/>
    <cellStyle name="Normal 3 2 4" xfId="1333" xr:uid="{00000000-0005-0000-0000-000037050000}"/>
    <cellStyle name="Normal 3 2_BURE COMMERCE" xfId="1334" xr:uid="{00000000-0005-0000-0000-000038050000}"/>
    <cellStyle name="Normal 3 20" xfId="1335" xr:uid="{00000000-0005-0000-0000-000039050000}"/>
    <cellStyle name="Normal 3 21" xfId="1336" xr:uid="{00000000-0005-0000-0000-00003A050000}"/>
    <cellStyle name="Normal 3 22" xfId="1337" xr:uid="{00000000-0005-0000-0000-00003B050000}"/>
    <cellStyle name="Normal 3 23" xfId="1338" xr:uid="{00000000-0005-0000-0000-00003C050000}"/>
    <cellStyle name="Normal 3 24" xfId="1339" xr:uid="{00000000-0005-0000-0000-00003D050000}"/>
    <cellStyle name="Normal 3 25" xfId="1340" xr:uid="{00000000-0005-0000-0000-00003E050000}"/>
    <cellStyle name="Normal 3 26" xfId="1341" xr:uid="{00000000-0005-0000-0000-00003F050000}"/>
    <cellStyle name="Normal 3 27" xfId="1342" xr:uid="{00000000-0005-0000-0000-000040050000}"/>
    <cellStyle name="Normal 3 28" xfId="1343" xr:uid="{00000000-0005-0000-0000-000041050000}"/>
    <cellStyle name="Normal 3 29" xfId="1344" xr:uid="{00000000-0005-0000-0000-000042050000}"/>
    <cellStyle name="Normal 3 3" xfId="1345" xr:uid="{00000000-0005-0000-0000-000043050000}"/>
    <cellStyle name="Normal 3 3 2" xfId="1346" xr:uid="{00000000-0005-0000-0000-000044050000}"/>
    <cellStyle name="Normal 3 3 3" xfId="1347" xr:uid="{00000000-0005-0000-0000-000045050000}"/>
    <cellStyle name="Normal 3 3 4" xfId="1348" xr:uid="{00000000-0005-0000-0000-000046050000}"/>
    <cellStyle name="Normal 3 3_BURE COMMERCE" xfId="1349" xr:uid="{00000000-0005-0000-0000-000047050000}"/>
    <cellStyle name="Normal 3 30" xfId="1350" xr:uid="{00000000-0005-0000-0000-000048050000}"/>
    <cellStyle name="Normal 3 31" xfId="1351" xr:uid="{00000000-0005-0000-0000-000049050000}"/>
    <cellStyle name="Normal 3 32" xfId="1352" xr:uid="{00000000-0005-0000-0000-00004A050000}"/>
    <cellStyle name="Normal 3 33" xfId="1353" xr:uid="{00000000-0005-0000-0000-00004B050000}"/>
    <cellStyle name="Normal 3 34" xfId="1354" xr:uid="{00000000-0005-0000-0000-00004C050000}"/>
    <cellStyle name="Normal 3 35" xfId="1355" xr:uid="{00000000-0005-0000-0000-00004D050000}"/>
    <cellStyle name="Normal 3 36" xfId="1356" xr:uid="{00000000-0005-0000-0000-00004E050000}"/>
    <cellStyle name="Normal 3 37" xfId="1357" xr:uid="{00000000-0005-0000-0000-00004F050000}"/>
    <cellStyle name="Normal 3 4" xfId="1358" xr:uid="{00000000-0005-0000-0000-000050050000}"/>
    <cellStyle name="Normal 3 4 2" xfId="1359" xr:uid="{00000000-0005-0000-0000-000051050000}"/>
    <cellStyle name="Normal 3 4 3" xfId="1360" xr:uid="{00000000-0005-0000-0000-000052050000}"/>
    <cellStyle name="Normal 3 4 4" xfId="1361" xr:uid="{00000000-0005-0000-0000-000053050000}"/>
    <cellStyle name="Normal 3 4 5" xfId="1362" xr:uid="{00000000-0005-0000-0000-000054050000}"/>
    <cellStyle name="Normal 3 4_BURE COMMERCE" xfId="1363" xr:uid="{00000000-0005-0000-0000-000055050000}"/>
    <cellStyle name="Normal 3 5" xfId="1364" xr:uid="{00000000-0005-0000-0000-000056050000}"/>
    <cellStyle name="Normal 3 5 2" xfId="1365" xr:uid="{00000000-0005-0000-0000-000057050000}"/>
    <cellStyle name="Normal 3 5 3" xfId="1366" xr:uid="{00000000-0005-0000-0000-000058050000}"/>
    <cellStyle name="Normal 3 5 4" xfId="1367" xr:uid="{00000000-0005-0000-0000-000059050000}"/>
    <cellStyle name="Normal 3 5_BURE COMMERCE" xfId="1368" xr:uid="{00000000-0005-0000-0000-00005A050000}"/>
    <cellStyle name="Normal 3 6" xfId="1369" xr:uid="{00000000-0005-0000-0000-00005B050000}"/>
    <cellStyle name="Normal 3 6 2" xfId="1370" xr:uid="{00000000-0005-0000-0000-00005C050000}"/>
    <cellStyle name="Normal 3 6 3" xfId="1371" xr:uid="{00000000-0005-0000-0000-00005D050000}"/>
    <cellStyle name="Normal 3 6 4" xfId="1372" xr:uid="{00000000-0005-0000-0000-00005E050000}"/>
    <cellStyle name="Normal 3 6_BURE COMMERCE" xfId="1373" xr:uid="{00000000-0005-0000-0000-00005F050000}"/>
    <cellStyle name="Normal 3 7" xfId="1374" xr:uid="{00000000-0005-0000-0000-000060050000}"/>
    <cellStyle name="Normal 3 7 2" xfId="1375" xr:uid="{00000000-0005-0000-0000-000061050000}"/>
    <cellStyle name="Normal 3 7 3" xfId="1376" xr:uid="{00000000-0005-0000-0000-000062050000}"/>
    <cellStyle name="Normal 3 7_BURE COMMERCE" xfId="1377" xr:uid="{00000000-0005-0000-0000-000063050000}"/>
    <cellStyle name="Normal 3 8" xfId="1378" xr:uid="{00000000-0005-0000-0000-000064050000}"/>
    <cellStyle name="Normal 3 8 2" xfId="1379" xr:uid="{00000000-0005-0000-0000-000065050000}"/>
    <cellStyle name="Normal 3 8 3" xfId="1380" xr:uid="{00000000-0005-0000-0000-000066050000}"/>
    <cellStyle name="Normal 3 8_BURE COMMERCE" xfId="1381" xr:uid="{00000000-0005-0000-0000-000067050000}"/>
    <cellStyle name="Normal 3 9" xfId="1382" xr:uid="{00000000-0005-0000-0000-000068050000}"/>
    <cellStyle name="Normal 3 9 2" xfId="1383" xr:uid="{00000000-0005-0000-0000-000069050000}"/>
    <cellStyle name="Normal 3 9 3" xfId="1384" xr:uid="{00000000-0005-0000-0000-00006A050000}"/>
    <cellStyle name="Normal 3 9_BURE COMMERCE" xfId="1385" xr:uid="{00000000-0005-0000-0000-00006B050000}"/>
    <cellStyle name="Normal 3_BKA_TR_BAUMAX-X_091221" xfId="1386" xr:uid="{00000000-0005-0000-0000-00006C050000}"/>
    <cellStyle name="Normal 30" xfId="1387" xr:uid="{00000000-0005-0000-0000-00006D050000}"/>
    <cellStyle name="Normal 30 2" xfId="1388" xr:uid="{00000000-0005-0000-0000-00006E050000}"/>
    <cellStyle name="Normal 31" xfId="1389" xr:uid="{00000000-0005-0000-0000-00006F050000}"/>
    <cellStyle name="Normal 31 2" xfId="1390" xr:uid="{00000000-0005-0000-0000-000070050000}"/>
    <cellStyle name="Normal 32" xfId="1391" xr:uid="{00000000-0005-0000-0000-000071050000}"/>
    <cellStyle name="Normal 32 2" xfId="1392" xr:uid="{00000000-0005-0000-0000-000072050000}"/>
    <cellStyle name="Normal 33" xfId="1393" xr:uid="{00000000-0005-0000-0000-000073050000}"/>
    <cellStyle name="Normal 33 2" xfId="1394" xr:uid="{00000000-0005-0000-0000-000074050000}"/>
    <cellStyle name="Normal 34" xfId="1395" xr:uid="{00000000-0005-0000-0000-000075050000}"/>
    <cellStyle name="Normal 34 2" xfId="1396" xr:uid="{00000000-0005-0000-0000-000076050000}"/>
    <cellStyle name="Normal 35" xfId="1397" xr:uid="{00000000-0005-0000-0000-000077050000}"/>
    <cellStyle name="Normal 35 2" xfId="1398" xr:uid="{00000000-0005-0000-0000-000078050000}"/>
    <cellStyle name="Normal 36" xfId="1399" xr:uid="{00000000-0005-0000-0000-000079050000}"/>
    <cellStyle name="Normal 37" xfId="1400" xr:uid="{00000000-0005-0000-0000-00007A050000}"/>
    <cellStyle name="Normal 38" xfId="1401" xr:uid="{00000000-0005-0000-0000-00007B050000}"/>
    <cellStyle name="Normal 39" xfId="1402" xr:uid="{00000000-0005-0000-0000-00007C050000}"/>
    <cellStyle name="Normal 4" xfId="1403" xr:uid="{00000000-0005-0000-0000-00007D050000}"/>
    <cellStyle name="Normal 4 2" xfId="1404" xr:uid="{00000000-0005-0000-0000-00007E050000}"/>
    <cellStyle name="Normal 4 2 2" xfId="1405" xr:uid="{00000000-0005-0000-0000-00007F050000}"/>
    <cellStyle name="Normal 4 3" xfId="1406" xr:uid="{00000000-0005-0000-0000-000080050000}"/>
    <cellStyle name="Normal 4 4" xfId="1407" xr:uid="{00000000-0005-0000-0000-000081050000}"/>
    <cellStyle name="Normal 4_elektroinstalacije" xfId="1408" xr:uid="{00000000-0005-0000-0000-000082050000}"/>
    <cellStyle name="Normal 40" xfId="1409" xr:uid="{00000000-0005-0000-0000-000083050000}"/>
    <cellStyle name="Normal 41" xfId="1410" xr:uid="{00000000-0005-0000-0000-000084050000}"/>
    <cellStyle name="Normal 42" xfId="1411" xr:uid="{00000000-0005-0000-0000-000085050000}"/>
    <cellStyle name="Normal 43" xfId="1412" xr:uid="{00000000-0005-0000-0000-000086050000}"/>
    <cellStyle name="Normal 44" xfId="1413" xr:uid="{00000000-0005-0000-0000-000087050000}"/>
    <cellStyle name="Normal 49" xfId="2066" xr:uid="{A6E00821-D8A1-4F9A-9322-FA84E48874E9}"/>
    <cellStyle name="Normal 5" xfId="1414" xr:uid="{00000000-0005-0000-0000-000088050000}"/>
    <cellStyle name="Normal 5 2" xfId="1415" xr:uid="{00000000-0005-0000-0000-000089050000}"/>
    <cellStyle name="Normal 5 3" xfId="1416" xr:uid="{00000000-0005-0000-0000-00008A050000}"/>
    <cellStyle name="Normal 5 4" xfId="1417" xr:uid="{00000000-0005-0000-0000-00008B050000}"/>
    <cellStyle name="Normal 5 5" xfId="1418" xr:uid="{00000000-0005-0000-0000-00008C050000}"/>
    <cellStyle name="Normal 5 6" xfId="1419" xr:uid="{00000000-0005-0000-0000-00008D050000}"/>
    <cellStyle name="Normal 5 7" xfId="1420" xr:uid="{00000000-0005-0000-0000-00008E050000}"/>
    <cellStyle name="Normal 5 8" xfId="1421" xr:uid="{00000000-0005-0000-0000-00008F050000}"/>
    <cellStyle name="Normal 5 9" xfId="2063" xr:uid="{6AB14FC5-CBF3-465D-8BEF-A3CBE43A6F18}"/>
    <cellStyle name="Normal 54" xfId="1422" xr:uid="{00000000-0005-0000-0000-000090050000}"/>
    <cellStyle name="Normal 57" xfId="1423" xr:uid="{00000000-0005-0000-0000-000091050000}"/>
    <cellStyle name="Normal 6" xfId="1424" xr:uid="{00000000-0005-0000-0000-000092050000}"/>
    <cellStyle name="Normal 6 2" xfId="1425" xr:uid="{00000000-0005-0000-0000-000093050000}"/>
    <cellStyle name="Normal 6 2 2" xfId="1426" xr:uid="{00000000-0005-0000-0000-000094050000}"/>
    <cellStyle name="Normal 6 3" xfId="1427" xr:uid="{00000000-0005-0000-0000-000095050000}"/>
    <cellStyle name="Normal 6 4" xfId="1428" xr:uid="{00000000-0005-0000-0000-000096050000}"/>
    <cellStyle name="Normal 6 5" xfId="1429" xr:uid="{00000000-0005-0000-0000-000097050000}"/>
    <cellStyle name="Normal 6 6" xfId="1430" xr:uid="{00000000-0005-0000-0000-000098050000}"/>
    <cellStyle name="Normal 6 7" xfId="1431" xr:uid="{00000000-0005-0000-0000-000099050000}"/>
    <cellStyle name="Normal 6 8" xfId="1432" xr:uid="{00000000-0005-0000-0000-00009A050000}"/>
    <cellStyle name="Normal 6_Kopija 2012-01-19 Troskovnici-ukupni-KNJIGA 6-ISPRAVLJENO" xfId="1433" xr:uid="{00000000-0005-0000-0000-00009B050000}"/>
    <cellStyle name="Normal 7" xfId="1434" xr:uid="{00000000-0005-0000-0000-00009C050000}"/>
    <cellStyle name="Normal 7 2" xfId="1435" xr:uid="{00000000-0005-0000-0000-00009D050000}"/>
    <cellStyle name="Normal 7 2 2" xfId="1436" xr:uid="{00000000-0005-0000-0000-00009E050000}"/>
    <cellStyle name="Normal 7 3" xfId="1437" xr:uid="{00000000-0005-0000-0000-00009F050000}"/>
    <cellStyle name="Normal 7 4" xfId="1438" xr:uid="{00000000-0005-0000-0000-0000A0050000}"/>
    <cellStyle name="Normal 7 5" xfId="1439" xr:uid="{00000000-0005-0000-0000-0000A1050000}"/>
    <cellStyle name="Normal 7 6" xfId="1440" xr:uid="{00000000-0005-0000-0000-0000A2050000}"/>
    <cellStyle name="Normal 7 7" xfId="1441" xr:uid="{00000000-0005-0000-0000-0000A3050000}"/>
    <cellStyle name="Normal 7 8" xfId="1442" xr:uid="{00000000-0005-0000-0000-0000A4050000}"/>
    <cellStyle name="Normal 8" xfId="1443" xr:uid="{00000000-0005-0000-0000-0000A5050000}"/>
    <cellStyle name="Normal 8 2" xfId="1444" xr:uid="{00000000-0005-0000-0000-0000A6050000}"/>
    <cellStyle name="Normal 8 3" xfId="1445" xr:uid="{00000000-0005-0000-0000-0000A7050000}"/>
    <cellStyle name="Normal 8_elektroinstalacije" xfId="1446" xr:uid="{00000000-0005-0000-0000-0000A8050000}"/>
    <cellStyle name="Normal 9" xfId="1447" xr:uid="{00000000-0005-0000-0000-0000A9050000}"/>
    <cellStyle name="Normal 9 10" xfId="1448" xr:uid="{00000000-0005-0000-0000-0000AA050000}"/>
    <cellStyle name="Normal 9 2" xfId="1449" xr:uid="{00000000-0005-0000-0000-0000AB050000}"/>
    <cellStyle name="Normal 9 3" xfId="1450" xr:uid="{00000000-0005-0000-0000-0000AC050000}"/>
    <cellStyle name="Normal 9_elektroinstalacije" xfId="1451" xr:uid="{00000000-0005-0000-0000-0000AD050000}"/>
    <cellStyle name="Normal_February1" xfId="2064" xr:uid="{0FC73FDA-B303-4020-B904-812B9A581C0B}"/>
    <cellStyle name="Normal_Honeywell" xfId="1452" xr:uid="{00000000-0005-0000-0000-0000AE050000}"/>
    <cellStyle name="Normal_HR7-Z214" xfId="1453" xr:uid="{00000000-0005-0000-0000-0000AF050000}"/>
    <cellStyle name="Normal_Okončana.sit-troškovnik" xfId="1454" xr:uid="{00000000-0005-0000-0000-0000B0050000}"/>
    <cellStyle name="Normal_ponder" xfId="1455" xr:uid="{00000000-0005-0000-0000-0000B1050000}"/>
    <cellStyle name="Normal_SNN_Troskovnik" xfId="1456" xr:uid="{00000000-0005-0000-0000-0000B2050000}"/>
    <cellStyle name="Normal_TROSKOVNIK-revizija2 2" xfId="1457" xr:uid="{00000000-0005-0000-0000-0000B3050000}"/>
    <cellStyle name="Normal_TROŠKOVNIK - KAM - ŽUTO" xfId="1458" xr:uid="{00000000-0005-0000-0000-0000B4050000}"/>
    <cellStyle name="Normal1" xfId="1459" xr:uid="{00000000-0005-0000-0000-0000B5050000}"/>
    <cellStyle name="Normal1 2" xfId="1460" xr:uid="{00000000-0005-0000-0000-0000B6050000}"/>
    <cellStyle name="Normal1 3" xfId="1461" xr:uid="{00000000-0005-0000-0000-0000B7050000}"/>
    <cellStyle name="Normal1 4" xfId="1462" xr:uid="{00000000-0005-0000-0000-0000B8050000}"/>
    <cellStyle name="Normal2" xfId="1463" xr:uid="{00000000-0005-0000-0000-0000B9050000}"/>
    <cellStyle name="Normal2 2" xfId="1464" xr:uid="{00000000-0005-0000-0000-0000BA050000}"/>
    <cellStyle name="Normal3" xfId="1465" xr:uid="{00000000-0005-0000-0000-0000BB050000}"/>
    <cellStyle name="Normale_694JAN2007-versione1-20061204" xfId="1466" xr:uid="{00000000-0005-0000-0000-0000BC050000}"/>
    <cellStyle name="Normalno 2" xfId="1467" xr:uid="{00000000-0005-0000-0000-0000BD050000}"/>
    <cellStyle name="Normalno 2 2" xfId="1468" xr:uid="{00000000-0005-0000-0000-0000BE050000}"/>
    <cellStyle name="Normalno 2 3" xfId="1469" xr:uid="{00000000-0005-0000-0000-0000BF050000}"/>
    <cellStyle name="Normalno 3" xfId="1470" xr:uid="{00000000-0005-0000-0000-0000C0050000}"/>
    <cellStyle name="Normalno 3 2" xfId="1471" xr:uid="{00000000-0005-0000-0000-0000C1050000}"/>
    <cellStyle name="Normalno 3 3" xfId="1472" xr:uid="{00000000-0005-0000-0000-0000C2050000}"/>
    <cellStyle name="Normalno 4" xfId="1473" xr:uid="{00000000-0005-0000-0000-0000C3050000}"/>
    <cellStyle name="Normalno 4 2" xfId="1474" xr:uid="{00000000-0005-0000-0000-0000C4050000}"/>
    <cellStyle name="Normalno 4 3" xfId="1475" xr:uid="{00000000-0005-0000-0000-0000C5050000}"/>
    <cellStyle name="Normalno 5" xfId="1476" xr:uid="{00000000-0005-0000-0000-0000C6050000}"/>
    <cellStyle name="Normalno 5 2" xfId="1477" xr:uid="{00000000-0005-0000-0000-0000C7050000}"/>
    <cellStyle name="Normalno 5 3" xfId="1478" xr:uid="{00000000-0005-0000-0000-0000C8050000}"/>
    <cellStyle name="Normalno 6" xfId="1479" xr:uid="{00000000-0005-0000-0000-0000C9050000}"/>
    <cellStyle name="Normalno 7" xfId="1480" xr:uid="{00000000-0005-0000-0000-0000CA050000}"/>
    <cellStyle name="Normalno 8" xfId="1481" xr:uid="{00000000-0005-0000-0000-0000CB050000}"/>
    <cellStyle name="Normalno 9" xfId="1482" xr:uid="{00000000-0005-0000-0000-0000CC050000}"/>
    <cellStyle name="Normalno 9 2" xfId="1483" xr:uid="{00000000-0005-0000-0000-0000CD050000}"/>
    <cellStyle name="Note 10" xfId="1484" xr:uid="{00000000-0005-0000-0000-0000CE050000}"/>
    <cellStyle name="Note 10 2" xfId="1485" xr:uid="{00000000-0005-0000-0000-0000CF050000}"/>
    <cellStyle name="Note 10 3" xfId="1486" xr:uid="{00000000-0005-0000-0000-0000D0050000}"/>
    <cellStyle name="Note 10_BURE COMMERCE" xfId="1487" xr:uid="{00000000-0005-0000-0000-0000D1050000}"/>
    <cellStyle name="Note 11" xfId="1488" xr:uid="{00000000-0005-0000-0000-0000D2050000}"/>
    <cellStyle name="Note 11 2" xfId="1489" xr:uid="{00000000-0005-0000-0000-0000D3050000}"/>
    <cellStyle name="Note 11 3" xfId="1490" xr:uid="{00000000-0005-0000-0000-0000D4050000}"/>
    <cellStyle name="Note 11_BURE COMMERCE" xfId="1491" xr:uid="{00000000-0005-0000-0000-0000D5050000}"/>
    <cellStyle name="Note 12" xfId="1492" xr:uid="{00000000-0005-0000-0000-0000D6050000}"/>
    <cellStyle name="Note 12 2" xfId="1493" xr:uid="{00000000-0005-0000-0000-0000D7050000}"/>
    <cellStyle name="Note 12 3" xfId="1494" xr:uid="{00000000-0005-0000-0000-0000D8050000}"/>
    <cellStyle name="Note 12_BURE COMMERCE" xfId="1495" xr:uid="{00000000-0005-0000-0000-0000D9050000}"/>
    <cellStyle name="Note 13" xfId="1496" xr:uid="{00000000-0005-0000-0000-0000DA050000}"/>
    <cellStyle name="Note 13 2" xfId="1497" xr:uid="{00000000-0005-0000-0000-0000DB050000}"/>
    <cellStyle name="Note 13 3" xfId="1498" xr:uid="{00000000-0005-0000-0000-0000DC050000}"/>
    <cellStyle name="Note 13_BURE COMMERCE" xfId="1499" xr:uid="{00000000-0005-0000-0000-0000DD050000}"/>
    <cellStyle name="Note 14" xfId="1500" xr:uid="{00000000-0005-0000-0000-0000DE050000}"/>
    <cellStyle name="Note 14 2" xfId="1501" xr:uid="{00000000-0005-0000-0000-0000DF050000}"/>
    <cellStyle name="Note 14 3" xfId="1502" xr:uid="{00000000-0005-0000-0000-0000E0050000}"/>
    <cellStyle name="Note 14_BURE COMMERCE" xfId="1503" xr:uid="{00000000-0005-0000-0000-0000E1050000}"/>
    <cellStyle name="Note 15" xfId="1504" xr:uid="{00000000-0005-0000-0000-0000E2050000}"/>
    <cellStyle name="Note 2" xfId="1505" xr:uid="{00000000-0005-0000-0000-0000E3050000}"/>
    <cellStyle name="Note 2 2" xfId="1506" xr:uid="{00000000-0005-0000-0000-0000E4050000}"/>
    <cellStyle name="Note 2 3" xfId="1507" xr:uid="{00000000-0005-0000-0000-0000E5050000}"/>
    <cellStyle name="Note 2 4" xfId="1508" xr:uid="{00000000-0005-0000-0000-0000E6050000}"/>
    <cellStyle name="Note 2 5" xfId="1509" xr:uid="{00000000-0005-0000-0000-0000E7050000}"/>
    <cellStyle name="Note 2_BURE COMMERCE" xfId="1510" xr:uid="{00000000-0005-0000-0000-0000E8050000}"/>
    <cellStyle name="Note 3" xfId="1511" xr:uid="{00000000-0005-0000-0000-0000E9050000}"/>
    <cellStyle name="Note 3 2" xfId="1512" xr:uid="{00000000-0005-0000-0000-0000EA050000}"/>
    <cellStyle name="Note 3 3" xfId="1513" xr:uid="{00000000-0005-0000-0000-0000EB050000}"/>
    <cellStyle name="Note 3 4" xfId="1514" xr:uid="{00000000-0005-0000-0000-0000EC050000}"/>
    <cellStyle name="Note 3_BURE COMMERCE" xfId="1515" xr:uid="{00000000-0005-0000-0000-0000ED050000}"/>
    <cellStyle name="Note 4" xfId="1516" xr:uid="{00000000-0005-0000-0000-0000EE050000}"/>
    <cellStyle name="Note 4 2" xfId="1517" xr:uid="{00000000-0005-0000-0000-0000EF050000}"/>
    <cellStyle name="Note 4 3" xfId="1518" xr:uid="{00000000-0005-0000-0000-0000F0050000}"/>
    <cellStyle name="Note 4_BURE COMMERCE" xfId="1519" xr:uid="{00000000-0005-0000-0000-0000F1050000}"/>
    <cellStyle name="Note 5" xfId="1520" xr:uid="{00000000-0005-0000-0000-0000F2050000}"/>
    <cellStyle name="Note 5 2" xfId="1521" xr:uid="{00000000-0005-0000-0000-0000F3050000}"/>
    <cellStyle name="Note 5 3" xfId="1522" xr:uid="{00000000-0005-0000-0000-0000F4050000}"/>
    <cellStyle name="Note 5_BURE COMMERCE" xfId="1523" xr:uid="{00000000-0005-0000-0000-0000F5050000}"/>
    <cellStyle name="Note 6" xfId="1524" xr:uid="{00000000-0005-0000-0000-0000F6050000}"/>
    <cellStyle name="Note 6 2" xfId="1525" xr:uid="{00000000-0005-0000-0000-0000F7050000}"/>
    <cellStyle name="Note 6 3" xfId="1526" xr:uid="{00000000-0005-0000-0000-0000F8050000}"/>
    <cellStyle name="Note 6_BURE COMMERCE" xfId="1527" xr:uid="{00000000-0005-0000-0000-0000F9050000}"/>
    <cellStyle name="Note 7" xfId="1528" xr:uid="{00000000-0005-0000-0000-0000FA050000}"/>
    <cellStyle name="Note 7 2" xfId="1529" xr:uid="{00000000-0005-0000-0000-0000FB050000}"/>
    <cellStyle name="Note 7 3" xfId="1530" xr:uid="{00000000-0005-0000-0000-0000FC050000}"/>
    <cellStyle name="Note 7_BURE COMMERCE" xfId="1531" xr:uid="{00000000-0005-0000-0000-0000FD050000}"/>
    <cellStyle name="Note 8" xfId="1532" xr:uid="{00000000-0005-0000-0000-0000FE050000}"/>
    <cellStyle name="Note 8 2" xfId="1533" xr:uid="{00000000-0005-0000-0000-0000FF050000}"/>
    <cellStyle name="Note 8 3" xfId="1534" xr:uid="{00000000-0005-0000-0000-000000060000}"/>
    <cellStyle name="Note 8_BURE COMMERCE" xfId="1535" xr:uid="{00000000-0005-0000-0000-000001060000}"/>
    <cellStyle name="Note 9" xfId="1536" xr:uid="{00000000-0005-0000-0000-000002060000}"/>
    <cellStyle name="Note 9 2" xfId="1537" xr:uid="{00000000-0005-0000-0000-000003060000}"/>
    <cellStyle name="Note 9 3" xfId="1538" xr:uid="{00000000-0005-0000-0000-000004060000}"/>
    <cellStyle name="Note 9_BURE COMMERCE" xfId="1539" xr:uid="{00000000-0005-0000-0000-000005060000}"/>
    <cellStyle name="Notiz" xfId="1540" xr:uid="{00000000-0005-0000-0000-000006060000}"/>
    <cellStyle name="Notiz 2" xfId="1541" xr:uid="{00000000-0005-0000-0000-000007060000}"/>
    <cellStyle name="Notiz 3" xfId="1542" xr:uid="{00000000-0005-0000-0000-000008060000}"/>
    <cellStyle name="Notiz 4" xfId="1543" xr:uid="{00000000-0005-0000-0000-000009060000}"/>
    <cellStyle name="Notiz 4 2" xfId="1544" xr:uid="{00000000-0005-0000-0000-00000A060000}"/>
    <cellStyle name="Notiz 4 3" xfId="1545" xr:uid="{00000000-0005-0000-0000-00000B060000}"/>
    <cellStyle name="Notiz 4 4" xfId="1546" xr:uid="{00000000-0005-0000-0000-00000C060000}"/>
    <cellStyle name="Notiz 5" xfId="1547" xr:uid="{00000000-0005-0000-0000-00000D060000}"/>
    <cellStyle name="Obično 10" xfId="1548" xr:uid="{00000000-0005-0000-0000-00000E060000}"/>
    <cellStyle name="Obično 10 2" xfId="1549" xr:uid="{00000000-0005-0000-0000-00000F060000}"/>
    <cellStyle name="Obično 10 3" xfId="1550" xr:uid="{00000000-0005-0000-0000-000010060000}"/>
    <cellStyle name="Obično 10 4" xfId="1551" xr:uid="{00000000-0005-0000-0000-000011060000}"/>
    <cellStyle name="Obično 11" xfId="1552" xr:uid="{00000000-0005-0000-0000-000012060000}"/>
    <cellStyle name="Obično 11 2" xfId="1553" xr:uid="{00000000-0005-0000-0000-000013060000}"/>
    <cellStyle name="Obično 11 3" xfId="1554" xr:uid="{00000000-0005-0000-0000-000014060000}"/>
    <cellStyle name="Obično 12" xfId="1555" xr:uid="{00000000-0005-0000-0000-000015060000}"/>
    <cellStyle name="Obično 12 2" xfId="1556" xr:uid="{00000000-0005-0000-0000-000016060000}"/>
    <cellStyle name="Obično 13" xfId="1557" xr:uid="{00000000-0005-0000-0000-000017060000}"/>
    <cellStyle name="Obično 13 2" xfId="1558" xr:uid="{00000000-0005-0000-0000-000018060000}"/>
    <cellStyle name="Obično 13 3" xfId="1559" xr:uid="{00000000-0005-0000-0000-000019060000}"/>
    <cellStyle name="Obično 13 4" xfId="1560" xr:uid="{00000000-0005-0000-0000-00001A060000}"/>
    <cellStyle name="Obično 14" xfId="1561" xr:uid="{00000000-0005-0000-0000-00001B060000}"/>
    <cellStyle name="Obično 14 2" xfId="1562" xr:uid="{00000000-0005-0000-0000-00001C060000}"/>
    <cellStyle name="Obično 15" xfId="1563" xr:uid="{00000000-0005-0000-0000-00001D060000}"/>
    <cellStyle name="Obično 15 2" xfId="1564" xr:uid="{00000000-0005-0000-0000-00001E060000}"/>
    <cellStyle name="Obično 16" xfId="1565" xr:uid="{00000000-0005-0000-0000-00001F060000}"/>
    <cellStyle name="Obično 17" xfId="1566" xr:uid="{00000000-0005-0000-0000-000020060000}"/>
    <cellStyle name="Obično 17 2" xfId="1567" xr:uid="{00000000-0005-0000-0000-000021060000}"/>
    <cellStyle name="Obično 17 3" xfId="1568" xr:uid="{00000000-0005-0000-0000-000022060000}"/>
    <cellStyle name="Obično 18" xfId="1569" xr:uid="{00000000-0005-0000-0000-000023060000}"/>
    <cellStyle name="Obično 18 2" xfId="1570" xr:uid="{00000000-0005-0000-0000-000024060000}"/>
    <cellStyle name="Obično 183" xfId="1571" xr:uid="{00000000-0005-0000-0000-000025060000}"/>
    <cellStyle name="Obično 183 2" xfId="1572" xr:uid="{00000000-0005-0000-0000-000026060000}"/>
    <cellStyle name="Obično 19" xfId="1573" xr:uid="{00000000-0005-0000-0000-000027060000}"/>
    <cellStyle name="Obično 19 2" xfId="1574" xr:uid="{00000000-0005-0000-0000-000028060000}"/>
    <cellStyle name="Obično 2" xfId="1575" xr:uid="{00000000-0005-0000-0000-000029060000}"/>
    <cellStyle name="Obično 2 10" xfId="1576" xr:uid="{00000000-0005-0000-0000-00002A060000}"/>
    <cellStyle name="Obično 2 11" xfId="1577" xr:uid="{00000000-0005-0000-0000-00002B060000}"/>
    <cellStyle name="Obično 2 12" xfId="1578" xr:uid="{00000000-0005-0000-0000-00002C060000}"/>
    <cellStyle name="Obično 2 13" xfId="1579" xr:uid="{00000000-0005-0000-0000-00002D060000}"/>
    <cellStyle name="Obično 2 14" xfId="1580" xr:uid="{00000000-0005-0000-0000-00002E060000}"/>
    <cellStyle name="Obično 2 15" xfId="1581" xr:uid="{00000000-0005-0000-0000-00002F060000}"/>
    <cellStyle name="Obično 2 16" xfId="1582" xr:uid="{00000000-0005-0000-0000-000030060000}"/>
    <cellStyle name="Obično 2 17" xfId="1583" xr:uid="{00000000-0005-0000-0000-000031060000}"/>
    <cellStyle name="Obično 2 18" xfId="1584" xr:uid="{00000000-0005-0000-0000-000032060000}"/>
    <cellStyle name="Obično 2 19" xfId="1585" xr:uid="{00000000-0005-0000-0000-000033060000}"/>
    <cellStyle name="Obično 2 2" xfId="1586" xr:uid="{00000000-0005-0000-0000-000034060000}"/>
    <cellStyle name="Obično 2 2 10" xfId="1587" xr:uid="{00000000-0005-0000-0000-000035060000}"/>
    <cellStyle name="Obično 2 2 10 2" xfId="1588" xr:uid="{00000000-0005-0000-0000-000036060000}"/>
    <cellStyle name="Obično 2 2 10 3" xfId="1589" xr:uid="{00000000-0005-0000-0000-000037060000}"/>
    <cellStyle name="Obično 2 2 11" xfId="1590" xr:uid="{00000000-0005-0000-0000-000038060000}"/>
    <cellStyle name="Obično 2 2 11 2" xfId="1591" xr:uid="{00000000-0005-0000-0000-000039060000}"/>
    <cellStyle name="Obično 2 2 11 3" xfId="1592" xr:uid="{00000000-0005-0000-0000-00003A060000}"/>
    <cellStyle name="Obično 2 2 12" xfId="1593" xr:uid="{00000000-0005-0000-0000-00003B060000}"/>
    <cellStyle name="Obično 2 2 12 2" xfId="1594" xr:uid="{00000000-0005-0000-0000-00003C060000}"/>
    <cellStyle name="Obično 2 2 12 3" xfId="1595" xr:uid="{00000000-0005-0000-0000-00003D060000}"/>
    <cellStyle name="Obično 2 2 13" xfId="1596" xr:uid="{00000000-0005-0000-0000-00003E060000}"/>
    <cellStyle name="Obično 2 2 13 2" xfId="1597" xr:uid="{00000000-0005-0000-0000-00003F060000}"/>
    <cellStyle name="Obično 2 2 13 3" xfId="1598" xr:uid="{00000000-0005-0000-0000-000040060000}"/>
    <cellStyle name="Obično 2 2 14" xfId="1599" xr:uid="{00000000-0005-0000-0000-000041060000}"/>
    <cellStyle name="Obično 2 2 14 2" xfId="1600" xr:uid="{00000000-0005-0000-0000-000042060000}"/>
    <cellStyle name="Obično 2 2 14 3" xfId="1601" xr:uid="{00000000-0005-0000-0000-000043060000}"/>
    <cellStyle name="Obično 2 2 15" xfId="1602" xr:uid="{00000000-0005-0000-0000-000044060000}"/>
    <cellStyle name="Obično 2 2 15 2" xfId="1603" xr:uid="{00000000-0005-0000-0000-000045060000}"/>
    <cellStyle name="Obično 2 2 15 3" xfId="1604" xr:uid="{00000000-0005-0000-0000-000046060000}"/>
    <cellStyle name="Obično 2 2 16" xfId="1605" xr:uid="{00000000-0005-0000-0000-000047060000}"/>
    <cellStyle name="Obično 2 2 16 2" xfId="1606" xr:uid="{00000000-0005-0000-0000-000048060000}"/>
    <cellStyle name="Obično 2 2 16 3" xfId="1607" xr:uid="{00000000-0005-0000-0000-000049060000}"/>
    <cellStyle name="Obično 2 2 17" xfId="1608" xr:uid="{00000000-0005-0000-0000-00004A060000}"/>
    <cellStyle name="Obično 2 2 17 2" xfId="1609" xr:uid="{00000000-0005-0000-0000-00004B060000}"/>
    <cellStyle name="Obično 2 2 17 3" xfId="1610" xr:uid="{00000000-0005-0000-0000-00004C060000}"/>
    <cellStyle name="Obično 2 2 18" xfId="1611" xr:uid="{00000000-0005-0000-0000-00004D060000}"/>
    <cellStyle name="Obično 2 2 18 2" xfId="1612" xr:uid="{00000000-0005-0000-0000-00004E060000}"/>
    <cellStyle name="Obično 2 2 18 3" xfId="1613" xr:uid="{00000000-0005-0000-0000-00004F060000}"/>
    <cellStyle name="Obično 2 2 19" xfId="1614" xr:uid="{00000000-0005-0000-0000-000050060000}"/>
    <cellStyle name="Obično 2 2 19 2" xfId="1615" xr:uid="{00000000-0005-0000-0000-000051060000}"/>
    <cellStyle name="Obično 2 2 19 3" xfId="1616" xr:uid="{00000000-0005-0000-0000-000052060000}"/>
    <cellStyle name="Obično 2 2 2" xfId="1617" xr:uid="{00000000-0005-0000-0000-000053060000}"/>
    <cellStyle name="Obično 2 2 2 10" xfId="1618" xr:uid="{00000000-0005-0000-0000-000054060000}"/>
    <cellStyle name="Obično 2 2 2 11" xfId="1619" xr:uid="{00000000-0005-0000-0000-000055060000}"/>
    <cellStyle name="Obično 2 2 2 12" xfId="1620" xr:uid="{00000000-0005-0000-0000-000056060000}"/>
    <cellStyle name="Obično 2 2 2 13" xfId="1621" xr:uid="{00000000-0005-0000-0000-000057060000}"/>
    <cellStyle name="Obično 2 2 2 14" xfId="1622" xr:uid="{00000000-0005-0000-0000-000058060000}"/>
    <cellStyle name="Obično 2 2 2 15" xfId="1623" xr:uid="{00000000-0005-0000-0000-000059060000}"/>
    <cellStyle name="Obično 2 2 2 16" xfId="1624" xr:uid="{00000000-0005-0000-0000-00005A060000}"/>
    <cellStyle name="Obično 2 2 2 17" xfId="1625" xr:uid="{00000000-0005-0000-0000-00005B060000}"/>
    <cellStyle name="Obično 2 2 2 18" xfId="1626" xr:uid="{00000000-0005-0000-0000-00005C060000}"/>
    <cellStyle name="Obično 2 2 2 19" xfId="1627" xr:uid="{00000000-0005-0000-0000-00005D060000}"/>
    <cellStyle name="Obično 2 2 2 2" xfId="1628" xr:uid="{00000000-0005-0000-0000-00005E060000}"/>
    <cellStyle name="Obično 2 2 2 2 10" xfId="1629" xr:uid="{00000000-0005-0000-0000-00005F060000}"/>
    <cellStyle name="Obično 2 2 2 2 10 2" xfId="1630" xr:uid="{00000000-0005-0000-0000-000060060000}"/>
    <cellStyle name="Obično 2 2 2 2 10 3" xfId="1631" xr:uid="{00000000-0005-0000-0000-000061060000}"/>
    <cellStyle name="Obično 2 2 2 2 11" xfId="1632" xr:uid="{00000000-0005-0000-0000-000062060000}"/>
    <cellStyle name="Obično 2 2 2 2 11 2" xfId="1633" xr:uid="{00000000-0005-0000-0000-000063060000}"/>
    <cellStyle name="Obično 2 2 2 2 11 3" xfId="1634" xr:uid="{00000000-0005-0000-0000-000064060000}"/>
    <cellStyle name="Obično 2 2 2 2 12" xfId="1635" xr:uid="{00000000-0005-0000-0000-000065060000}"/>
    <cellStyle name="Obično 2 2 2 2 12 2" xfId="1636" xr:uid="{00000000-0005-0000-0000-000066060000}"/>
    <cellStyle name="Obično 2 2 2 2 12 3" xfId="1637" xr:uid="{00000000-0005-0000-0000-000067060000}"/>
    <cellStyle name="Obično 2 2 2 2 13" xfId="1638" xr:uid="{00000000-0005-0000-0000-000068060000}"/>
    <cellStyle name="Obično 2 2 2 2 13 2" xfId="1639" xr:uid="{00000000-0005-0000-0000-000069060000}"/>
    <cellStyle name="Obično 2 2 2 2 13 3" xfId="1640" xr:uid="{00000000-0005-0000-0000-00006A060000}"/>
    <cellStyle name="Obično 2 2 2 2 14" xfId="1641" xr:uid="{00000000-0005-0000-0000-00006B060000}"/>
    <cellStyle name="Obično 2 2 2 2 14 2" xfId="1642" xr:uid="{00000000-0005-0000-0000-00006C060000}"/>
    <cellStyle name="Obično 2 2 2 2 14 3" xfId="1643" xr:uid="{00000000-0005-0000-0000-00006D060000}"/>
    <cellStyle name="Obično 2 2 2 2 15" xfId="1644" xr:uid="{00000000-0005-0000-0000-00006E060000}"/>
    <cellStyle name="Obično 2 2 2 2 15 2" xfId="1645" xr:uid="{00000000-0005-0000-0000-00006F060000}"/>
    <cellStyle name="Obično 2 2 2 2 15 3" xfId="1646" xr:uid="{00000000-0005-0000-0000-000070060000}"/>
    <cellStyle name="Obično 2 2 2 2 16" xfId="1647" xr:uid="{00000000-0005-0000-0000-000071060000}"/>
    <cellStyle name="Obično 2 2 2 2 17" xfId="1648" xr:uid="{00000000-0005-0000-0000-000072060000}"/>
    <cellStyle name="Obično 2 2 2 2 2" xfId="1649" xr:uid="{00000000-0005-0000-0000-000073060000}"/>
    <cellStyle name="Obično 2 2 2 2 2 2" xfId="1650" xr:uid="{00000000-0005-0000-0000-000074060000}"/>
    <cellStyle name="Obično 2 2 2 2 2 3" xfId="1651" xr:uid="{00000000-0005-0000-0000-000075060000}"/>
    <cellStyle name="Obično 2 2 2 2 3" xfId="1652" xr:uid="{00000000-0005-0000-0000-000076060000}"/>
    <cellStyle name="Obično 2 2 2 2 3 2" xfId="1653" xr:uid="{00000000-0005-0000-0000-000077060000}"/>
    <cellStyle name="Obično 2 2 2 2 3 3" xfId="1654" xr:uid="{00000000-0005-0000-0000-000078060000}"/>
    <cellStyle name="Obično 2 2 2 2 4" xfId="1655" xr:uid="{00000000-0005-0000-0000-000079060000}"/>
    <cellStyle name="Obično 2 2 2 2 4 2" xfId="1656" xr:uid="{00000000-0005-0000-0000-00007A060000}"/>
    <cellStyle name="Obično 2 2 2 2 4 3" xfId="1657" xr:uid="{00000000-0005-0000-0000-00007B060000}"/>
    <cellStyle name="Obično 2 2 2 2 5" xfId="1658" xr:uid="{00000000-0005-0000-0000-00007C060000}"/>
    <cellStyle name="Obično 2 2 2 2 5 2" xfId="1659" xr:uid="{00000000-0005-0000-0000-00007D060000}"/>
    <cellStyle name="Obično 2 2 2 2 5 3" xfId="1660" xr:uid="{00000000-0005-0000-0000-00007E060000}"/>
    <cellStyle name="Obično 2 2 2 2 6" xfId="1661" xr:uid="{00000000-0005-0000-0000-00007F060000}"/>
    <cellStyle name="Obično 2 2 2 2 6 2" xfId="1662" xr:uid="{00000000-0005-0000-0000-000080060000}"/>
    <cellStyle name="Obično 2 2 2 2 6 3" xfId="1663" xr:uid="{00000000-0005-0000-0000-000081060000}"/>
    <cellStyle name="Obično 2 2 2 2 7" xfId="1664" xr:uid="{00000000-0005-0000-0000-000082060000}"/>
    <cellStyle name="Obično 2 2 2 2 7 2" xfId="1665" xr:uid="{00000000-0005-0000-0000-000083060000}"/>
    <cellStyle name="Obično 2 2 2 2 7 3" xfId="1666" xr:uid="{00000000-0005-0000-0000-000084060000}"/>
    <cellStyle name="Obično 2 2 2 2 8" xfId="1667" xr:uid="{00000000-0005-0000-0000-000085060000}"/>
    <cellStyle name="Obično 2 2 2 2 8 2" xfId="1668" xr:uid="{00000000-0005-0000-0000-000086060000}"/>
    <cellStyle name="Obično 2 2 2 2 8 3" xfId="1669" xr:uid="{00000000-0005-0000-0000-000087060000}"/>
    <cellStyle name="Obično 2 2 2 2 9" xfId="1670" xr:uid="{00000000-0005-0000-0000-000088060000}"/>
    <cellStyle name="Obično 2 2 2 2 9 2" xfId="1671" xr:uid="{00000000-0005-0000-0000-000089060000}"/>
    <cellStyle name="Obično 2 2 2 2 9 3" xfId="1672" xr:uid="{00000000-0005-0000-0000-00008A060000}"/>
    <cellStyle name="Obično 2 2 2 3" xfId="1673" xr:uid="{00000000-0005-0000-0000-00008B060000}"/>
    <cellStyle name="Obično 2 2 2 3 2" xfId="1674" xr:uid="{00000000-0005-0000-0000-00008C060000}"/>
    <cellStyle name="Obično 2 2 2 3 3" xfId="1675" xr:uid="{00000000-0005-0000-0000-00008D060000}"/>
    <cellStyle name="Obično 2 2 2 3 4" xfId="1676" xr:uid="{00000000-0005-0000-0000-00008E060000}"/>
    <cellStyle name="Obično 2 2 2 4" xfId="1677" xr:uid="{00000000-0005-0000-0000-00008F060000}"/>
    <cellStyle name="Obično 2 2 2 5" xfId="1678" xr:uid="{00000000-0005-0000-0000-000090060000}"/>
    <cellStyle name="Obično 2 2 2 6" xfId="1679" xr:uid="{00000000-0005-0000-0000-000091060000}"/>
    <cellStyle name="Obično 2 2 2 7" xfId="1680" xr:uid="{00000000-0005-0000-0000-000092060000}"/>
    <cellStyle name="Obično 2 2 2 8" xfId="1681" xr:uid="{00000000-0005-0000-0000-000093060000}"/>
    <cellStyle name="Obično 2 2 2 9" xfId="1682" xr:uid="{00000000-0005-0000-0000-000094060000}"/>
    <cellStyle name="Obično 2 2 20" xfId="1683" xr:uid="{00000000-0005-0000-0000-000095060000}"/>
    <cellStyle name="Obično 2 2 20 2" xfId="1684" xr:uid="{00000000-0005-0000-0000-000096060000}"/>
    <cellStyle name="Obično 2 2 20 3" xfId="1685" xr:uid="{00000000-0005-0000-0000-000097060000}"/>
    <cellStyle name="Obično 2 2 21" xfId="1686" xr:uid="{00000000-0005-0000-0000-000098060000}"/>
    <cellStyle name="Obično 2 2 22" xfId="1687" xr:uid="{00000000-0005-0000-0000-000099060000}"/>
    <cellStyle name="Obično 2 2 23" xfId="1688" xr:uid="{00000000-0005-0000-0000-00009A060000}"/>
    <cellStyle name="Obično 2 2 3" xfId="1689" xr:uid="{00000000-0005-0000-0000-00009B060000}"/>
    <cellStyle name="Obično 2 2 3 2" xfId="1690" xr:uid="{00000000-0005-0000-0000-00009C060000}"/>
    <cellStyle name="Obično 2 2 3 3" xfId="1691" xr:uid="{00000000-0005-0000-0000-00009D060000}"/>
    <cellStyle name="Obično 2 2 4" xfId="1692" xr:uid="{00000000-0005-0000-0000-00009E060000}"/>
    <cellStyle name="Obično 2 2 4 2" xfId="1693" xr:uid="{00000000-0005-0000-0000-00009F060000}"/>
    <cellStyle name="Obično 2 2 4 3" xfId="1694" xr:uid="{00000000-0005-0000-0000-0000A0060000}"/>
    <cellStyle name="Obično 2 2 5" xfId="1695" xr:uid="{00000000-0005-0000-0000-0000A1060000}"/>
    <cellStyle name="Obično 2 2 5 2" xfId="1696" xr:uid="{00000000-0005-0000-0000-0000A2060000}"/>
    <cellStyle name="Obično 2 2 5 3" xfId="1697" xr:uid="{00000000-0005-0000-0000-0000A3060000}"/>
    <cellStyle name="Obično 2 2 6" xfId="1698" xr:uid="{00000000-0005-0000-0000-0000A4060000}"/>
    <cellStyle name="Obično 2 2 6 2" xfId="1699" xr:uid="{00000000-0005-0000-0000-0000A5060000}"/>
    <cellStyle name="Obično 2 2 6 3" xfId="1700" xr:uid="{00000000-0005-0000-0000-0000A6060000}"/>
    <cellStyle name="Obično 2 2 7" xfId="1701" xr:uid="{00000000-0005-0000-0000-0000A7060000}"/>
    <cellStyle name="Obično 2 2 8" xfId="1702" xr:uid="{00000000-0005-0000-0000-0000A8060000}"/>
    <cellStyle name="Obično 2 2 8 2" xfId="1703" xr:uid="{00000000-0005-0000-0000-0000A9060000}"/>
    <cellStyle name="Obično 2 2 8 3" xfId="1704" xr:uid="{00000000-0005-0000-0000-0000AA060000}"/>
    <cellStyle name="Obično 2 2 9" xfId="1705" xr:uid="{00000000-0005-0000-0000-0000AB060000}"/>
    <cellStyle name="Obično 2 2 9 2" xfId="1706" xr:uid="{00000000-0005-0000-0000-0000AC060000}"/>
    <cellStyle name="Obično 2 2 9 3" xfId="1707" xr:uid="{00000000-0005-0000-0000-0000AD060000}"/>
    <cellStyle name="Obično 2 2_10_Agregat" xfId="1708" xr:uid="{00000000-0005-0000-0000-0000AE060000}"/>
    <cellStyle name="Obično 2 20" xfId="1709" xr:uid="{00000000-0005-0000-0000-0000AF060000}"/>
    <cellStyle name="Obično 2 21" xfId="1710" xr:uid="{00000000-0005-0000-0000-0000B0060000}"/>
    <cellStyle name="Obično 2 22" xfId="1711" xr:uid="{00000000-0005-0000-0000-0000B1060000}"/>
    <cellStyle name="Obično 2 23" xfId="1712" xr:uid="{00000000-0005-0000-0000-0000B2060000}"/>
    <cellStyle name="Obično 2 24" xfId="1713" xr:uid="{00000000-0005-0000-0000-0000B3060000}"/>
    <cellStyle name="Obično 2 3" xfId="1714" xr:uid="{00000000-0005-0000-0000-0000B4060000}"/>
    <cellStyle name="Obično 2 3 2" xfId="1715" xr:uid="{00000000-0005-0000-0000-0000B5060000}"/>
    <cellStyle name="Obično 2 3 3" xfId="1716" xr:uid="{00000000-0005-0000-0000-0000B6060000}"/>
    <cellStyle name="Obično 2 4" xfId="1717" xr:uid="{00000000-0005-0000-0000-0000B7060000}"/>
    <cellStyle name="Obično 2 4 2" xfId="1718" xr:uid="{00000000-0005-0000-0000-0000B8060000}"/>
    <cellStyle name="Obično 2 5" xfId="1719" xr:uid="{00000000-0005-0000-0000-0000B9060000}"/>
    <cellStyle name="Obično 2 5 2" xfId="1720" xr:uid="{00000000-0005-0000-0000-0000BA060000}"/>
    <cellStyle name="Obično 2 6" xfId="1721" xr:uid="{00000000-0005-0000-0000-0000BB060000}"/>
    <cellStyle name="Obično 2 7" xfId="1722" xr:uid="{00000000-0005-0000-0000-0000BC060000}"/>
    <cellStyle name="Obično 2 7 2" xfId="1723" xr:uid="{00000000-0005-0000-0000-0000BD060000}"/>
    <cellStyle name="Obično 2 7 3" xfId="1724" xr:uid="{00000000-0005-0000-0000-0000BE060000}"/>
    <cellStyle name="Obično 2 8" xfId="1725" xr:uid="{00000000-0005-0000-0000-0000BF060000}"/>
    <cellStyle name="Obično 2 9" xfId="1726" xr:uid="{00000000-0005-0000-0000-0000C0060000}"/>
    <cellStyle name="Obično 2_10_Agregat" xfId="1727" xr:uid="{00000000-0005-0000-0000-0000C1060000}"/>
    <cellStyle name="Obično 20" xfId="1728" xr:uid="{00000000-0005-0000-0000-0000C2060000}"/>
    <cellStyle name="Obično 20 2" xfId="1729" xr:uid="{00000000-0005-0000-0000-0000C3060000}"/>
    <cellStyle name="Obično 21" xfId="1730" xr:uid="{00000000-0005-0000-0000-0000C4060000}"/>
    <cellStyle name="Obično 21 2" xfId="1731" xr:uid="{00000000-0005-0000-0000-0000C5060000}"/>
    <cellStyle name="Obično 22" xfId="1732" xr:uid="{00000000-0005-0000-0000-0000C6060000}"/>
    <cellStyle name="Obično 22 2" xfId="1733" xr:uid="{00000000-0005-0000-0000-0000C7060000}"/>
    <cellStyle name="Obično 23" xfId="1734" xr:uid="{00000000-0005-0000-0000-0000C8060000}"/>
    <cellStyle name="Obično 24" xfId="1735" xr:uid="{00000000-0005-0000-0000-0000C9060000}"/>
    <cellStyle name="Obično 25" xfId="1736" xr:uid="{00000000-0005-0000-0000-0000CA060000}"/>
    <cellStyle name="Obično 26" xfId="1737" xr:uid="{00000000-0005-0000-0000-0000CB060000}"/>
    <cellStyle name="Obično 27" xfId="1738" xr:uid="{00000000-0005-0000-0000-0000CC060000}"/>
    <cellStyle name="Obično 28" xfId="1739" xr:uid="{00000000-0005-0000-0000-0000CD060000}"/>
    <cellStyle name="Obično 3" xfId="1740" xr:uid="{00000000-0005-0000-0000-0000CE060000}"/>
    <cellStyle name="Obično 3 2" xfId="1741" xr:uid="{00000000-0005-0000-0000-0000CF060000}"/>
    <cellStyle name="Obično 3 2 2" xfId="1742" xr:uid="{00000000-0005-0000-0000-0000D0060000}"/>
    <cellStyle name="Obično 3 2 2 2" xfId="1743" xr:uid="{00000000-0005-0000-0000-0000D1060000}"/>
    <cellStyle name="Obično 3 2 2 2 2" xfId="1744" xr:uid="{00000000-0005-0000-0000-0000D2060000}"/>
    <cellStyle name="Obično 3 2 2 2 3" xfId="1745" xr:uid="{00000000-0005-0000-0000-0000D3060000}"/>
    <cellStyle name="Obično 3 2 2 3" xfId="1746" xr:uid="{00000000-0005-0000-0000-0000D4060000}"/>
    <cellStyle name="Obično 3 2 2 3 2" xfId="1747" xr:uid="{00000000-0005-0000-0000-0000D5060000}"/>
    <cellStyle name="Obično 3 2 2 3 3" xfId="1748" xr:uid="{00000000-0005-0000-0000-0000D6060000}"/>
    <cellStyle name="Obično 3 2 2 4" xfId="1749" xr:uid="{00000000-0005-0000-0000-0000D7060000}"/>
    <cellStyle name="Obično 3 2 2 4 2" xfId="1750" xr:uid="{00000000-0005-0000-0000-0000D8060000}"/>
    <cellStyle name="Obično 3 2 2 5" xfId="1751" xr:uid="{00000000-0005-0000-0000-0000D9060000}"/>
    <cellStyle name="Obično 3 2 2 6" xfId="1752" xr:uid="{00000000-0005-0000-0000-0000DA060000}"/>
    <cellStyle name="Obično 3 2 3" xfId="1753" xr:uid="{00000000-0005-0000-0000-0000DB060000}"/>
    <cellStyle name="Obično 3 2 3 2" xfId="1754" xr:uid="{00000000-0005-0000-0000-0000DC060000}"/>
    <cellStyle name="Obično 3 2 3 2 2" xfId="1755" xr:uid="{00000000-0005-0000-0000-0000DD060000}"/>
    <cellStyle name="Obično 3 2 3 2 3" xfId="1756" xr:uid="{00000000-0005-0000-0000-0000DE060000}"/>
    <cellStyle name="Obično 3 2 3 3" xfId="1757" xr:uid="{00000000-0005-0000-0000-0000DF060000}"/>
    <cellStyle name="Obično 3 2 3 3 2" xfId="1758" xr:uid="{00000000-0005-0000-0000-0000E0060000}"/>
    <cellStyle name="Obično 3 2 3 4" xfId="1759" xr:uid="{00000000-0005-0000-0000-0000E1060000}"/>
    <cellStyle name="Obično 3 2 3 5" xfId="1760" xr:uid="{00000000-0005-0000-0000-0000E2060000}"/>
    <cellStyle name="Obično 3 2 4" xfId="1761" xr:uid="{00000000-0005-0000-0000-0000E3060000}"/>
    <cellStyle name="Obično 3 2 4 2" xfId="1762" xr:uid="{00000000-0005-0000-0000-0000E4060000}"/>
    <cellStyle name="Obično 3 2 4 3" xfId="1763" xr:uid="{00000000-0005-0000-0000-0000E5060000}"/>
    <cellStyle name="Obično 3 2 5" xfId="1764" xr:uid="{00000000-0005-0000-0000-0000E6060000}"/>
    <cellStyle name="Obično 3 2 5 2" xfId="1765" xr:uid="{00000000-0005-0000-0000-0000E7060000}"/>
    <cellStyle name="Obično 3 2 6" xfId="1766" xr:uid="{00000000-0005-0000-0000-0000E8060000}"/>
    <cellStyle name="Obično 3 2 7" xfId="1767" xr:uid="{00000000-0005-0000-0000-0000E9060000}"/>
    <cellStyle name="Obično 3 2 8" xfId="1768" xr:uid="{00000000-0005-0000-0000-0000EA060000}"/>
    <cellStyle name="Obično 3 3" xfId="1769" xr:uid="{00000000-0005-0000-0000-0000EB060000}"/>
    <cellStyle name="Obično 3 3 2" xfId="1770" xr:uid="{00000000-0005-0000-0000-0000EC060000}"/>
    <cellStyle name="Obično 3 3 2 2" xfId="1771" xr:uid="{00000000-0005-0000-0000-0000ED060000}"/>
    <cellStyle name="Obično 3 3 2 2 2" xfId="1772" xr:uid="{00000000-0005-0000-0000-0000EE060000}"/>
    <cellStyle name="Obično 3 3 2 2 3" xfId="1773" xr:uid="{00000000-0005-0000-0000-0000EF060000}"/>
    <cellStyle name="Obično 3 3 2 3" xfId="1774" xr:uid="{00000000-0005-0000-0000-0000F0060000}"/>
    <cellStyle name="Obično 3 3 2 3 2" xfId="1775" xr:uid="{00000000-0005-0000-0000-0000F1060000}"/>
    <cellStyle name="Obično 3 3 2 3 3" xfId="1776" xr:uid="{00000000-0005-0000-0000-0000F2060000}"/>
    <cellStyle name="Obično 3 3 2 4" xfId="1777" xr:uid="{00000000-0005-0000-0000-0000F3060000}"/>
    <cellStyle name="Obično 3 3 2 4 2" xfId="1778" xr:uid="{00000000-0005-0000-0000-0000F4060000}"/>
    <cellStyle name="Obično 3 3 2 5" xfId="1779" xr:uid="{00000000-0005-0000-0000-0000F5060000}"/>
    <cellStyle name="Obično 3 3 2 6" xfId="1780" xr:uid="{00000000-0005-0000-0000-0000F6060000}"/>
    <cellStyle name="Obično 3 3 3" xfId="1781" xr:uid="{00000000-0005-0000-0000-0000F7060000}"/>
    <cellStyle name="Obično 3 3 3 2" xfId="1782" xr:uid="{00000000-0005-0000-0000-0000F8060000}"/>
    <cellStyle name="Obično 3 3 3 2 2" xfId="1783" xr:uid="{00000000-0005-0000-0000-0000F9060000}"/>
    <cellStyle name="Obično 3 3 3 2 3" xfId="1784" xr:uid="{00000000-0005-0000-0000-0000FA060000}"/>
    <cellStyle name="Obično 3 3 3 3" xfId="1785" xr:uid="{00000000-0005-0000-0000-0000FB060000}"/>
    <cellStyle name="Obično 3 3 3 3 2" xfId="1786" xr:uid="{00000000-0005-0000-0000-0000FC060000}"/>
    <cellStyle name="Obično 3 3 3 4" xfId="1787" xr:uid="{00000000-0005-0000-0000-0000FD060000}"/>
    <cellStyle name="Obično 3 3 3 5" xfId="1788" xr:uid="{00000000-0005-0000-0000-0000FE060000}"/>
    <cellStyle name="Obično 3 3 4" xfId="1789" xr:uid="{00000000-0005-0000-0000-0000FF060000}"/>
    <cellStyle name="Obično 3 3 4 2" xfId="1790" xr:uid="{00000000-0005-0000-0000-000000070000}"/>
    <cellStyle name="Obično 3 3 4 3" xfId="1791" xr:uid="{00000000-0005-0000-0000-000001070000}"/>
    <cellStyle name="Obično 3 3 5" xfId="1792" xr:uid="{00000000-0005-0000-0000-000002070000}"/>
    <cellStyle name="Obično 3 3 5 2" xfId="1793" xr:uid="{00000000-0005-0000-0000-000003070000}"/>
    <cellStyle name="Obično 3 3 6" xfId="1794" xr:uid="{00000000-0005-0000-0000-000004070000}"/>
    <cellStyle name="Obično 3 3 7" xfId="1795" xr:uid="{00000000-0005-0000-0000-000005070000}"/>
    <cellStyle name="Obično 3 3 8" xfId="1796" xr:uid="{00000000-0005-0000-0000-000006070000}"/>
    <cellStyle name="Obično 3 4" xfId="1797" xr:uid="{00000000-0005-0000-0000-000007070000}"/>
    <cellStyle name="Obično 3 5" xfId="1798" xr:uid="{00000000-0005-0000-0000-000008070000}"/>
    <cellStyle name="Obično 3 6" xfId="1799" xr:uid="{00000000-0005-0000-0000-000009070000}"/>
    <cellStyle name="Obično 3 7" xfId="1800" xr:uid="{00000000-0005-0000-0000-00000A070000}"/>
    <cellStyle name="Obično 3_ELEKTRO" xfId="1801" xr:uid="{00000000-0005-0000-0000-00000B070000}"/>
    <cellStyle name="Obično 31" xfId="1802" xr:uid="{00000000-0005-0000-0000-00000C070000}"/>
    <cellStyle name="Obično 32" xfId="1803" xr:uid="{00000000-0005-0000-0000-00000D070000}"/>
    <cellStyle name="Obično 33" xfId="1804" xr:uid="{00000000-0005-0000-0000-00000E070000}"/>
    <cellStyle name="Obično 35" xfId="1805" xr:uid="{00000000-0005-0000-0000-00000F070000}"/>
    <cellStyle name="Obično 37" xfId="1806" xr:uid="{00000000-0005-0000-0000-000010070000}"/>
    <cellStyle name="Obično 38" xfId="1807" xr:uid="{00000000-0005-0000-0000-000011070000}"/>
    <cellStyle name="Obično 39" xfId="1808" xr:uid="{00000000-0005-0000-0000-000012070000}"/>
    <cellStyle name="Obično 39 2" xfId="1809" xr:uid="{00000000-0005-0000-0000-000013070000}"/>
    <cellStyle name="Obično 4" xfId="1810" xr:uid="{00000000-0005-0000-0000-000014070000}"/>
    <cellStyle name="Obično 4 2" xfId="1811" xr:uid="{00000000-0005-0000-0000-000015070000}"/>
    <cellStyle name="Obično 4 3" xfId="1812" xr:uid="{00000000-0005-0000-0000-000016070000}"/>
    <cellStyle name="Obično 4 4" xfId="1813" xr:uid="{00000000-0005-0000-0000-000017070000}"/>
    <cellStyle name="Obično 4 5" xfId="1814" xr:uid="{00000000-0005-0000-0000-000018070000}"/>
    <cellStyle name="Obično 5" xfId="1815" xr:uid="{00000000-0005-0000-0000-000019070000}"/>
    <cellStyle name="Obično 5 2" xfId="1816" xr:uid="{00000000-0005-0000-0000-00001A070000}"/>
    <cellStyle name="Obično 5 3" xfId="1817" xr:uid="{00000000-0005-0000-0000-00001B070000}"/>
    <cellStyle name="Obično 5 4" xfId="1818" xr:uid="{00000000-0005-0000-0000-00001C070000}"/>
    <cellStyle name="Obično 5 4 2" xfId="1819" xr:uid="{00000000-0005-0000-0000-00001D070000}"/>
    <cellStyle name="Obično 5 5" xfId="1820" xr:uid="{00000000-0005-0000-0000-00001E070000}"/>
    <cellStyle name="Obično 5_ELEKTRO" xfId="1821" xr:uid="{00000000-0005-0000-0000-00001F070000}"/>
    <cellStyle name="Obično 6" xfId="1822" xr:uid="{00000000-0005-0000-0000-000020070000}"/>
    <cellStyle name="Obično 6 2" xfId="1823" xr:uid="{00000000-0005-0000-0000-000021070000}"/>
    <cellStyle name="Obično 6 3" xfId="1824" xr:uid="{00000000-0005-0000-0000-000022070000}"/>
    <cellStyle name="Obično 7" xfId="1825" xr:uid="{00000000-0005-0000-0000-000023070000}"/>
    <cellStyle name="Obično 7 2" xfId="1826" xr:uid="{00000000-0005-0000-0000-000024070000}"/>
    <cellStyle name="Obično 7 3" xfId="1827" xr:uid="{00000000-0005-0000-0000-000025070000}"/>
    <cellStyle name="Obično 7 4" xfId="1828" xr:uid="{00000000-0005-0000-0000-000026070000}"/>
    <cellStyle name="Obično 8" xfId="1829" xr:uid="{00000000-0005-0000-0000-000027070000}"/>
    <cellStyle name="Obično 8 2" xfId="1830" xr:uid="{00000000-0005-0000-0000-000028070000}"/>
    <cellStyle name="Obično 8 3" xfId="1831" xr:uid="{00000000-0005-0000-0000-000029070000}"/>
    <cellStyle name="Obično 8 4" xfId="1832" xr:uid="{00000000-0005-0000-0000-00002A070000}"/>
    <cellStyle name="Obično 8 5" xfId="1833" xr:uid="{00000000-0005-0000-0000-00002B070000}"/>
    <cellStyle name="Obično 9" xfId="1834" xr:uid="{00000000-0005-0000-0000-00002C070000}"/>
    <cellStyle name="Obično 9 2" xfId="1835" xr:uid="{00000000-0005-0000-0000-00002D070000}"/>
    <cellStyle name="Obično 9 3" xfId="1836" xr:uid="{00000000-0005-0000-0000-00002E070000}"/>
    <cellStyle name="Obično 9_ELEKTRO" xfId="1837" xr:uid="{00000000-0005-0000-0000-00002F070000}"/>
    <cellStyle name="Obično_KauflandRI 2" xfId="1838" xr:uid="{00000000-0005-0000-0000-000030070000}"/>
    <cellStyle name="Obracun" xfId="1839" xr:uid="{00000000-0005-0000-0000-000031070000}"/>
    <cellStyle name="Opis NASLOV" xfId="1840" xr:uid="{00000000-0005-0000-0000-000032070000}"/>
    <cellStyle name="Opomba" xfId="1841" xr:uid="{00000000-0005-0000-0000-000033070000}"/>
    <cellStyle name="Opozorilo" xfId="1842" xr:uid="{00000000-0005-0000-0000-000034070000}"/>
    <cellStyle name="Output 10" xfId="1843" xr:uid="{00000000-0005-0000-0000-000035070000}"/>
    <cellStyle name="Output 11" xfId="1844" xr:uid="{00000000-0005-0000-0000-000036070000}"/>
    <cellStyle name="Output 12" xfId="1845" xr:uid="{00000000-0005-0000-0000-000037070000}"/>
    <cellStyle name="Output 13" xfId="1846" xr:uid="{00000000-0005-0000-0000-000038070000}"/>
    <cellStyle name="Output 14" xfId="1847" xr:uid="{00000000-0005-0000-0000-000039070000}"/>
    <cellStyle name="Output 2" xfId="1848" xr:uid="{00000000-0005-0000-0000-00003A070000}"/>
    <cellStyle name="Output 3" xfId="1849" xr:uid="{00000000-0005-0000-0000-00003B070000}"/>
    <cellStyle name="Output 4" xfId="1850" xr:uid="{00000000-0005-0000-0000-00003C070000}"/>
    <cellStyle name="Output 5" xfId="1851" xr:uid="{00000000-0005-0000-0000-00003D070000}"/>
    <cellStyle name="Output 6" xfId="1852" xr:uid="{00000000-0005-0000-0000-00003E070000}"/>
    <cellStyle name="Output 7" xfId="1853" xr:uid="{00000000-0005-0000-0000-00003F070000}"/>
    <cellStyle name="Output 8" xfId="1854" xr:uid="{00000000-0005-0000-0000-000040070000}"/>
    <cellStyle name="Output 9" xfId="1855" xr:uid="{00000000-0005-0000-0000-000041070000}"/>
    <cellStyle name="Percent [0]" xfId="1856" xr:uid="{00000000-0005-0000-0000-000042070000}"/>
    <cellStyle name="Percent [00]" xfId="1857" xr:uid="{00000000-0005-0000-0000-000043070000}"/>
    <cellStyle name="Percent [2]" xfId="1858" xr:uid="{00000000-0005-0000-0000-000044070000}"/>
    <cellStyle name="Percent 2" xfId="1859" xr:uid="{00000000-0005-0000-0000-000045070000}"/>
    <cellStyle name="Percent 2 2" xfId="1860" xr:uid="{00000000-0005-0000-0000-000046070000}"/>
    <cellStyle name="Percent 2 2 2" xfId="1861" xr:uid="{00000000-0005-0000-0000-000047070000}"/>
    <cellStyle name="Percent 2 3" xfId="1862" xr:uid="{00000000-0005-0000-0000-000048070000}"/>
    <cellStyle name="Percent 2 4" xfId="1863" xr:uid="{00000000-0005-0000-0000-000049070000}"/>
    <cellStyle name="Percent 2 5" xfId="1864" xr:uid="{00000000-0005-0000-0000-00004A070000}"/>
    <cellStyle name="Percent 3" xfId="1865" xr:uid="{00000000-0005-0000-0000-00004B070000}"/>
    <cellStyle name="Percent 3 2" xfId="1866" xr:uid="{00000000-0005-0000-0000-00004C070000}"/>
    <cellStyle name="Percent 4" xfId="1867" xr:uid="{00000000-0005-0000-0000-00004D070000}"/>
    <cellStyle name="PODNASLOV" xfId="1868" xr:uid="{00000000-0005-0000-0000-00004E070000}"/>
    <cellStyle name="Pojasnjevalno besedilo" xfId="1869" xr:uid="{00000000-0005-0000-0000-00004F070000}"/>
    <cellStyle name="Postotak 2" xfId="1870" xr:uid="{00000000-0005-0000-0000-000050070000}"/>
    <cellStyle name="Postotak 3" xfId="1871" xr:uid="{00000000-0005-0000-0000-000051070000}"/>
    <cellStyle name="Postotak 4" xfId="1872" xr:uid="{00000000-0005-0000-0000-000052070000}"/>
    <cellStyle name="Poudarek1" xfId="1873" xr:uid="{00000000-0005-0000-0000-000053070000}"/>
    <cellStyle name="Poudarek2" xfId="1874" xr:uid="{00000000-0005-0000-0000-000054070000}"/>
    <cellStyle name="Poudarek3" xfId="1875" xr:uid="{00000000-0005-0000-0000-000055070000}"/>
    <cellStyle name="Poudarek4" xfId="1876" xr:uid="{00000000-0005-0000-0000-000056070000}"/>
    <cellStyle name="Poudarek5" xfId="1877" xr:uid="{00000000-0005-0000-0000-000057070000}"/>
    <cellStyle name="Poudarek6" xfId="1878" xr:uid="{00000000-0005-0000-0000-000058070000}"/>
    <cellStyle name="Povezana celica" xfId="1879" xr:uid="{00000000-0005-0000-0000-000059070000}"/>
    <cellStyle name="Povezana ćelija 2" xfId="1880" xr:uid="{00000000-0005-0000-0000-00005A070000}"/>
    <cellStyle name="Povezana ćelija 3" xfId="1881" xr:uid="{00000000-0005-0000-0000-00005B070000}"/>
    <cellStyle name="PrePop Currency (0)" xfId="1882" xr:uid="{00000000-0005-0000-0000-00005C070000}"/>
    <cellStyle name="PrePop Currency (2)" xfId="1883" xr:uid="{00000000-0005-0000-0000-00005D070000}"/>
    <cellStyle name="PrePop Units (0)" xfId="1884" xr:uid="{00000000-0005-0000-0000-00005E070000}"/>
    <cellStyle name="PrePop Units (1)" xfId="1885" xr:uid="{00000000-0005-0000-0000-00005F070000}"/>
    <cellStyle name="PrePop Units (2)" xfId="1886" xr:uid="{00000000-0005-0000-0000-000060070000}"/>
    <cellStyle name="Preveri celico" xfId="1887" xr:uid="{00000000-0005-0000-0000-000061070000}"/>
    <cellStyle name="Provjera ćelije 2" xfId="1888" xr:uid="{00000000-0005-0000-0000-000062070000}"/>
    <cellStyle name="Provjera ćelije 3" xfId="1889" xr:uid="{00000000-0005-0000-0000-000063070000}"/>
    <cellStyle name="Računanje" xfId="1890" xr:uid="{00000000-0005-0000-0000-000064070000}"/>
    <cellStyle name="SADRŽAJ" xfId="1891" xr:uid="{00000000-0005-0000-0000-000065070000}"/>
    <cellStyle name="Satisfaisant" xfId="1892" xr:uid="{00000000-0005-0000-0000-000066070000}"/>
    <cellStyle name="Schlecht" xfId="1893" xr:uid="{00000000-0005-0000-0000-000067070000}"/>
    <cellStyle name="Schlecht 2" xfId="1894" xr:uid="{00000000-0005-0000-0000-000068070000}"/>
    <cellStyle name="Sheet Title" xfId="1895" xr:uid="{00000000-0005-0000-0000-000069070000}"/>
    <cellStyle name="Slabo" xfId="1896" xr:uid="{00000000-0005-0000-0000-00006A070000}"/>
    <cellStyle name="Sortie" xfId="1897" xr:uid="{00000000-0005-0000-0000-00006B070000}"/>
    <cellStyle name="Standard" xfId="1898" xr:uid="{00000000-0005-0000-0000-00006C070000}"/>
    <cellStyle name="Standard 2" xfId="1899" xr:uid="{00000000-0005-0000-0000-00006D070000}"/>
    <cellStyle name="Stavka kolicina" xfId="1900" xr:uid="{00000000-0005-0000-0000-00006E070000}"/>
    <cellStyle name="Stavka OPIS" xfId="1901" xr:uid="{00000000-0005-0000-0000-00006F070000}"/>
    <cellStyle name="Stil 1" xfId="1902" xr:uid="{00000000-0005-0000-0000-000070070000}"/>
    <cellStyle name="Stil 1 2" xfId="1903" xr:uid="{00000000-0005-0000-0000-000071070000}"/>
    <cellStyle name="Style 1" xfId="1904" xr:uid="{00000000-0005-0000-0000-000072070000}"/>
    <cellStyle name="Style 1 2" xfId="1905" xr:uid="{00000000-0005-0000-0000-000073070000}"/>
    <cellStyle name="Style 1 2 2" xfId="1906" xr:uid="{00000000-0005-0000-0000-000074070000}"/>
    <cellStyle name="Style 1 2 3" xfId="1907" xr:uid="{00000000-0005-0000-0000-000075070000}"/>
    <cellStyle name="Style 1 3" xfId="1908" xr:uid="{00000000-0005-0000-0000-000076070000}"/>
    <cellStyle name="Style 1 4" xfId="1909" xr:uid="{00000000-0005-0000-0000-000077070000}"/>
    <cellStyle name="Style 1_07. FIRE PROTECTION_SPRINKLERver14" xfId="1910" xr:uid="{00000000-0005-0000-0000-000078070000}"/>
    <cellStyle name="Tekst objašnjenja 2" xfId="1911" xr:uid="{00000000-0005-0000-0000-000079070000}"/>
    <cellStyle name="Tekst objašnjenja 3" xfId="1912" xr:uid="{00000000-0005-0000-0000-00007A070000}"/>
    <cellStyle name="Tekst upozorenja 2" xfId="1913" xr:uid="{00000000-0005-0000-0000-00007B070000}"/>
    <cellStyle name="Tekst upozorenja 3" xfId="1914" xr:uid="{00000000-0005-0000-0000-00007C070000}"/>
    <cellStyle name="tekst-levo" xfId="1915" xr:uid="{00000000-0005-0000-0000-00007D070000}"/>
    <cellStyle name="Text Indent A" xfId="1916" xr:uid="{00000000-0005-0000-0000-00007E070000}"/>
    <cellStyle name="Text Indent B" xfId="1917" xr:uid="{00000000-0005-0000-0000-00007F070000}"/>
    <cellStyle name="Text Indent C" xfId="1918" xr:uid="{00000000-0005-0000-0000-000080070000}"/>
    <cellStyle name="Texte explicatif" xfId="1919" xr:uid="{00000000-0005-0000-0000-000081070000}"/>
    <cellStyle name="Title 2" xfId="1920" xr:uid="{00000000-0005-0000-0000-000082070000}"/>
    <cellStyle name="Titre" xfId="1921" xr:uid="{00000000-0005-0000-0000-000083070000}"/>
    <cellStyle name="Titre 1" xfId="1922" xr:uid="{00000000-0005-0000-0000-000084070000}"/>
    <cellStyle name="Titre 2" xfId="1923" xr:uid="{00000000-0005-0000-0000-000085070000}"/>
    <cellStyle name="Titre 3" xfId="1924" xr:uid="{00000000-0005-0000-0000-000086070000}"/>
    <cellStyle name="Titre 4" xfId="1925" xr:uid="{00000000-0005-0000-0000-000087070000}"/>
    <cellStyle name="Total 10" xfId="1926" xr:uid="{00000000-0005-0000-0000-000088070000}"/>
    <cellStyle name="Total 11" xfId="1927" xr:uid="{00000000-0005-0000-0000-000089070000}"/>
    <cellStyle name="Total 12" xfId="1928" xr:uid="{00000000-0005-0000-0000-00008A070000}"/>
    <cellStyle name="Total 13" xfId="1929" xr:uid="{00000000-0005-0000-0000-00008B070000}"/>
    <cellStyle name="Total 14" xfId="1930" xr:uid="{00000000-0005-0000-0000-00008C070000}"/>
    <cellStyle name="Total 2" xfId="1931" xr:uid="{00000000-0005-0000-0000-00008D070000}"/>
    <cellStyle name="Total 3" xfId="1932" xr:uid="{00000000-0005-0000-0000-00008E070000}"/>
    <cellStyle name="Total 4" xfId="1933" xr:uid="{00000000-0005-0000-0000-00008F070000}"/>
    <cellStyle name="Total 5" xfId="1934" xr:uid="{00000000-0005-0000-0000-000090070000}"/>
    <cellStyle name="Total 6" xfId="1935" xr:uid="{00000000-0005-0000-0000-000091070000}"/>
    <cellStyle name="Total 7" xfId="1936" xr:uid="{00000000-0005-0000-0000-000092070000}"/>
    <cellStyle name="Total 8" xfId="1937" xr:uid="{00000000-0005-0000-0000-000093070000}"/>
    <cellStyle name="Total 9" xfId="1938" xr:uid="{00000000-0005-0000-0000-000094070000}"/>
    <cellStyle name="TRO©KOVNIK" xfId="1939" xr:uid="{00000000-0005-0000-0000-000095070000}"/>
    <cellStyle name="Überschrift" xfId="1940" xr:uid="{00000000-0005-0000-0000-000096070000}"/>
    <cellStyle name="Überschrift 1" xfId="1941" xr:uid="{00000000-0005-0000-0000-000097070000}"/>
    <cellStyle name="Überschrift 1 2" xfId="1942" xr:uid="{00000000-0005-0000-0000-000098070000}"/>
    <cellStyle name="Überschrift 2" xfId="1943" xr:uid="{00000000-0005-0000-0000-000099070000}"/>
    <cellStyle name="Überschrift 2 2" xfId="1944" xr:uid="{00000000-0005-0000-0000-00009A070000}"/>
    <cellStyle name="Überschrift 3" xfId="1945" xr:uid="{00000000-0005-0000-0000-00009B070000}"/>
    <cellStyle name="Überschrift 3 2" xfId="1946" xr:uid="{00000000-0005-0000-0000-00009C070000}"/>
    <cellStyle name="Überschrift 4" xfId="1947" xr:uid="{00000000-0005-0000-0000-00009D070000}"/>
    <cellStyle name="Überschrift 4 2" xfId="1948" xr:uid="{00000000-0005-0000-0000-00009E070000}"/>
    <cellStyle name="Überschrift 5" xfId="1949" xr:uid="{00000000-0005-0000-0000-00009F070000}"/>
    <cellStyle name="Überschrift_05_SUPERNOVA_TROSKOVNIK_JAKE I SLABE STRUJE_OBI" xfId="1950" xr:uid="{00000000-0005-0000-0000-0000A0070000}"/>
    <cellStyle name="Ukupni zbroj 2" xfId="1951" xr:uid="{00000000-0005-0000-0000-0000A1070000}"/>
    <cellStyle name="Ukupni zbroj 3" xfId="1952" xr:uid="{00000000-0005-0000-0000-0000A2070000}"/>
    <cellStyle name="Ukupno" xfId="1953" xr:uid="{00000000-0005-0000-0000-0000A3070000}"/>
    <cellStyle name="Ukupno 2" xfId="1954" xr:uid="{00000000-0005-0000-0000-0000A4070000}"/>
    <cellStyle name="Ukupno_1051-3_1_UPU-6_1_dio_Projektantski troskovnici bez cijena" xfId="1955" xr:uid="{00000000-0005-0000-0000-0000A5070000}"/>
    <cellStyle name="Unos 2" xfId="1956" xr:uid="{00000000-0005-0000-0000-0000A6070000}"/>
    <cellStyle name="Unos 3" xfId="1957" xr:uid="{00000000-0005-0000-0000-0000A7070000}"/>
    <cellStyle name="Valuta 2" xfId="1959" xr:uid="{00000000-0005-0000-0000-0000A8070000}"/>
    <cellStyle name="Valuta 3" xfId="1960" xr:uid="{00000000-0005-0000-0000-0000A9070000}"/>
    <cellStyle name="Vérification" xfId="1961" xr:uid="{00000000-0005-0000-0000-0000AA070000}"/>
    <cellStyle name="Verknüpfte Zelle" xfId="1962" xr:uid="{00000000-0005-0000-0000-0000AB070000}"/>
    <cellStyle name="Verknüpfte Zelle 2" xfId="1963" xr:uid="{00000000-0005-0000-0000-0000AC070000}"/>
    <cellStyle name="Vnos" xfId="1964" xr:uid="{00000000-0005-0000-0000-0000AD070000}"/>
    <cellStyle name="Vsota" xfId="1965" xr:uid="{00000000-0005-0000-0000-0000AE070000}"/>
    <cellStyle name="Währung [0]_Fagr" xfId="1966" xr:uid="{00000000-0005-0000-0000-0000AF070000}"/>
    <cellStyle name="Währung_Fagr" xfId="1967" xr:uid="{00000000-0005-0000-0000-0000B0070000}"/>
    <cellStyle name="Warnender Text" xfId="1968" xr:uid="{00000000-0005-0000-0000-0000B1070000}"/>
    <cellStyle name="Warning Text 10" xfId="1969" xr:uid="{00000000-0005-0000-0000-0000B2070000}"/>
    <cellStyle name="Warning Text 11" xfId="1970" xr:uid="{00000000-0005-0000-0000-0000B3070000}"/>
    <cellStyle name="Warning Text 12" xfId="1971" xr:uid="{00000000-0005-0000-0000-0000B4070000}"/>
    <cellStyle name="Warning Text 13" xfId="1972" xr:uid="{00000000-0005-0000-0000-0000B5070000}"/>
    <cellStyle name="Warning Text 14" xfId="1973" xr:uid="{00000000-0005-0000-0000-0000B6070000}"/>
    <cellStyle name="Warning Text 2" xfId="1974" xr:uid="{00000000-0005-0000-0000-0000B7070000}"/>
    <cellStyle name="Warning Text 3" xfId="1975" xr:uid="{00000000-0005-0000-0000-0000B8070000}"/>
    <cellStyle name="Warning Text 4" xfId="1976" xr:uid="{00000000-0005-0000-0000-0000B9070000}"/>
    <cellStyle name="Warning Text 5" xfId="1977" xr:uid="{00000000-0005-0000-0000-0000BA070000}"/>
    <cellStyle name="Warning Text 6" xfId="1978" xr:uid="{00000000-0005-0000-0000-0000BB070000}"/>
    <cellStyle name="Warning Text 7" xfId="1979" xr:uid="{00000000-0005-0000-0000-0000BC070000}"/>
    <cellStyle name="Warning Text 8" xfId="1980" xr:uid="{00000000-0005-0000-0000-0000BD070000}"/>
    <cellStyle name="Warning Text 8 4" xfId="1981" xr:uid="{00000000-0005-0000-0000-0000BE070000}"/>
    <cellStyle name="Warning Text 9" xfId="1982" xr:uid="{00000000-0005-0000-0000-0000BF070000}"/>
    <cellStyle name="zadnja" xfId="1983" xr:uid="{00000000-0005-0000-0000-0000C0070000}"/>
    <cellStyle name="Zarez 10" xfId="1985" xr:uid="{00000000-0005-0000-0000-0000C1070000}"/>
    <cellStyle name="Zarez 10 2" xfId="1986" xr:uid="{00000000-0005-0000-0000-0000C2070000}"/>
    <cellStyle name="Zarez 10 3" xfId="1987" xr:uid="{00000000-0005-0000-0000-0000C3070000}"/>
    <cellStyle name="Zarez 11" xfId="1988" xr:uid="{00000000-0005-0000-0000-0000C4070000}"/>
    <cellStyle name="Zarez 12" xfId="1989" xr:uid="{00000000-0005-0000-0000-0000C5070000}"/>
    <cellStyle name="Zarez 13" xfId="1990" xr:uid="{00000000-0005-0000-0000-0000C6070000}"/>
    <cellStyle name="Zarez 14" xfId="1991" xr:uid="{00000000-0005-0000-0000-0000C7070000}"/>
    <cellStyle name="Zarez 15" xfId="1992" xr:uid="{00000000-0005-0000-0000-0000C8070000}"/>
    <cellStyle name="Zarez 18" xfId="1993" xr:uid="{00000000-0005-0000-0000-0000C9070000}"/>
    <cellStyle name="Zarez 18 2" xfId="1994" xr:uid="{00000000-0005-0000-0000-0000CA070000}"/>
    <cellStyle name="Zarez 2" xfId="1995" xr:uid="{00000000-0005-0000-0000-0000CB070000}"/>
    <cellStyle name="Zarez 2 10" xfId="1996" xr:uid="{00000000-0005-0000-0000-0000CC070000}"/>
    <cellStyle name="Zarez 2 10 2" xfId="1997" xr:uid="{00000000-0005-0000-0000-0000CD070000}"/>
    <cellStyle name="Zarez 2 10 3" xfId="1998" xr:uid="{00000000-0005-0000-0000-0000CE070000}"/>
    <cellStyle name="Zarez 2 11" xfId="1999" xr:uid="{00000000-0005-0000-0000-0000CF070000}"/>
    <cellStyle name="Zarez 2 11 2" xfId="2000" xr:uid="{00000000-0005-0000-0000-0000D0070000}"/>
    <cellStyle name="Zarez 2 11 3" xfId="2001" xr:uid="{00000000-0005-0000-0000-0000D1070000}"/>
    <cellStyle name="Zarez 2 12" xfId="2002" xr:uid="{00000000-0005-0000-0000-0000D2070000}"/>
    <cellStyle name="Zarez 2 12 2" xfId="2003" xr:uid="{00000000-0005-0000-0000-0000D3070000}"/>
    <cellStyle name="Zarez 2 12 3" xfId="2004" xr:uid="{00000000-0005-0000-0000-0000D4070000}"/>
    <cellStyle name="Zarez 2 13" xfId="2005" xr:uid="{00000000-0005-0000-0000-0000D5070000}"/>
    <cellStyle name="Zarez 2 13 2" xfId="2006" xr:uid="{00000000-0005-0000-0000-0000D6070000}"/>
    <cellStyle name="Zarez 2 13 3" xfId="2007" xr:uid="{00000000-0005-0000-0000-0000D7070000}"/>
    <cellStyle name="Zarez 2 14" xfId="2008" xr:uid="{00000000-0005-0000-0000-0000D8070000}"/>
    <cellStyle name="Zarez 2 14 2" xfId="2009" xr:uid="{00000000-0005-0000-0000-0000D9070000}"/>
    <cellStyle name="Zarez 2 14 3" xfId="2010" xr:uid="{00000000-0005-0000-0000-0000DA070000}"/>
    <cellStyle name="Zarez 2 15" xfId="2011" xr:uid="{00000000-0005-0000-0000-0000DB070000}"/>
    <cellStyle name="Zarez 2 15 2" xfId="2012" xr:uid="{00000000-0005-0000-0000-0000DC070000}"/>
    <cellStyle name="Zarez 2 15 3" xfId="2013" xr:uid="{00000000-0005-0000-0000-0000DD070000}"/>
    <cellStyle name="Zarez 2 16" xfId="2014" xr:uid="{00000000-0005-0000-0000-0000DE070000}"/>
    <cellStyle name="Zarez 2 17" xfId="2015" xr:uid="{00000000-0005-0000-0000-0000DF070000}"/>
    <cellStyle name="Zarez 2 2" xfId="2016" xr:uid="{00000000-0005-0000-0000-0000E0070000}"/>
    <cellStyle name="Zarez 2 2 2" xfId="2017" xr:uid="{00000000-0005-0000-0000-0000E1070000}"/>
    <cellStyle name="Zarez 2 2 3" xfId="2018" xr:uid="{00000000-0005-0000-0000-0000E2070000}"/>
    <cellStyle name="Zarez 2 2 4" xfId="2019" xr:uid="{00000000-0005-0000-0000-0000E3070000}"/>
    <cellStyle name="Zarez 2 2 5" xfId="2020" xr:uid="{00000000-0005-0000-0000-0000E4070000}"/>
    <cellStyle name="Zarez 2 3" xfId="2021" xr:uid="{00000000-0005-0000-0000-0000E5070000}"/>
    <cellStyle name="Zarez 2 3 2" xfId="2022" xr:uid="{00000000-0005-0000-0000-0000E6070000}"/>
    <cellStyle name="Zarez 2 3 3" xfId="2023" xr:uid="{00000000-0005-0000-0000-0000E7070000}"/>
    <cellStyle name="Zarez 2 3 4" xfId="2024" xr:uid="{00000000-0005-0000-0000-0000E8070000}"/>
    <cellStyle name="Zarez 2 4" xfId="2025" xr:uid="{00000000-0005-0000-0000-0000E9070000}"/>
    <cellStyle name="Zarez 2 4 2" xfId="2026" xr:uid="{00000000-0005-0000-0000-0000EA070000}"/>
    <cellStyle name="Zarez 2 4 3" xfId="2027" xr:uid="{00000000-0005-0000-0000-0000EB070000}"/>
    <cellStyle name="Zarez 2 4 4" xfId="2028" xr:uid="{00000000-0005-0000-0000-0000EC070000}"/>
    <cellStyle name="Zarez 2 5" xfId="2029" xr:uid="{00000000-0005-0000-0000-0000ED070000}"/>
    <cellStyle name="Zarez 2 5 2" xfId="2030" xr:uid="{00000000-0005-0000-0000-0000EE070000}"/>
    <cellStyle name="Zarez 2 5 3" xfId="2031" xr:uid="{00000000-0005-0000-0000-0000EF070000}"/>
    <cellStyle name="Zarez 2 5 4" xfId="2032" xr:uid="{00000000-0005-0000-0000-0000F0070000}"/>
    <cellStyle name="Zarez 2 6" xfId="2033" xr:uid="{00000000-0005-0000-0000-0000F1070000}"/>
    <cellStyle name="Zarez 2 6 2" xfId="2034" xr:uid="{00000000-0005-0000-0000-0000F2070000}"/>
    <cellStyle name="Zarez 2 6 3" xfId="2035" xr:uid="{00000000-0005-0000-0000-0000F3070000}"/>
    <cellStyle name="Zarez 2 7" xfId="2036" xr:uid="{00000000-0005-0000-0000-0000F4070000}"/>
    <cellStyle name="Zarez 2 7 2" xfId="2037" xr:uid="{00000000-0005-0000-0000-0000F5070000}"/>
    <cellStyle name="Zarez 2 7 3" xfId="2038" xr:uid="{00000000-0005-0000-0000-0000F6070000}"/>
    <cellStyle name="Zarez 2 8" xfId="2039" xr:uid="{00000000-0005-0000-0000-0000F7070000}"/>
    <cellStyle name="Zarez 2 8 2" xfId="2040" xr:uid="{00000000-0005-0000-0000-0000F8070000}"/>
    <cellStyle name="Zarez 2 8 3" xfId="2041" xr:uid="{00000000-0005-0000-0000-0000F9070000}"/>
    <cellStyle name="Zarez 2 9" xfId="2042" xr:uid="{00000000-0005-0000-0000-0000FA070000}"/>
    <cellStyle name="Zarez 2 9 2" xfId="2043" xr:uid="{00000000-0005-0000-0000-0000FB070000}"/>
    <cellStyle name="Zarez 2 9 3" xfId="2044" xr:uid="{00000000-0005-0000-0000-0000FC070000}"/>
    <cellStyle name="Zarez 2_Knjiga 5 TROŠKOVNIK Instalaterski radovi dio 1" xfId="2045" xr:uid="{00000000-0005-0000-0000-0000FD070000}"/>
    <cellStyle name="Zarez 3" xfId="2046" xr:uid="{00000000-0005-0000-0000-0000FE070000}"/>
    <cellStyle name="Zarez 3 2" xfId="2047" xr:uid="{00000000-0005-0000-0000-0000FF070000}"/>
    <cellStyle name="Zarez 3 2 2" xfId="2048" xr:uid="{00000000-0005-0000-0000-000000080000}"/>
    <cellStyle name="Zarez 3 3" xfId="2049" xr:uid="{00000000-0005-0000-0000-000001080000}"/>
    <cellStyle name="Zarez 3 4" xfId="2050" xr:uid="{00000000-0005-0000-0000-000002080000}"/>
    <cellStyle name="Zarez 3_Knjiga 5 TROŠKOVNIK Instalaterski radovi dio 1" xfId="2051" xr:uid="{00000000-0005-0000-0000-000003080000}"/>
    <cellStyle name="Zarez 4" xfId="2052" xr:uid="{00000000-0005-0000-0000-000004080000}"/>
    <cellStyle name="Zarez 4 2" xfId="2053" xr:uid="{00000000-0005-0000-0000-000005080000}"/>
    <cellStyle name="Zarez 5" xfId="2054" xr:uid="{00000000-0005-0000-0000-000006080000}"/>
    <cellStyle name="Zarez 5 2" xfId="2055" xr:uid="{00000000-0005-0000-0000-000007080000}"/>
    <cellStyle name="Zarez 5 3" xfId="2056" xr:uid="{00000000-0005-0000-0000-000008080000}"/>
    <cellStyle name="Zarez 6" xfId="2057" xr:uid="{00000000-0005-0000-0000-000009080000}"/>
    <cellStyle name="Zarez 7" xfId="2058" xr:uid="{00000000-0005-0000-0000-00000A080000}"/>
    <cellStyle name="Zarez 8" xfId="2059" xr:uid="{00000000-0005-0000-0000-00000B080000}"/>
    <cellStyle name="Zarez 9" xfId="2060" xr:uid="{00000000-0005-0000-0000-00000C080000}"/>
    <cellStyle name="Zelle überprüfen" xfId="2061" xr:uid="{00000000-0005-0000-0000-00000D080000}"/>
    <cellStyle name="Zelle überprüfen 2" xfId="2062" xr:uid="{00000000-0005-0000-0000-00000E080000}"/>
  </cellStyles>
  <dxfs count="4">
    <dxf>
      <font>
        <condense val="0"/>
        <extend val="0"/>
        <color auto="1"/>
      </font>
    </dxf>
    <dxf>
      <font>
        <condense val="0"/>
        <extend val="0"/>
        <color indexed="9"/>
      </font>
    </dxf>
    <dxf>
      <font>
        <condense val="0"/>
        <extend val="0"/>
        <color auto="1"/>
      </font>
    </dxf>
    <dxf>
      <font>
        <condense val="0"/>
        <extend val="0"/>
        <color auto="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emf"/><Relationship Id="rId7" Type="http://schemas.openxmlformats.org/officeDocument/2006/relationships/image" Target="../media/image9.jpeg"/><Relationship Id="rId12" Type="http://schemas.openxmlformats.org/officeDocument/2006/relationships/image" Target="../media/image14.emf"/><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emf"/><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0</xdr:rowOff>
    </xdr:from>
    <xdr:to>
      <xdr:col>1</xdr:col>
      <xdr:colOff>66675</xdr:colOff>
      <xdr:row>0</xdr:row>
      <xdr:rowOff>0</xdr:rowOff>
    </xdr:to>
    <xdr:pic>
      <xdr:nvPicPr>
        <xdr:cNvPr id="165218" name="Picture 2" descr="congama">
          <a:extLst>
            <a:ext uri="{FF2B5EF4-FFF2-40B4-BE49-F238E27FC236}">
              <a16:creationId xmlns:a16="http://schemas.microsoft.com/office/drawing/2014/main" id="{00000000-0008-0000-1700-00006285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150" y="0"/>
          <a:ext cx="542925" cy="0"/>
        </a:xfrm>
        <a:prstGeom prst="rect">
          <a:avLst/>
        </a:prstGeom>
        <a:noFill/>
        <a:ln w="9525">
          <a:noFill/>
          <a:miter lim="800000"/>
          <a:headEnd/>
          <a:tailEnd/>
        </a:ln>
      </xdr:spPr>
    </xdr:pic>
    <xdr:clientData/>
  </xdr:twoCellAnchor>
  <xdr:twoCellAnchor>
    <xdr:from>
      <xdr:col>0</xdr:col>
      <xdr:colOff>19050</xdr:colOff>
      <xdr:row>0</xdr:row>
      <xdr:rowOff>0</xdr:rowOff>
    </xdr:from>
    <xdr:to>
      <xdr:col>0</xdr:col>
      <xdr:colOff>533400</xdr:colOff>
      <xdr:row>0</xdr:row>
      <xdr:rowOff>0</xdr:rowOff>
    </xdr:to>
    <xdr:pic>
      <xdr:nvPicPr>
        <xdr:cNvPr id="165219" name="Picture 5" descr="congama">
          <a:extLst>
            <a:ext uri="{FF2B5EF4-FFF2-40B4-BE49-F238E27FC236}">
              <a16:creationId xmlns:a16="http://schemas.microsoft.com/office/drawing/2014/main" id="{00000000-0008-0000-1700-00006385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50" y="0"/>
          <a:ext cx="514350" cy="0"/>
        </a:xfrm>
        <a:prstGeom prst="rect">
          <a:avLst/>
        </a:prstGeom>
        <a:noFill/>
        <a:ln w="9525">
          <a:noFill/>
          <a:miter lim="800000"/>
          <a:headEnd/>
          <a:tailEnd/>
        </a:ln>
      </xdr:spPr>
    </xdr:pic>
    <xdr:clientData/>
  </xdr:twoCellAnchor>
  <xdr:oneCellAnchor>
    <xdr:from>
      <xdr:col>1</xdr:col>
      <xdr:colOff>19050</xdr:colOff>
      <xdr:row>0</xdr:row>
      <xdr:rowOff>0</xdr:rowOff>
    </xdr:from>
    <xdr:ext cx="0" cy="151617"/>
    <xdr:sp macro="" textlink="">
      <xdr:nvSpPr>
        <xdr:cNvPr id="4" name="Rectangle 238">
          <a:extLst>
            <a:ext uri="{FF2B5EF4-FFF2-40B4-BE49-F238E27FC236}">
              <a16:creationId xmlns:a16="http://schemas.microsoft.com/office/drawing/2014/main" id="{00000000-0008-0000-1700-00000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 name="Rectangle 249">
          <a:extLst>
            <a:ext uri="{FF2B5EF4-FFF2-40B4-BE49-F238E27FC236}">
              <a16:creationId xmlns:a16="http://schemas.microsoft.com/office/drawing/2014/main" id="{00000000-0008-0000-1700-00000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 name="Rectangle 251">
          <a:extLst>
            <a:ext uri="{FF2B5EF4-FFF2-40B4-BE49-F238E27FC236}">
              <a16:creationId xmlns:a16="http://schemas.microsoft.com/office/drawing/2014/main" id="{00000000-0008-0000-1700-00000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twoCellAnchor>
    <xdr:from>
      <xdr:col>0</xdr:col>
      <xdr:colOff>85725</xdr:colOff>
      <xdr:row>1</xdr:row>
      <xdr:rowOff>38100</xdr:rowOff>
    </xdr:from>
    <xdr:to>
      <xdr:col>1</xdr:col>
      <xdr:colOff>47625</xdr:colOff>
      <xdr:row>1</xdr:row>
      <xdr:rowOff>38100</xdr:rowOff>
    </xdr:to>
    <xdr:pic>
      <xdr:nvPicPr>
        <xdr:cNvPr id="165223" name="Picture 252">
          <a:extLst>
            <a:ext uri="{FF2B5EF4-FFF2-40B4-BE49-F238E27FC236}">
              <a16:creationId xmlns:a16="http://schemas.microsoft.com/office/drawing/2014/main" id="{00000000-0008-0000-1700-000067850200}"/>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85725" y="161925"/>
          <a:ext cx="495300" cy="0"/>
        </a:xfrm>
        <a:prstGeom prst="rect">
          <a:avLst/>
        </a:prstGeom>
        <a:noFill/>
        <a:ln w="9525">
          <a:noFill/>
          <a:miter lim="800000"/>
          <a:headEnd/>
          <a:tailEnd/>
        </a:ln>
      </xdr:spPr>
    </xdr:pic>
    <xdr:clientData/>
  </xdr:twoCellAnchor>
  <xdr:oneCellAnchor>
    <xdr:from>
      <xdr:col>1</xdr:col>
      <xdr:colOff>19050</xdr:colOff>
      <xdr:row>0</xdr:row>
      <xdr:rowOff>0</xdr:rowOff>
    </xdr:from>
    <xdr:ext cx="0" cy="151617"/>
    <xdr:sp macro="" textlink="">
      <xdr:nvSpPr>
        <xdr:cNvPr id="8" name="Rectangle 253">
          <a:extLst>
            <a:ext uri="{FF2B5EF4-FFF2-40B4-BE49-F238E27FC236}">
              <a16:creationId xmlns:a16="http://schemas.microsoft.com/office/drawing/2014/main" id="{00000000-0008-0000-1700-00000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 name="Rectangle 254">
          <a:extLst>
            <a:ext uri="{FF2B5EF4-FFF2-40B4-BE49-F238E27FC236}">
              <a16:creationId xmlns:a16="http://schemas.microsoft.com/office/drawing/2014/main" id="{00000000-0008-0000-1700-00000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 name="Rectangle 255">
          <a:extLst>
            <a:ext uri="{FF2B5EF4-FFF2-40B4-BE49-F238E27FC236}">
              <a16:creationId xmlns:a16="http://schemas.microsoft.com/office/drawing/2014/main" id="{00000000-0008-0000-1700-00000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 name="Rectangle 257">
          <a:extLst>
            <a:ext uri="{FF2B5EF4-FFF2-40B4-BE49-F238E27FC236}">
              <a16:creationId xmlns:a16="http://schemas.microsoft.com/office/drawing/2014/main" id="{00000000-0008-0000-1700-00000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 name="Rectangle 258">
          <a:extLst>
            <a:ext uri="{FF2B5EF4-FFF2-40B4-BE49-F238E27FC236}">
              <a16:creationId xmlns:a16="http://schemas.microsoft.com/office/drawing/2014/main" id="{00000000-0008-0000-1700-00000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 name="Rectangle 259">
          <a:extLst>
            <a:ext uri="{FF2B5EF4-FFF2-40B4-BE49-F238E27FC236}">
              <a16:creationId xmlns:a16="http://schemas.microsoft.com/office/drawing/2014/main" id="{00000000-0008-0000-1700-00000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 name="Rectangle 260">
          <a:extLst>
            <a:ext uri="{FF2B5EF4-FFF2-40B4-BE49-F238E27FC236}">
              <a16:creationId xmlns:a16="http://schemas.microsoft.com/office/drawing/2014/main" id="{00000000-0008-0000-1700-00000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 name="Rectangle 261">
          <a:extLst>
            <a:ext uri="{FF2B5EF4-FFF2-40B4-BE49-F238E27FC236}">
              <a16:creationId xmlns:a16="http://schemas.microsoft.com/office/drawing/2014/main" id="{00000000-0008-0000-1700-00000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 name="Rectangle 262">
          <a:extLst>
            <a:ext uri="{FF2B5EF4-FFF2-40B4-BE49-F238E27FC236}">
              <a16:creationId xmlns:a16="http://schemas.microsoft.com/office/drawing/2014/main" id="{00000000-0008-0000-1700-00001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17" name="Rectangle 263">
          <a:extLst>
            <a:ext uri="{FF2B5EF4-FFF2-40B4-BE49-F238E27FC236}">
              <a16:creationId xmlns:a16="http://schemas.microsoft.com/office/drawing/2014/main" id="{00000000-0008-0000-1700-000011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 name="Rectangle 264">
          <a:extLst>
            <a:ext uri="{FF2B5EF4-FFF2-40B4-BE49-F238E27FC236}">
              <a16:creationId xmlns:a16="http://schemas.microsoft.com/office/drawing/2014/main" id="{00000000-0008-0000-1700-00001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 name="Rectangle 265">
          <a:extLst>
            <a:ext uri="{FF2B5EF4-FFF2-40B4-BE49-F238E27FC236}">
              <a16:creationId xmlns:a16="http://schemas.microsoft.com/office/drawing/2014/main" id="{00000000-0008-0000-1700-00001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 name="Rectangle 266">
          <a:extLst>
            <a:ext uri="{FF2B5EF4-FFF2-40B4-BE49-F238E27FC236}">
              <a16:creationId xmlns:a16="http://schemas.microsoft.com/office/drawing/2014/main" id="{00000000-0008-0000-1700-00001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1" name="Rectangle 267">
          <a:extLst>
            <a:ext uri="{FF2B5EF4-FFF2-40B4-BE49-F238E27FC236}">
              <a16:creationId xmlns:a16="http://schemas.microsoft.com/office/drawing/2014/main" id="{00000000-0008-0000-1700-00001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2" name="Rectangle 268">
          <a:extLst>
            <a:ext uri="{FF2B5EF4-FFF2-40B4-BE49-F238E27FC236}">
              <a16:creationId xmlns:a16="http://schemas.microsoft.com/office/drawing/2014/main" id="{00000000-0008-0000-1700-00001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3" name="Rectangle 269">
          <a:extLst>
            <a:ext uri="{FF2B5EF4-FFF2-40B4-BE49-F238E27FC236}">
              <a16:creationId xmlns:a16="http://schemas.microsoft.com/office/drawing/2014/main" id="{00000000-0008-0000-1700-00001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4" name="Rectangle 270">
          <a:extLst>
            <a:ext uri="{FF2B5EF4-FFF2-40B4-BE49-F238E27FC236}">
              <a16:creationId xmlns:a16="http://schemas.microsoft.com/office/drawing/2014/main" id="{00000000-0008-0000-1700-00001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5" name="Rectangle 271">
          <a:extLst>
            <a:ext uri="{FF2B5EF4-FFF2-40B4-BE49-F238E27FC236}">
              <a16:creationId xmlns:a16="http://schemas.microsoft.com/office/drawing/2014/main" id="{00000000-0008-0000-1700-00001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6" name="Rectangle 272">
          <a:extLst>
            <a:ext uri="{FF2B5EF4-FFF2-40B4-BE49-F238E27FC236}">
              <a16:creationId xmlns:a16="http://schemas.microsoft.com/office/drawing/2014/main" id="{00000000-0008-0000-1700-00001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7" name="Rectangle 273">
          <a:extLst>
            <a:ext uri="{FF2B5EF4-FFF2-40B4-BE49-F238E27FC236}">
              <a16:creationId xmlns:a16="http://schemas.microsoft.com/office/drawing/2014/main" id="{00000000-0008-0000-1700-00001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8" name="Rectangle 274">
          <a:extLst>
            <a:ext uri="{FF2B5EF4-FFF2-40B4-BE49-F238E27FC236}">
              <a16:creationId xmlns:a16="http://schemas.microsoft.com/office/drawing/2014/main" id="{00000000-0008-0000-1700-00001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9" name="Rectangle 275">
          <a:extLst>
            <a:ext uri="{FF2B5EF4-FFF2-40B4-BE49-F238E27FC236}">
              <a16:creationId xmlns:a16="http://schemas.microsoft.com/office/drawing/2014/main" id="{00000000-0008-0000-1700-00001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30" name="Rectangle 276">
          <a:extLst>
            <a:ext uri="{FF2B5EF4-FFF2-40B4-BE49-F238E27FC236}">
              <a16:creationId xmlns:a16="http://schemas.microsoft.com/office/drawing/2014/main" id="{00000000-0008-0000-1700-00001E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31" name="Rectangle 277">
          <a:extLst>
            <a:ext uri="{FF2B5EF4-FFF2-40B4-BE49-F238E27FC236}">
              <a16:creationId xmlns:a16="http://schemas.microsoft.com/office/drawing/2014/main" id="{00000000-0008-0000-1700-00001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32" name="Rectangle 278">
          <a:extLst>
            <a:ext uri="{FF2B5EF4-FFF2-40B4-BE49-F238E27FC236}">
              <a16:creationId xmlns:a16="http://schemas.microsoft.com/office/drawing/2014/main" id="{00000000-0008-0000-1700-00002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33" name="Rectangle 279">
          <a:extLst>
            <a:ext uri="{FF2B5EF4-FFF2-40B4-BE49-F238E27FC236}">
              <a16:creationId xmlns:a16="http://schemas.microsoft.com/office/drawing/2014/main" id="{00000000-0008-0000-1700-00002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34" name="Rectangle 280">
          <a:extLst>
            <a:ext uri="{FF2B5EF4-FFF2-40B4-BE49-F238E27FC236}">
              <a16:creationId xmlns:a16="http://schemas.microsoft.com/office/drawing/2014/main" id="{00000000-0008-0000-1700-00002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35" name="Rectangle 281">
          <a:extLst>
            <a:ext uri="{FF2B5EF4-FFF2-40B4-BE49-F238E27FC236}">
              <a16:creationId xmlns:a16="http://schemas.microsoft.com/office/drawing/2014/main" id="{00000000-0008-0000-1700-00002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36" name="Rectangle 282">
          <a:extLst>
            <a:ext uri="{FF2B5EF4-FFF2-40B4-BE49-F238E27FC236}">
              <a16:creationId xmlns:a16="http://schemas.microsoft.com/office/drawing/2014/main" id="{00000000-0008-0000-1700-00002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37" name="Rectangle 283">
          <a:extLst>
            <a:ext uri="{FF2B5EF4-FFF2-40B4-BE49-F238E27FC236}">
              <a16:creationId xmlns:a16="http://schemas.microsoft.com/office/drawing/2014/main" id="{00000000-0008-0000-1700-00002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38" name="Rectangle 284">
          <a:extLst>
            <a:ext uri="{FF2B5EF4-FFF2-40B4-BE49-F238E27FC236}">
              <a16:creationId xmlns:a16="http://schemas.microsoft.com/office/drawing/2014/main" id="{00000000-0008-0000-1700-00002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39" name="Rectangle 285">
          <a:extLst>
            <a:ext uri="{FF2B5EF4-FFF2-40B4-BE49-F238E27FC236}">
              <a16:creationId xmlns:a16="http://schemas.microsoft.com/office/drawing/2014/main" id="{00000000-0008-0000-1700-00002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0" name="Rectangle 286">
          <a:extLst>
            <a:ext uri="{FF2B5EF4-FFF2-40B4-BE49-F238E27FC236}">
              <a16:creationId xmlns:a16="http://schemas.microsoft.com/office/drawing/2014/main" id="{00000000-0008-0000-1700-00002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1" name="Rectangle 287">
          <a:extLst>
            <a:ext uri="{FF2B5EF4-FFF2-40B4-BE49-F238E27FC236}">
              <a16:creationId xmlns:a16="http://schemas.microsoft.com/office/drawing/2014/main" id="{00000000-0008-0000-1700-00002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2" name="Rectangle 288">
          <a:extLst>
            <a:ext uri="{FF2B5EF4-FFF2-40B4-BE49-F238E27FC236}">
              <a16:creationId xmlns:a16="http://schemas.microsoft.com/office/drawing/2014/main" id="{00000000-0008-0000-1700-00002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3" name="Rectangle 289">
          <a:extLst>
            <a:ext uri="{FF2B5EF4-FFF2-40B4-BE49-F238E27FC236}">
              <a16:creationId xmlns:a16="http://schemas.microsoft.com/office/drawing/2014/main" id="{00000000-0008-0000-1700-00002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4" name="Rectangle 290">
          <a:extLst>
            <a:ext uri="{FF2B5EF4-FFF2-40B4-BE49-F238E27FC236}">
              <a16:creationId xmlns:a16="http://schemas.microsoft.com/office/drawing/2014/main" id="{00000000-0008-0000-1700-00002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5" name="Rectangle 291">
          <a:extLst>
            <a:ext uri="{FF2B5EF4-FFF2-40B4-BE49-F238E27FC236}">
              <a16:creationId xmlns:a16="http://schemas.microsoft.com/office/drawing/2014/main" id="{00000000-0008-0000-1700-00002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6" name="Rectangle 292">
          <a:extLst>
            <a:ext uri="{FF2B5EF4-FFF2-40B4-BE49-F238E27FC236}">
              <a16:creationId xmlns:a16="http://schemas.microsoft.com/office/drawing/2014/main" id="{00000000-0008-0000-1700-00002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7" name="Rectangle 293">
          <a:extLst>
            <a:ext uri="{FF2B5EF4-FFF2-40B4-BE49-F238E27FC236}">
              <a16:creationId xmlns:a16="http://schemas.microsoft.com/office/drawing/2014/main" id="{00000000-0008-0000-1700-00002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8" name="Rectangle 294">
          <a:extLst>
            <a:ext uri="{FF2B5EF4-FFF2-40B4-BE49-F238E27FC236}">
              <a16:creationId xmlns:a16="http://schemas.microsoft.com/office/drawing/2014/main" id="{00000000-0008-0000-1700-00003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49" name="Rectangle 295">
          <a:extLst>
            <a:ext uri="{FF2B5EF4-FFF2-40B4-BE49-F238E27FC236}">
              <a16:creationId xmlns:a16="http://schemas.microsoft.com/office/drawing/2014/main" id="{00000000-0008-0000-1700-000031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0" name="Rectangle 296">
          <a:extLst>
            <a:ext uri="{FF2B5EF4-FFF2-40B4-BE49-F238E27FC236}">
              <a16:creationId xmlns:a16="http://schemas.microsoft.com/office/drawing/2014/main" id="{00000000-0008-0000-1700-00003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1" name="Rectangle 297">
          <a:extLst>
            <a:ext uri="{FF2B5EF4-FFF2-40B4-BE49-F238E27FC236}">
              <a16:creationId xmlns:a16="http://schemas.microsoft.com/office/drawing/2014/main" id="{00000000-0008-0000-1700-00003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2" name="Rectangle 298">
          <a:extLst>
            <a:ext uri="{FF2B5EF4-FFF2-40B4-BE49-F238E27FC236}">
              <a16:creationId xmlns:a16="http://schemas.microsoft.com/office/drawing/2014/main" id="{00000000-0008-0000-1700-00003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3" name="Rectangle 299">
          <a:extLst>
            <a:ext uri="{FF2B5EF4-FFF2-40B4-BE49-F238E27FC236}">
              <a16:creationId xmlns:a16="http://schemas.microsoft.com/office/drawing/2014/main" id="{00000000-0008-0000-1700-00003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4" name="Rectangle 300">
          <a:extLst>
            <a:ext uri="{FF2B5EF4-FFF2-40B4-BE49-F238E27FC236}">
              <a16:creationId xmlns:a16="http://schemas.microsoft.com/office/drawing/2014/main" id="{00000000-0008-0000-1700-00003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5" name="Rectangle 301">
          <a:extLst>
            <a:ext uri="{FF2B5EF4-FFF2-40B4-BE49-F238E27FC236}">
              <a16:creationId xmlns:a16="http://schemas.microsoft.com/office/drawing/2014/main" id="{00000000-0008-0000-1700-00003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6" name="Rectangle 302">
          <a:extLst>
            <a:ext uri="{FF2B5EF4-FFF2-40B4-BE49-F238E27FC236}">
              <a16:creationId xmlns:a16="http://schemas.microsoft.com/office/drawing/2014/main" id="{00000000-0008-0000-1700-00003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7" name="Rectangle 303">
          <a:extLst>
            <a:ext uri="{FF2B5EF4-FFF2-40B4-BE49-F238E27FC236}">
              <a16:creationId xmlns:a16="http://schemas.microsoft.com/office/drawing/2014/main" id="{00000000-0008-0000-1700-00003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8" name="Rectangle 304">
          <a:extLst>
            <a:ext uri="{FF2B5EF4-FFF2-40B4-BE49-F238E27FC236}">
              <a16:creationId xmlns:a16="http://schemas.microsoft.com/office/drawing/2014/main" id="{00000000-0008-0000-1700-00003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9" name="Rectangle 305">
          <a:extLst>
            <a:ext uri="{FF2B5EF4-FFF2-40B4-BE49-F238E27FC236}">
              <a16:creationId xmlns:a16="http://schemas.microsoft.com/office/drawing/2014/main" id="{00000000-0008-0000-1700-00003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0" name="Rectangle 306">
          <a:extLst>
            <a:ext uri="{FF2B5EF4-FFF2-40B4-BE49-F238E27FC236}">
              <a16:creationId xmlns:a16="http://schemas.microsoft.com/office/drawing/2014/main" id="{00000000-0008-0000-1700-00003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1" name="Rectangle 307">
          <a:extLst>
            <a:ext uri="{FF2B5EF4-FFF2-40B4-BE49-F238E27FC236}">
              <a16:creationId xmlns:a16="http://schemas.microsoft.com/office/drawing/2014/main" id="{00000000-0008-0000-1700-00003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2" name="Rectangle 308">
          <a:extLst>
            <a:ext uri="{FF2B5EF4-FFF2-40B4-BE49-F238E27FC236}">
              <a16:creationId xmlns:a16="http://schemas.microsoft.com/office/drawing/2014/main" id="{00000000-0008-0000-1700-00003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3" name="Rectangle 309">
          <a:extLst>
            <a:ext uri="{FF2B5EF4-FFF2-40B4-BE49-F238E27FC236}">
              <a16:creationId xmlns:a16="http://schemas.microsoft.com/office/drawing/2014/main" id="{00000000-0008-0000-1700-00003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4" name="Rectangle 310">
          <a:extLst>
            <a:ext uri="{FF2B5EF4-FFF2-40B4-BE49-F238E27FC236}">
              <a16:creationId xmlns:a16="http://schemas.microsoft.com/office/drawing/2014/main" id="{00000000-0008-0000-1700-00004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5" name="Rectangle 311">
          <a:extLst>
            <a:ext uri="{FF2B5EF4-FFF2-40B4-BE49-F238E27FC236}">
              <a16:creationId xmlns:a16="http://schemas.microsoft.com/office/drawing/2014/main" id="{00000000-0008-0000-1700-00004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6" name="Rectangle 312">
          <a:extLst>
            <a:ext uri="{FF2B5EF4-FFF2-40B4-BE49-F238E27FC236}">
              <a16:creationId xmlns:a16="http://schemas.microsoft.com/office/drawing/2014/main" id="{00000000-0008-0000-1700-00004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7" name="Rectangle 313">
          <a:extLst>
            <a:ext uri="{FF2B5EF4-FFF2-40B4-BE49-F238E27FC236}">
              <a16:creationId xmlns:a16="http://schemas.microsoft.com/office/drawing/2014/main" id="{00000000-0008-0000-1700-00004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8" name="Rectangle 314">
          <a:extLst>
            <a:ext uri="{FF2B5EF4-FFF2-40B4-BE49-F238E27FC236}">
              <a16:creationId xmlns:a16="http://schemas.microsoft.com/office/drawing/2014/main" id="{00000000-0008-0000-1700-00004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9" name="Rectangle 315">
          <a:extLst>
            <a:ext uri="{FF2B5EF4-FFF2-40B4-BE49-F238E27FC236}">
              <a16:creationId xmlns:a16="http://schemas.microsoft.com/office/drawing/2014/main" id="{00000000-0008-0000-1700-00004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70" name="Rectangle 316">
          <a:extLst>
            <a:ext uri="{FF2B5EF4-FFF2-40B4-BE49-F238E27FC236}">
              <a16:creationId xmlns:a16="http://schemas.microsoft.com/office/drawing/2014/main" id="{00000000-0008-0000-1700-00004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71" name="Rectangle 317">
          <a:extLst>
            <a:ext uri="{FF2B5EF4-FFF2-40B4-BE49-F238E27FC236}">
              <a16:creationId xmlns:a16="http://schemas.microsoft.com/office/drawing/2014/main" id="{00000000-0008-0000-1700-00004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72" name="Rectangle 318">
          <a:extLst>
            <a:ext uri="{FF2B5EF4-FFF2-40B4-BE49-F238E27FC236}">
              <a16:creationId xmlns:a16="http://schemas.microsoft.com/office/drawing/2014/main" id="{00000000-0008-0000-1700-00004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73" name="Rectangle 319">
          <a:extLst>
            <a:ext uri="{FF2B5EF4-FFF2-40B4-BE49-F238E27FC236}">
              <a16:creationId xmlns:a16="http://schemas.microsoft.com/office/drawing/2014/main" id="{00000000-0008-0000-1700-00004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74" name="Rectangle 320">
          <a:extLst>
            <a:ext uri="{FF2B5EF4-FFF2-40B4-BE49-F238E27FC236}">
              <a16:creationId xmlns:a16="http://schemas.microsoft.com/office/drawing/2014/main" id="{00000000-0008-0000-1700-00004A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75" name="Rectangle 321">
          <a:extLst>
            <a:ext uri="{FF2B5EF4-FFF2-40B4-BE49-F238E27FC236}">
              <a16:creationId xmlns:a16="http://schemas.microsoft.com/office/drawing/2014/main" id="{00000000-0008-0000-1700-00004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76" name="Rectangle 322">
          <a:extLst>
            <a:ext uri="{FF2B5EF4-FFF2-40B4-BE49-F238E27FC236}">
              <a16:creationId xmlns:a16="http://schemas.microsoft.com/office/drawing/2014/main" id="{00000000-0008-0000-1700-00004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77" name="Rectangle 323">
          <a:extLst>
            <a:ext uri="{FF2B5EF4-FFF2-40B4-BE49-F238E27FC236}">
              <a16:creationId xmlns:a16="http://schemas.microsoft.com/office/drawing/2014/main" id="{00000000-0008-0000-1700-00004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78" name="Rectangle 324">
          <a:extLst>
            <a:ext uri="{FF2B5EF4-FFF2-40B4-BE49-F238E27FC236}">
              <a16:creationId xmlns:a16="http://schemas.microsoft.com/office/drawing/2014/main" id="{00000000-0008-0000-1700-00004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79" name="Rectangle 325">
          <a:extLst>
            <a:ext uri="{FF2B5EF4-FFF2-40B4-BE49-F238E27FC236}">
              <a16:creationId xmlns:a16="http://schemas.microsoft.com/office/drawing/2014/main" id="{00000000-0008-0000-1700-00004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0" name="Rectangle 326">
          <a:extLst>
            <a:ext uri="{FF2B5EF4-FFF2-40B4-BE49-F238E27FC236}">
              <a16:creationId xmlns:a16="http://schemas.microsoft.com/office/drawing/2014/main" id="{00000000-0008-0000-1700-00005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1" name="Rectangle 327">
          <a:extLst>
            <a:ext uri="{FF2B5EF4-FFF2-40B4-BE49-F238E27FC236}">
              <a16:creationId xmlns:a16="http://schemas.microsoft.com/office/drawing/2014/main" id="{00000000-0008-0000-1700-00005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2" name="Rectangle 328">
          <a:extLst>
            <a:ext uri="{FF2B5EF4-FFF2-40B4-BE49-F238E27FC236}">
              <a16:creationId xmlns:a16="http://schemas.microsoft.com/office/drawing/2014/main" id="{00000000-0008-0000-1700-00005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3" name="Rectangle 329">
          <a:extLst>
            <a:ext uri="{FF2B5EF4-FFF2-40B4-BE49-F238E27FC236}">
              <a16:creationId xmlns:a16="http://schemas.microsoft.com/office/drawing/2014/main" id="{00000000-0008-0000-1700-00005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4" name="Rectangle 330">
          <a:extLst>
            <a:ext uri="{FF2B5EF4-FFF2-40B4-BE49-F238E27FC236}">
              <a16:creationId xmlns:a16="http://schemas.microsoft.com/office/drawing/2014/main" id="{00000000-0008-0000-1700-00005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5" name="Rectangle 331">
          <a:extLst>
            <a:ext uri="{FF2B5EF4-FFF2-40B4-BE49-F238E27FC236}">
              <a16:creationId xmlns:a16="http://schemas.microsoft.com/office/drawing/2014/main" id="{00000000-0008-0000-1700-00005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6" name="Rectangle 332">
          <a:extLst>
            <a:ext uri="{FF2B5EF4-FFF2-40B4-BE49-F238E27FC236}">
              <a16:creationId xmlns:a16="http://schemas.microsoft.com/office/drawing/2014/main" id="{00000000-0008-0000-1700-00005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7" name="Rectangle 333">
          <a:extLst>
            <a:ext uri="{FF2B5EF4-FFF2-40B4-BE49-F238E27FC236}">
              <a16:creationId xmlns:a16="http://schemas.microsoft.com/office/drawing/2014/main" id="{00000000-0008-0000-1700-00005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8" name="Rectangle 334">
          <a:extLst>
            <a:ext uri="{FF2B5EF4-FFF2-40B4-BE49-F238E27FC236}">
              <a16:creationId xmlns:a16="http://schemas.microsoft.com/office/drawing/2014/main" id="{00000000-0008-0000-1700-00005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89" name="Rectangle 335">
          <a:extLst>
            <a:ext uri="{FF2B5EF4-FFF2-40B4-BE49-F238E27FC236}">
              <a16:creationId xmlns:a16="http://schemas.microsoft.com/office/drawing/2014/main" id="{00000000-0008-0000-1700-00005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0" name="Rectangle 336">
          <a:extLst>
            <a:ext uri="{FF2B5EF4-FFF2-40B4-BE49-F238E27FC236}">
              <a16:creationId xmlns:a16="http://schemas.microsoft.com/office/drawing/2014/main" id="{00000000-0008-0000-1700-00005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1" name="Rectangle 337">
          <a:extLst>
            <a:ext uri="{FF2B5EF4-FFF2-40B4-BE49-F238E27FC236}">
              <a16:creationId xmlns:a16="http://schemas.microsoft.com/office/drawing/2014/main" id="{00000000-0008-0000-1700-00005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2" name="Rectangle 338">
          <a:extLst>
            <a:ext uri="{FF2B5EF4-FFF2-40B4-BE49-F238E27FC236}">
              <a16:creationId xmlns:a16="http://schemas.microsoft.com/office/drawing/2014/main" id="{00000000-0008-0000-1700-00005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3" name="Rectangle 339">
          <a:extLst>
            <a:ext uri="{FF2B5EF4-FFF2-40B4-BE49-F238E27FC236}">
              <a16:creationId xmlns:a16="http://schemas.microsoft.com/office/drawing/2014/main" id="{00000000-0008-0000-1700-00005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4" name="Rectangle 340">
          <a:extLst>
            <a:ext uri="{FF2B5EF4-FFF2-40B4-BE49-F238E27FC236}">
              <a16:creationId xmlns:a16="http://schemas.microsoft.com/office/drawing/2014/main" id="{00000000-0008-0000-1700-00005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5" name="Rectangle 341">
          <a:extLst>
            <a:ext uri="{FF2B5EF4-FFF2-40B4-BE49-F238E27FC236}">
              <a16:creationId xmlns:a16="http://schemas.microsoft.com/office/drawing/2014/main" id="{00000000-0008-0000-1700-00005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6" name="Rectangle 342">
          <a:extLst>
            <a:ext uri="{FF2B5EF4-FFF2-40B4-BE49-F238E27FC236}">
              <a16:creationId xmlns:a16="http://schemas.microsoft.com/office/drawing/2014/main" id="{00000000-0008-0000-1700-00006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7" name="Rectangle 343">
          <a:extLst>
            <a:ext uri="{FF2B5EF4-FFF2-40B4-BE49-F238E27FC236}">
              <a16:creationId xmlns:a16="http://schemas.microsoft.com/office/drawing/2014/main" id="{00000000-0008-0000-1700-00006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8" name="Rectangle 344">
          <a:extLst>
            <a:ext uri="{FF2B5EF4-FFF2-40B4-BE49-F238E27FC236}">
              <a16:creationId xmlns:a16="http://schemas.microsoft.com/office/drawing/2014/main" id="{00000000-0008-0000-1700-00006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99" name="Rectangle 345">
          <a:extLst>
            <a:ext uri="{FF2B5EF4-FFF2-40B4-BE49-F238E27FC236}">
              <a16:creationId xmlns:a16="http://schemas.microsoft.com/office/drawing/2014/main" id="{00000000-0008-0000-1700-00006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0" name="Rectangle 346">
          <a:extLst>
            <a:ext uri="{FF2B5EF4-FFF2-40B4-BE49-F238E27FC236}">
              <a16:creationId xmlns:a16="http://schemas.microsoft.com/office/drawing/2014/main" id="{00000000-0008-0000-1700-00006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1" name="Rectangle 347">
          <a:extLst>
            <a:ext uri="{FF2B5EF4-FFF2-40B4-BE49-F238E27FC236}">
              <a16:creationId xmlns:a16="http://schemas.microsoft.com/office/drawing/2014/main" id="{00000000-0008-0000-1700-00006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2" name="Rectangle 348">
          <a:extLst>
            <a:ext uri="{FF2B5EF4-FFF2-40B4-BE49-F238E27FC236}">
              <a16:creationId xmlns:a16="http://schemas.microsoft.com/office/drawing/2014/main" id="{00000000-0008-0000-1700-00006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3" name="Rectangle 349">
          <a:extLst>
            <a:ext uri="{FF2B5EF4-FFF2-40B4-BE49-F238E27FC236}">
              <a16:creationId xmlns:a16="http://schemas.microsoft.com/office/drawing/2014/main" id="{00000000-0008-0000-1700-00006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4" name="Rectangle 350">
          <a:extLst>
            <a:ext uri="{FF2B5EF4-FFF2-40B4-BE49-F238E27FC236}">
              <a16:creationId xmlns:a16="http://schemas.microsoft.com/office/drawing/2014/main" id="{00000000-0008-0000-1700-00006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105" name="Rectangle 351">
          <a:extLst>
            <a:ext uri="{FF2B5EF4-FFF2-40B4-BE49-F238E27FC236}">
              <a16:creationId xmlns:a16="http://schemas.microsoft.com/office/drawing/2014/main" id="{00000000-0008-0000-1700-000069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6" name="Rectangle 352">
          <a:extLst>
            <a:ext uri="{FF2B5EF4-FFF2-40B4-BE49-F238E27FC236}">
              <a16:creationId xmlns:a16="http://schemas.microsoft.com/office/drawing/2014/main" id="{00000000-0008-0000-1700-00006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7" name="Rectangle 353">
          <a:extLst>
            <a:ext uri="{FF2B5EF4-FFF2-40B4-BE49-F238E27FC236}">
              <a16:creationId xmlns:a16="http://schemas.microsoft.com/office/drawing/2014/main" id="{00000000-0008-0000-1700-00006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8" name="Rectangle 354">
          <a:extLst>
            <a:ext uri="{FF2B5EF4-FFF2-40B4-BE49-F238E27FC236}">
              <a16:creationId xmlns:a16="http://schemas.microsoft.com/office/drawing/2014/main" id="{00000000-0008-0000-1700-00006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09" name="Rectangle 355">
          <a:extLst>
            <a:ext uri="{FF2B5EF4-FFF2-40B4-BE49-F238E27FC236}">
              <a16:creationId xmlns:a16="http://schemas.microsoft.com/office/drawing/2014/main" id="{00000000-0008-0000-1700-00006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0" name="Rectangle 356">
          <a:extLst>
            <a:ext uri="{FF2B5EF4-FFF2-40B4-BE49-F238E27FC236}">
              <a16:creationId xmlns:a16="http://schemas.microsoft.com/office/drawing/2014/main" id="{00000000-0008-0000-1700-00006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1" name="Rectangle 357">
          <a:extLst>
            <a:ext uri="{FF2B5EF4-FFF2-40B4-BE49-F238E27FC236}">
              <a16:creationId xmlns:a16="http://schemas.microsoft.com/office/drawing/2014/main" id="{00000000-0008-0000-1700-00006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2" name="Rectangle 358">
          <a:extLst>
            <a:ext uri="{FF2B5EF4-FFF2-40B4-BE49-F238E27FC236}">
              <a16:creationId xmlns:a16="http://schemas.microsoft.com/office/drawing/2014/main" id="{00000000-0008-0000-1700-00007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3" name="Rectangle 359">
          <a:extLst>
            <a:ext uri="{FF2B5EF4-FFF2-40B4-BE49-F238E27FC236}">
              <a16:creationId xmlns:a16="http://schemas.microsoft.com/office/drawing/2014/main" id="{00000000-0008-0000-1700-00007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4" name="Rectangle 360">
          <a:extLst>
            <a:ext uri="{FF2B5EF4-FFF2-40B4-BE49-F238E27FC236}">
              <a16:creationId xmlns:a16="http://schemas.microsoft.com/office/drawing/2014/main" id="{00000000-0008-0000-1700-00007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5" name="Rectangle 361">
          <a:extLst>
            <a:ext uri="{FF2B5EF4-FFF2-40B4-BE49-F238E27FC236}">
              <a16:creationId xmlns:a16="http://schemas.microsoft.com/office/drawing/2014/main" id="{00000000-0008-0000-1700-00007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6" name="Rectangle 362">
          <a:extLst>
            <a:ext uri="{FF2B5EF4-FFF2-40B4-BE49-F238E27FC236}">
              <a16:creationId xmlns:a16="http://schemas.microsoft.com/office/drawing/2014/main" id="{00000000-0008-0000-1700-00007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7" name="Rectangle 363">
          <a:extLst>
            <a:ext uri="{FF2B5EF4-FFF2-40B4-BE49-F238E27FC236}">
              <a16:creationId xmlns:a16="http://schemas.microsoft.com/office/drawing/2014/main" id="{00000000-0008-0000-1700-00007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118" name="Rectangle 364">
          <a:extLst>
            <a:ext uri="{FF2B5EF4-FFF2-40B4-BE49-F238E27FC236}">
              <a16:creationId xmlns:a16="http://schemas.microsoft.com/office/drawing/2014/main" id="{00000000-0008-0000-1700-000076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19" name="Rectangle 365">
          <a:extLst>
            <a:ext uri="{FF2B5EF4-FFF2-40B4-BE49-F238E27FC236}">
              <a16:creationId xmlns:a16="http://schemas.microsoft.com/office/drawing/2014/main" id="{00000000-0008-0000-1700-00007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0" name="Rectangle 366">
          <a:extLst>
            <a:ext uri="{FF2B5EF4-FFF2-40B4-BE49-F238E27FC236}">
              <a16:creationId xmlns:a16="http://schemas.microsoft.com/office/drawing/2014/main" id="{00000000-0008-0000-1700-00007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1" name="Rectangle 367">
          <a:extLst>
            <a:ext uri="{FF2B5EF4-FFF2-40B4-BE49-F238E27FC236}">
              <a16:creationId xmlns:a16="http://schemas.microsoft.com/office/drawing/2014/main" id="{00000000-0008-0000-1700-00007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2" name="Rectangle 368">
          <a:extLst>
            <a:ext uri="{FF2B5EF4-FFF2-40B4-BE49-F238E27FC236}">
              <a16:creationId xmlns:a16="http://schemas.microsoft.com/office/drawing/2014/main" id="{00000000-0008-0000-1700-00007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3" name="Rectangle 369">
          <a:extLst>
            <a:ext uri="{FF2B5EF4-FFF2-40B4-BE49-F238E27FC236}">
              <a16:creationId xmlns:a16="http://schemas.microsoft.com/office/drawing/2014/main" id="{00000000-0008-0000-1700-00007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4" name="Rectangle 370">
          <a:extLst>
            <a:ext uri="{FF2B5EF4-FFF2-40B4-BE49-F238E27FC236}">
              <a16:creationId xmlns:a16="http://schemas.microsoft.com/office/drawing/2014/main" id="{00000000-0008-0000-1700-00007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5" name="Rectangle 371">
          <a:extLst>
            <a:ext uri="{FF2B5EF4-FFF2-40B4-BE49-F238E27FC236}">
              <a16:creationId xmlns:a16="http://schemas.microsoft.com/office/drawing/2014/main" id="{00000000-0008-0000-1700-00007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6" name="Rectangle 372">
          <a:extLst>
            <a:ext uri="{FF2B5EF4-FFF2-40B4-BE49-F238E27FC236}">
              <a16:creationId xmlns:a16="http://schemas.microsoft.com/office/drawing/2014/main" id="{00000000-0008-0000-1700-00007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7" name="Rectangle 373">
          <a:extLst>
            <a:ext uri="{FF2B5EF4-FFF2-40B4-BE49-F238E27FC236}">
              <a16:creationId xmlns:a16="http://schemas.microsoft.com/office/drawing/2014/main" id="{00000000-0008-0000-1700-00007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8" name="Rectangle 374">
          <a:extLst>
            <a:ext uri="{FF2B5EF4-FFF2-40B4-BE49-F238E27FC236}">
              <a16:creationId xmlns:a16="http://schemas.microsoft.com/office/drawing/2014/main" id="{00000000-0008-0000-1700-00008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29" name="Rectangle 375">
          <a:extLst>
            <a:ext uri="{FF2B5EF4-FFF2-40B4-BE49-F238E27FC236}">
              <a16:creationId xmlns:a16="http://schemas.microsoft.com/office/drawing/2014/main" id="{00000000-0008-0000-1700-00008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0" name="Rectangle 376">
          <a:extLst>
            <a:ext uri="{FF2B5EF4-FFF2-40B4-BE49-F238E27FC236}">
              <a16:creationId xmlns:a16="http://schemas.microsoft.com/office/drawing/2014/main" id="{00000000-0008-0000-1700-00008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1" name="Rectangle 377">
          <a:extLst>
            <a:ext uri="{FF2B5EF4-FFF2-40B4-BE49-F238E27FC236}">
              <a16:creationId xmlns:a16="http://schemas.microsoft.com/office/drawing/2014/main" id="{00000000-0008-0000-1700-00008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2" name="Rectangle 378">
          <a:extLst>
            <a:ext uri="{FF2B5EF4-FFF2-40B4-BE49-F238E27FC236}">
              <a16:creationId xmlns:a16="http://schemas.microsoft.com/office/drawing/2014/main" id="{00000000-0008-0000-1700-00008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3" name="Rectangle 379">
          <a:extLst>
            <a:ext uri="{FF2B5EF4-FFF2-40B4-BE49-F238E27FC236}">
              <a16:creationId xmlns:a16="http://schemas.microsoft.com/office/drawing/2014/main" id="{00000000-0008-0000-1700-00008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4" name="Rectangle 380">
          <a:extLst>
            <a:ext uri="{FF2B5EF4-FFF2-40B4-BE49-F238E27FC236}">
              <a16:creationId xmlns:a16="http://schemas.microsoft.com/office/drawing/2014/main" id="{00000000-0008-0000-1700-00008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5" name="Rectangle 381">
          <a:extLst>
            <a:ext uri="{FF2B5EF4-FFF2-40B4-BE49-F238E27FC236}">
              <a16:creationId xmlns:a16="http://schemas.microsoft.com/office/drawing/2014/main" id="{00000000-0008-0000-1700-00008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6" name="Rectangle 382">
          <a:extLst>
            <a:ext uri="{FF2B5EF4-FFF2-40B4-BE49-F238E27FC236}">
              <a16:creationId xmlns:a16="http://schemas.microsoft.com/office/drawing/2014/main" id="{00000000-0008-0000-1700-00008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137" name="Rectangle 383">
          <a:extLst>
            <a:ext uri="{FF2B5EF4-FFF2-40B4-BE49-F238E27FC236}">
              <a16:creationId xmlns:a16="http://schemas.microsoft.com/office/drawing/2014/main" id="{00000000-0008-0000-1700-000089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8" name="Rectangle 384">
          <a:extLst>
            <a:ext uri="{FF2B5EF4-FFF2-40B4-BE49-F238E27FC236}">
              <a16:creationId xmlns:a16="http://schemas.microsoft.com/office/drawing/2014/main" id="{00000000-0008-0000-1700-00008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39" name="Rectangle 385">
          <a:extLst>
            <a:ext uri="{FF2B5EF4-FFF2-40B4-BE49-F238E27FC236}">
              <a16:creationId xmlns:a16="http://schemas.microsoft.com/office/drawing/2014/main" id="{00000000-0008-0000-1700-00008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0" name="Rectangle 386">
          <a:extLst>
            <a:ext uri="{FF2B5EF4-FFF2-40B4-BE49-F238E27FC236}">
              <a16:creationId xmlns:a16="http://schemas.microsoft.com/office/drawing/2014/main" id="{00000000-0008-0000-1700-00008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1" name="Rectangle 387">
          <a:extLst>
            <a:ext uri="{FF2B5EF4-FFF2-40B4-BE49-F238E27FC236}">
              <a16:creationId xmlns:a16="http://schemas.microsoft.com/office/drawing/2014/main" id="{00000000-0008-0000-1700-00008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2" name="Rectangle 388">
          <a:extLst>
            <a:ext uri="{FF2B5EF4-FFF2-40B4-BE49-F238E27FC236}">
              <a16:creationId xmlns:a16="http://schemas.microsoft.com/office/drawing/2014/main" id="{00000000-0008-0000-1700-00008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3" name="Rectangle 389">
          <a:extLst>
            <a:ext uri="{FF2B5EF4-FFF2-40B4-BE49-F238E27FC236}">
              <a16:creationId xmlns:a16="http://schemas.microsoft.com/office/drawing/2014/main" id="{00000000-0008-0000-1700-00008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4" name="Rectangle 390">
          <a:extLst>
            <a:ext uri="{FF2B5EF4-FFF2-40B4-BE49-F238E27FC236}">
              <a16:creationId xmlns:a16="http://schemas.microsoft.com/office/drawing/2014/main" id="{00000000-0008-0000-1700-00009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5" name="Rectangle 391">
          <a:extLst>
            <a:ext uri="{FF2B5EF4-FFF2-40B4-BE49-F238E27FC236}">
              <a16:creationId xmlns:a16="http://schemas.microsoft.com/office/drawing/2014/main" id="{00000000-0008-0000-1700-00009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6" name="Rectangle 392">
          <a:extLst>
            <a:ext uri="{FF2B5EF4-FFF2-40B4-BE49-F238E27FC236}">
              <a16:creationId xmlns:a16="http://schemas.microsoft.com/office/drawing/2014/main" id="{00000000-0008-0000-1700-00009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7" name="Rectangle 393">
          <a:extLst>
            <a:ext uri="{FF2B5EF4-FFF2-40B4-BE49-F238E27FC236}">
              <a16:creationId xmlns:a16="http://schemas.microsoft.com/office/drawing/2014/main" id="{00000000-0008-0000-1700-00009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8" name="Rectangle 394">
          <a:extLst>
            <a:ext uri="{FF2B5EF4-FFF2-40B4-BE49-F238E27FC236}">
              <a16:creationId xmlns:a16="http://schemas.microsoft.com/office/drawing/2014/main" id="{00000000-0008-0000-1700-00009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9" name="Rectangle 395">
          <a:extLst>
            <a:ext uri="{FF2B5EF4-FFF2-40B4-BE49-F238E27FC236}">
              <a16:creationId xmlns:a16="http://schemas.microsoft.com/office/drawing/2014/main" id="{00000000-0008-0000-1700-00009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0" name="Rectangle 396">
          <a:extLst>
            <a:ext uri="{FF2B5EF4-FFF2-40B4-BE49-F238E27FC236}">
              <a16:creationId xmlns:a16="http://schemas.microsoft.com/office/drawing/2014/main" id="{00000000-0008-0000-1700-00009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1" name="Rectangle 397">
          <a:extLst>
            <a:ext uri="{FF2B5EF4-FFF2-40B4-BE49-F238E27FC236}">
              <a16:creationId xmlns:a16="http://schemas.microsoft.com/office/drawing/2014/main" id="{00000000-0008-0000-1700-00009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2" name="Rectangle 398">
          <a:extLst>
            <a:ext uri="{FF2B5EF4-FFF2-40B4-BE49-F238E27FC236}">
              <a16:creationId xmlns:a16="http://schemas.microsoft.com/office/drawing/2014/main" id="{00000000-0008-0000-1700-00009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3" name="Rectangle 399">
          <a:extLst>
            <a:ext uri="{FF2B5EF4-FFF2-40B4-BE49-F238E27FC236}">
              <a16:creationId xmlns:a16="http://schemas.microsoft.com/office/drawing/2014/main" id="{00000000-0008-0000-1700-00009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4" name="Rectangle 400">
          <a:extLst>
            <a:ext uri="{FF2B5EF4-FFF2-40B4-BE49-F238E27FC236}">
              <a16:creationId xmlns:a16="http://schemas.microsoft.com/office/drawing/2014/main" id="{00000000-0008-0000-1700-00009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5" name="Rectangle 401">
          <a:extLst>
            <a:ext uri="{FF2B5EF4-FFF2-40B4-BE49-F238E27FC236}">
              <a16:creationId xmlns:a16="http://schemas.microsoft.com/office/drawing/2014/main" id="{00000000-0008-0000-1700-00009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6" name="Rectangle 402">
          <a:extLst>
            <a:ext uri="{FF2B5EF4-FFF2-40B4-BE49-F238E27FC236}">
              <a16:creationId xmlns:a16="http://schemas.microsoft.com/office/drawing/2014/main" id="{00000000-0008-0000-1700-00009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7" name="Rectangle 403">
          <a:extLst>
            <a:ext uri="{FF2B5EF4-FFF2-40B4-BE49-F238E27FC236}">
              <a16:creationId xmlns:a16="http://schemas.microsoft.com/office/drawing/2014/main" id="{00000000-0008-0000-1700-00009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8" name="Rectangle 404">
          <a:extLst>
            <a:ext uri="{FF2B5EF4-FFF2-40B4-BE49-F238E27FC236}">
              <a16:creationId xmlns:a16="http://schemas.microsoft.com/office/drawing/2014/main" id="{00000000-0008-0000-1700-00009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9" name="Rectangle 405">
          <a:extLst>
            <a:ext uri="{FF2B5EF4-FFF2-40B4-BE49-F238E27FC236}">
              <a16:creationId xmlns:a16="http://schemas.microsoft.com/office/drawing/2014/main" id="{00000000-0008-0000-1700-00009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0" name="Rectangle 406">
          <a:extLst>
            <a:ext uri="{FF2B5EF4-FFF2-40B4-BE49-F238E27FC236}">
              <a16:creationId xmlns:a16="http://schemas.microsoft.com/office/drawing/2014/main" id="{00000000-0008-0000-1700-0000A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1" name="Rectangle 407">
          <a:extLst>
            <a:ext uri="{FF2B5EF4-FFF2-40B4-BE49-F238E27FC236}">
              <a16:creationId xmlns:a16="http://schemas.microsoft.com/office/drawing/2014/main" id="{00000000-0008-0000-1700-0000A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162" name="Rectangle 408">
          <a:extLst>
            <a:ext uri="{FF2B5EF4-FFF2-40B4-BE49-F238E27FC236}">
              <a16:creationId xmlns:a16="http://schemas.microsoft.com/office/drawing/2014/main" id="{00000000-0008-0000-1700-0000A2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3" name="Rectangle 409">
          <a:extLst>
            <a:ext uri="{FF2B5EF4-FFF2-40B4-BE49-F238E27FC236}">
              <a16:creationId xmlns:a16="http://schemas.microsoft.com/office/drawing/2014/main" id="{00000000-0008-0000-1700-0000A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4" name="Rectangle 410">
          <a:extLst>
            <a:ext uri="{FF2B5EF4-FFF2-40B4-BE49-F238E27FC236}">
              <a16:creationId xmlns:a16="http://schemas.microsoft.com/office/drawing/2014/main" id="{00000000-0008-0000-1700-0000A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5" name="Rectangle 411">
          <a:extLst>
            <a:ext uri="{FF2B5EF4-FFF2-40B4-BE49-F238E27FC236}">
              <a16:creationId xmlns:a16="http://schemas.microsoft.com/office/drawing/2014/main" id="{00000000-0008-0000-1700-0000A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6" name="Rectangle 412">
          <a:extLst>
            <a:ext uri="{FF2B5EF4-FFF2-40B4-BE49-F238E27FC236}">
              <a16:creationId xmlns:a16="http://schemas.microsoft.com/office/drawing/2014/main" id="{00000000-0008-0000-1700-0000A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7" name="Rectangle 413">
          <a:extLst>
            <a:ext uri="{FF2B5EF4-FFF2-40B4-BE49-F238E27FC236}">
              <a16:creationId xmlns:a16="http://schemas.microsoft.com/office/drawing/2014/main" id="{00000000-0008-0000-1700-0000A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8" name="Rectangle 414">
          <a:extLst>
            <a:ext uri="{FF2B5EF4-FFF2-40B4-BE49-F238E27FC236}">
              <a16:creationId xmlns:a16="http://schemas.microsoft.com/office/drawing/2014/main" id="{00000000-0008-0000-1700-0000A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9" name="Rectangle 415">
          <a:extLst>
            <a:ext uri="{FF2B5EF4-FFF2-40B4-BE49-F238E27FC236}">
              <a16:creationId xmlns:a16="http://schemas.microsoft.com/office/drawing/2014/main" id="{00000000-0008-0000-1700-0000A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0" name="Rectangle 416">
          <a:extLst>
            <a:ext uri="{FF2B5EF4-FFF2-40B4-BE49-F238E27FC236}">
              <a16:creationId xmlns:a16="http://schemas.microsoft.com/office/drawing/2014/main" id="{00000000-0008-0000-1700-0000A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1" name="Rectangle 417">
          <a:extLst>
            <a:ext uri="{FF2B5EF4-FFF2-40B4-BE49-F238E27FC236}">
              <a16:creationId xmlns:a16="http://schemas.microsoft.com/office/drawing/2014/main" id="{00000000-0008-0000-1700-0000A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2" name="Rectangle 418">
          <a:extLst>
            <a:ext uri="{FF2B5EF4-FFF2-40B4-BE49-F238E27FC236}">
              <a16:creationId xmlns:a16="http://schemas.microsoft.com/office/drawing/2014/main" id="{00000000-0008-0000-1700-0000A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3" name="Rectangle 419">
          <a:extLst>
            <a:ext uri="{FF2B5EF4-FFF2-40B4-BE49-F238E27FC236}">
              <a16:creationId xmlns:a16="http://schemas.microsoft.com/office/drawing/2014/main" id="{00000000-0008-0000-1700-0000A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4" name="Rectangle 420">
          <a:extLst>
            <a:ext uri="{FF2B5EF4-FFF2-40B4-BE49-F238E27FC236}">
              <a16:creationId xmlns:a16="http://schemas.microsoft.com/office/drawing/2014/main" id="{00000000-0008-0000-1700-0000A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5" name="Rectangle 421">
          <a:extLst>
            <a:ext uri="{FF2B5EF4-FFF2-40B4-BE49-F238E27FC236}">
              <a16:creationId xmlns:a16="http://schemas.microsoft.com/office/drawing/2014/main" id="{00000000-0008-0000-1700-0000A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6" name="Rectangle 422">
          <a:extLst>
            <a:ext uri="{FF2B5EF4-FFF2-40B4-BE49-F238E27FC236}">
              <a16:creationId xmlns:a16="http://schemas.microsoft.com/office/drawing/2014/main" id="{00000000-0008-0000-1700-0000B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7" name="Rectangle 423">
          <a:extLst>
            <a:ext uri="{FF2B5EF4-FFF2-40B4-BE49-F238E27FC236}">
              <a16:creationId xmlns:a16="http://schemas.microsoft.com/office/drawing/2014/main" id="{00000000-0008-0000-1700-0000B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8" name="Rectangle 424">
          <a:extLst>
            <a:ext uri="{FF2B5EF4-FFF2-40B4-BE49-F238E27FC236}">
              <a16:creationId xmlns:a16="http://schemas.microsoft.com/office/drawing/2014/main" id="{00000000-0008-0000-1700-0000B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9" name="Rectangle 425">
          <a:extLst>
            <a:ext uri="{FF2B5EF4-FFF2-40B4-BE49-F238E27FC236}">
              <a16:creationId xmlns:a16="http://schemas.microsoft.com/office/drawing/2014/main" id="{00000000-0008-0000-1700-0000B3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0" name="Rectangle 426">
          <a:extLst>
            <a:ext uri="{FF2B5EF4-FFF2-40B4-BE49-F238E27FC236}">
              <a16:creationId xmlns:a16="http://schemas.microsoft.com/office/drawing/2014/main" id="{00000000-0008-0000-1700-0000B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181" name="Rectangle 427">
          <a:extLst>
            <a:ext uri="{FF2B5EF4-FFF2-40B4-BE49-F238E27FC236}">
              <a16:creationId xmlns:a16="http://schemas.microsoft.com/office/drawing/2014/main" id="{00000000-0008-0000-1700-0000B5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2" name="Rectangle 428">
          <a:extLst>
            <a:ext uri="{FF2B5EF4-FFF2-40B4-BE49-F238E27FC236}">
              <a16:creationId xmlns:a16="http://schemas.microsoft.com/office/drawing/2014/main" id="{00000000-0008-0000-1700-0000B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3" name="Rectangle 429">
          <a:extLst>
            <a:ext uri="{FF2B5EF4-FFF2-40B4-BE49-F238E27FC236}">
              <a16:creationId xmlns:a16="http://schemas.microsoft.com/office/drawing/2014/main" id="{00000000-0008-0000-1700-0000B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4" name="Rectangle 430">
          <a:extLst>
            <a:ext uri="{FF2B5EF4-FFF2-40B4-BE49-F238E27FC236}">
              <a16:creationId xmlns:a16="http://schemas.microsoft.com/office/drawing/2014/main" id="{00000000-0008-0000-1700-0000B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5" name="Rectangle 431">
          <a:extLst>
            <a:ext uri="{FF2B5EF4-FFF2-40B4-BE49-F238E27FC236}">
              <a16:creationId xmlns:a16="http://schemas.microsoft.com/office/drawing/2014/main" id="{00000000-0008-0000-1700-0000B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6" name="Rectangle 432">
          <a:extLst>
            <a:ext uri="{FF2B5EF4-FFF2-40B4-BE49-F238E27FC236}">
              <a16:creationId xmlns:a16="http://schemas.microsoft.com/office/drawing/2014/main" id="{00000000-0008-0000-1700-0000BA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7" name="Rectangle 433">
          <a:extLst>
            <a:ext uri="{FF2B5EF4-FFF2-40B4-BE49-F238E27FC236}">
              <a16:creationId xmlns:a16="http://schemas.microsoft.com/office/drawing/2014/main" id="{00000000-0008-0000-1700-0000B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188" name="Rectangle 434">
          <a:extLst>
            <a:ext uri="{FF2B5EF4-FFF2-40B4-BE49-F238E27FC236}">
              <a16:creationId xmlns:a16="http://schemas.microsoft.com/office/drawing/2014/main" id="{00000000-0008-0000-1700-0000BC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9" name="Rectangle 435">
          <a:extLst>
            <a:ext uri="{FF2B5EF4-FFF2-40B4-BE49-F238E27FC236}">
              <a16:creationId xmlns:a16="http://schemas.microsoft.com/office/drawing/2014/main" id="{00000000-0008-0000-1700-0000B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0" name="Rectangle 436">
          <a:extLst>
            <a:ext uri="{FF2B5EF4-FFF2-40B4-BE49-F238E27FC236}">
              <a16:creationId xmlns:a16="http://schemas.microsoft.com/office/drawing/2014/main" id="{00000000-0008-0000-1700-0000B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1" name="Rectangle 437">
          <a:extLst>
            <a:ext uri="{FF2B5EF4-FFF2-40B4-BE49-F238E27FC236}">
              <a16:creationId xmlns:a16="http://schemas.microsoft.com/office/drawing/2014/main" id="{00000000-0008-0000-1700-0000B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2" name="Rectangle 438">
          <a:extLst>
            <a:ext uri="{FF2B5EF4-FFF2-40B4-BE49-F238E27FC236}">
              <a16:creationId xmlns:a16="http://schemas.microsoft.com/office/drawing/2014/main" id="{00000000-0008-0000-1700-0000C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3" name="Rectangle 439">
          <a:extLst>
            <a:ext uri="{FF2B5EF4-FFF2-40B4-BE49-F238E27FC236}">
              <a16:creationId xmlns:a16="http://schemas.microsoft.com/office/drawing/2014/main" id="{00000000-0008-0000-1700-0000C1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4" name="Rectangle 440">
          <a:extLst>
            <a:ext uri="{FF2B5EF4-FFF2-40B4-BE49-F238E27FC236}">
              <a16:creationId xmlns:a16="http://schemas.microsoft.com/office/drawing/2014/main" id="{00000000-0008-0000-1700-0000C2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195" name="Rectangle 441">
          <a:extLst>
            <a:ext uri="{FF2B5EF4-FFF2-40B4-BE49-F238E27FC236}">
              <a16:creationId xmlns:a16="http://schemas.microsoft.com/office/drawing/2014/main" id="{00000000-0008-0000-1700-0000C3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6" name="Rectangle 442">
          <a:extLst>
            <a:ext uri="{FF2B5EF4-FFF2-40B4-BE49-F238E27FC236}">
              <a16:creationId xmlns:a16="http://schemas.microsoft.com/office/drawing/2014/main" id="{00000000-0008-0000-1700-0000C4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7" name="Rectangle 443">
          <a:extLst>
            <a:ext uri="{FF2B5EF4-FFF2-40B4-BE49-F238E27FC236}">
              <a16:creationId xmlns:a16="http://schemas.microsoft.com/office/drawing/2014/main" id="{00000000-0008-0000-1700-0000C5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8" name="Rectangle 444">
          <a:extLst>
            <a:ext uri="{FF2B5EF4-FFF2-40B4-BE49-F238E27FC236}">
              <a16:creationId xmlns:a16="http://schemas.microsoft.com/office/drawing/2014/main" id="{00000000-0008-0000-1700-0000C6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9" name="Rectangle 445">
          <a:extLst>
            <a:ext uri="{FF2B5EF4-FFF2-40B4-BE49-F238E27FC236}">
              <a16:creationId xmlns:a16="http://schemas.microsoft.com/office/drawing/2014/main" id="{00000000-0008-0000-1700-0000C7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0" name="Rectangle 446">
          <a:extLst>
            <a:ext uri="{FF2B5EF4-FFF2-40B4-BE49-F238E27FC236}">
              <a16:creationId xmlns:a16="http://schemas.microsoft.com/office/drawing/2014/main" id="{00000000-0008-0000-1700-0000C8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1" name="Rectangle 447">
          <a:extLst>
            <a:ext uri="{FF2B5EF4-FFF2-40B4-BE49-F238E27FC236}">
              <a16:creationId xmlns:a16="http://schemas.microsoft.com/office/drawing/2014/main" id="{00000000-0008-0000-1700-0000C9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38100</xdr:colOff>
      <xdr:row>0</xdr:row>
      <xdr:rowOff>0</xdr:rowOff>
    </xdr:from>
    <xdr:ext cx="0" cy="151617"/>
    <xdr:sp macro="" textlink="">
      <xdr:nvSpPr>
        <xdr:cNvPr id="202" name="Rectangle 448">
          <a:extLst>
            <a:ext uri="{FF2B5EF4-FFF2-40B4-BE49-F238E27FC236}">
              <a16:creationId xmlns:a16="http://schemas.microsoft.com/office/drawing/2014/main" id="{00000000-0008-0000-1700-0000CA000000}"/>
            </a:ext>
          </a:extLst>
        </xdr:cNvPr>
        <xdr:cNvSpPr>
          <a:spLocks noChangeArrowheads="1"/>
        </xdr:cNvSpPr>
      </xdr:nvSpPr>
      <xdr:spPr bwMode="auto">
        <a:xfrm>
          <a:off x="58674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3" name="Rectangle 449">
          <a:extLst>
            <a:ext uri="{FF2B5EF4-FFF2-40B4-BE49-F238E27FC236}">
              <a16:creationId xmlns:a16="http://schemas.microsoft.com/office/drawing/2014/main" id="{00000000-0008-0000-1700-0000CB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4" name="Rectangle 450">
          <a:extLst>
            <a:ext uri="{FF2B5EF4-FFF2-40B4-BE49-F238E27FC236}">
              <a16:creationId xmlns:a16="http://schemas.microsoft.com/office/drawing/2014/main" id="{00000000-0008-0000-1700-0000CC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5" name="Rectangle 451">
          <a:extLst>
            <a:ext uri="{FF2B5EF4-FFF2-40B4-BE49-F238E27FC236}">
              <a16:creationId xmlns:a16="http://schemas.microsoft.com/office/drawing/2014/main" id="{00000000-0008-0000-1700-0000CD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6" name="Rectangle 452">
          <a:extLst>
            <a:ext uri="{FF2B5EF4-FFF2-40B4-BE49-F238E27FC236}">
              <a16:creationId xmlns:a16="http://schemas.microsoft.com/office/drawing/2014/main" id="{00000000-0008-0000-1700-0000CE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7" name="Rectangle 453">
          <a:extLst>
            <a:ext uri="{FF2B5EF4-FFF2-40B4-BE49-F238E27FC236}">
              <a16:creationId xmlns:a16="http://schemas.microsoft.com/office/drawing/2014/main" id="{00000000-0008-0000-1700-0000CF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8" name="Rectangle 454">
          <a:extLst>
            <a:ext uri="{FF2B5EF4-FFF2-40B4-BE49-F238E27FC236}">
              <a16:creationId xmlns:a16="http://schemas.microsoft.com/office/drawing/2014/main" id="{00000000-0008-0000-1700-0000D0000000}"/>
            </a:ext>
          </a:extLst>
        </xdr:cNvPr>
        <xdr:cNvSpPr>
          <a:spLocks noChangeArrowheads="1"/>
        </xdr:cNvSpPr>
      </xdr:nvSpPr>
      <xdr:spPr bwMode="auto">
        <a:xfrm>
          <a:off x="56769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strike="noStrike">
              <a:solidFill>
                <a:srgbClr val="000000"/>
              </a:solidFill>
              <a:latin typeface="Times New Roman"/>
              <a:cs typeface="Times New Roman"/>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962025</xdr:colOff>
      <xdr:row>679</xdr:row>
      <xdr:rowOff>371475</xdr:rowOff>
    </xdr:from>
    <xdr:to>
      <xdr:col>1</xdr:col>
      <xdr:colOff>962025</xdr:colOff>
      <xdr:row>680</xdr:row>
      <xdr:rowOff>28575</xdr:rowOff>
    </xdr:to>
    <xdr:pic>
      <xdr:nvPicPr>
        <xdr:cNvPr id="166365" name="Picture 2">
          <a:extLst>
            <a:ext uri="{FF2B5EF4-FFF2-40B4-BE49-F238E27FC236}">
              <a16:creationId xmlns:a16="http://schemas.microsoft.com/office/drawing/2014/main" id="{00000000-0008-0000-1800-0000DD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366" name="Picture 3" descr="nealuce_parete">
          <a:extLst>
            <a:ext uri="{FF2B5EF4-FFF2-40B4-BE49-F238E27FC236}">
              <a16:creationId xmlns:a16="http://schemas.microsoft.com/office/drawing/2014/main" id="{00000000-0008-0000-1800-0000DE89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646</xdr:row>
      <xdr:rowOff>0</xdr:rowOff>
    </xdr:from>
    <xdr:to>
      <xdr:col>1</xdr:col>
      <xdr:colOff>962025</xdr:colOff>
      <xdr:row>646</xdr:row>
      <xdr:rowOff>0</xdr:rowOff>
    </xdr:to>
    <xdr:pic>
      <xdr:nvPicPr>
        <xdr:cNvPr id="166367" name="Picture 82">
          <a:extLst>
            <a:ext uri="{FF2B5EF4-FFF2-40B4-BE49-F238E27FC236}">
              <a16:creationId xmlns:a16="http://schemas.microsoft.com/office/drawing/2014/main" id="{00000000-0008-0000-1800-0000DF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26453900"/>
          <a:ext cx="0" cy="0"/>
        </a:xfrm>
        <a:prstGeom prst="rect">
          <a:avLst/>
        </a:prstGeom>
        <a:noFill/>
        <a:ln w="1">
          <a:noFill/>
          <a:miter lim="800000"/>
          <a:headEnd/>
          <a:tailEnd/>
        </a:ln>
      </xdr:spPr>
    </xdr:pic>
    <xdr:clientData/>
  </xdr:twoCellAnchor>
  <xdr:twoCellAnchor editAs="oneCell">
    <xdr:from>
      <xdr:col>1</xdr:col>
      <xdr:colOff>962025</xdr:colOff>
      <xdr:row>646</xdr:row>
      <xdr:rowOff>0</xdr:rowOff>
    </xdr:from>
    <xdr:to>
      <xdr:col>1</xdr:col>
      <xdr:colOff>962025</xdr:colOff>
      <xdr:row>646</xdr:row>
      <xdr:rowOff>0</xdr:rowOff>
    </xdr:to>
    <xdr:pic>
      <xdr:nvPicPr>
        <xdr:cNvPr id="166368" name="Picture 85">
          <a:extLst>
            <a:ext uri="{FF2B5EF4-FFF2-40B4-BE49-F238E27FC236}">
              <a16:creationId xmlns:a16="http://schemas.microsoft.com/office/drawing/2014/main" id="{00000000-0008-0000-1800-0000E0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26453900"/>
          <a:ext cx="0" cy="0"/>
        </a:xfrm>
        <a:prstGeom prst="rect">
          <a:avLst/>
        </a:prstGeom>
        <a:noFill/>
        <a:ln w="1">
          <a:noFill/>
          <a:miter lim="800000"/>
          <a:headEnd/>
          <a:tailEnd/>
        </a:ln>
      </xdr:spPr>
    </xdr:pic>
    <xdr:clientData/>
  </xdr:twoCellAnchor>
  <xdr:twoCellAnchor editAs="oneCell">
    <xdr:from>
      <xdr:col>1</xdr:col>
      <xdr:colOff>962025</xdr:colOff>
      <xdr:row>646</xdr:row>
      <xdr:rowOff>0</xdr:rowOff>
    </xdr:from>
    <xdr:to>
      <xdr:col>1</xdr:col>
      <xdr:colOff>962025</xdr:colOff>
      <xdr:row>646</xdr:row>
      <xdr:rowOff>0</xdr:rowOff>
    </xdr:to>
    <xdr:pic>
      <xdr:nvPicPr>
        <xdr:cNvPr id="166369" name="Picture 76">
          <a:extLst>
            <a:ext uri="{FF2B5EF4-FFF2-40B4-BE49-F238E27FC236}">
              <a16:creationId xmlns:a16="http://schemas.microsoft.com/office/drawing/2014/main" id="{00000000-0008-0000-1800-0000E1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26453900"/>
          <a:ext cx="0" cy="0"/>
        </a:xfrm>
        <a:prstGeom prst="rect">
          <a:avLst/>
        </a:prstGeom>
        <a:noFill/>
        <a:ln w="1">
          <a:noFill/>
          <a:miter lim="800000"/>
          <a:headEnd/>
          <a:tailEnd/>
        </a:ln>
      </xdr:spPr>
    </xdr:pic>
    <xdr:clientData/>
  </xdr:twoCellAnchor>
  <xdr:twoCellAnchor editAs="oneCell">
    <xdr:from>
      <xdr:col>1</xdr:col>
      <xdr:colOff>962025</xdr:colOff>
      <xdr:row>646</xdr:row>
      <xdr:rowOff>0</xdr:rowOff>
    </xdr:from>
    <xdr:to>
      <xdr:col>1</xdr:col>
      <xdr:colOff>962025</xdr:colOff>
      <xdr:row>646</xdr:row>
      <xdr:rowOff>0</xdr:rowOff>
    </xdr:to>
    <xdr:pic>
      <xdr:nvPicPr>
        <xdr:cNvPr id="166370" name="Picture 79">
          <a:extLst>
            <a:ext uri="{FF2B5EF4-FFF2-40B4-BE49-F238E27FC236}">
              <a16:creationId xmlns:a16="http://schemas.microsoft.com/office/drawing/2014/main" id="{00000000-0008-0000-1800-0000E2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26453900"/>
          <a:ext cx="0" cy="0"/>
        </a:xfrm>
        <a:prstGeom prst="rect">
          <a:avLst/>
        </a:prstGeom>
        <a:noFill/>
        <a:ln w="1">
          <a:noFill/>
          <a:miter lim="800000"/>
          <a:headEnd/>
          <a:tailEnd/>
        </a:ln>
      </xdr:spPr>
    </xdr:pic>
    <xdr:clientData/>
  </xdr:twoCellAnchor>
  <xdr:twoCellAnchor editAs="oneCell">
    <xdr:from>
      <xdr:col>1</xdr:col>
      <xdr:colOff>781050</xdr:colOff>
      <xdr:row>670</xdr:row>
      <xdr:rowOff>1457325</xdr:rowOff>
    </xdr:from>
    <xdr:to>
      <xdr:col>1</xdr:col>
      <xdr:colOff>781050</xdr:colOff>
      <xdr:row>671</xdr:row>
      <xdr:rowOff>3810</xdr:rowOff>
    </xdr:to>
    <xdr:pic>
      <xdr:nvPicPr>
        <xdr:cNvPr id="166371" name="Picture 1">
          <a:extLst>
            <a:ext uri="{FF2B5EF4-FFF2-40B4-BE49-F238E27FC236}">
              <a16:creationId xmlns:a16="http://schemas.microsoft.com/office/drawing/2014/main" id="{00000000-0008-0000-1800-0000E389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37664825"/>
          <a:ext cx="0" cy="0"/>
        </a:xfrm>
        <a:prstGeom prst="rect">
          <a:avLst/>
        </a:prstGeom>
        <a:noFill/>
        <a:ln w="9525">
          <a:noFill/>
          <a:miter lim="800000"/>
          <a:headEnd/>
          <a:tailEnd/>
        </a:ln>
      </xdr:spPr>
    </xdr:pic>
    <xdr:clientData/>
  </xdr:twoCellAnchor>
  <xdr:twoCellAnchor editAs="oneCell">
    <xdr:from>
      <xdr:col>1</xdr:col>
      <xdr:colOff>647700</xdr:colOff>
      <xdr:row>670</xdr:row>
      <xdr:rowOff>1438275</xdr:rowOff>
    </xdr:from>
    <xdr:to>
      <xdr:col>1</xdr:col>
      <xdr:colOff>647700</xdr:colOff>
      <xdr:row>671</xdr:row>
      <xdr:rowOff>0</xdr:rowOff>
    </xdr:to>
    <xdr:pic>
      <xdr:nvPicPr>
        <xdr:cNvPr id="166372" name="Picture 27" descr="Izrezak.JPG">
          <a:extLst>
            <a:ext uri="{FF2B5EF4-FFF2-40B4-BE49-F238E27FC236}">
              <a16:creationId xmlns:a16="http://schemas.microsoft.com/office/drawing/2014/main" id="{00000000-0008-0000-1800-0000E4890200}"/>
            </a:ext>
          </a:extLst>
        </xdr:cNvPr>
        <xdr:cNvPicPr>
          <a:picLocks noChangeAspect="1"/>
        </xdr:cNvPicPr>
      </xdr:nvPicPr>
      <xdr:blipFill>
        <a:blip xmlns:r="http://schemas.openxmlformats.org/officeDocument/2006/relationships" r:embed="rId4"/>
        <a:srcRect/>
        <a:stretch>
          <a:fillRect/>
        </a:stretch>
      </xdr:blipFill>
      <xdr:spPr bwMode="auto">
        <a:xfrm>
          <a:off x="1076325" y="137664825"/>
          <a:ext cx="0" cy="0"/>
        </a:xfrm>
        <a:prstGeom prst="rect">
          <a:avLst/>
        </a:prstGeom>
        <a:noFill/>
        <a:ln w="9525">
          <a:noFill/>
          <a:miter lim="800000"/>
          <a:headEnd/>
          <a:tailEnd/>
        </a:ln>
      </xdr:spPr>
    </xdr:pic>
    <xdr:clientData/>
  </xdr:twoCellAnchor>
  <xdr:twoCellAnchor editAs="oneCell">
    <xdr:from>
      <xdr:col>1</xdr:col>
      <xdr:colOff>638175</xdr:colOff>
      <xdr:row>678</xdr:row>
      <xdr:rowOff>0</xdr:rowOff>
    </xdr:from>
    <xdr:to>
      <xdr:col>1</xdr:col>
      <xdr:colOff>638175</xdr:colOff>
      <xdr:row>678</xdr:row>
      <xdr:rowOff>0</xdr:rowOff>
    </xdr:to>
    <xdr:pic>
      <xdr:nvPicPr>
        <xdr:cNvPr id="166373" name="Picture 28" descr="philipsfit.JPG">
          <a:extLst>
            <a:ext uri="{FF2B5EF4-FFF2-40B4-BE49-F238E27FC236}">
              <a16:creationId xmlns:a16="http://schemas.microsoft.com/office/drawing/2014/main" id="{00000000-0008-0000-1800-0000E5890200}"/>
            </a:ext>
          </a:extLst>
        </xdr:cNvPr>
        <xdr:cNvPicPr>
          <a:picLocks noChangeAspect="1"/>
        </xdr:cNvPicPr>
      </xdr:nvPicPr>
      <xdr:blipFill>
        <a:blip xmlns:r="http://schemas.openxmlformats.org/officeDocument/2006/relationships" r:embed="rId5"/>
        <a:srcRect/>
        <a:stretch>
          <a:fillRect/>
        </a:stretch>
      </xdr:blipFill>
      <xdr:spPr bwMode="auto">
        <a:xfrm>
          <a:off x="1066800" y="14044612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374" name="Picture 82">
          <a:extLst>
            <a:ext uri="{FF2B5EF4-FFF2-40B4-BE49-F238E27FC236}">
              <a16:creationId xmlns:a16="http://schemas.microsoft.com/office/drawing/2014/main" id="{00000000-0008-0000-1800-0000E6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375" name="Picture 85">
          <a:extLst>
            <a:ext uri="{FF2B5EF4-FFF2-40B4-BE49-F238E27FC236}">
              <a16:creationId xmlns:a16="http://schemas.microsoft.com/office/drawing/2014/main" id="{00000000-0008-0000-1800-0000E7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376" name="Picture 76">
          <a:extLst>
            <a:ext uri="{FF2B5EF4-FFF2-40B4-BE49-F238E27FC236}">
              <a16:creationId xmlns:a16="http://schemas.microsoft.com/office/drawing/2014/main" id="{00000000-0008-0000-1800-0000E8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377" name="Picture 79">
          <a:extLst>
            <a:ext uri="{FF2B5EF4-FFF2-40B4-BE49-F238E27FC236}">
              <a16:creationId xmlns:a16="http://schemas.microsoft.com/office/drawing/2014/main" id="{00000000-0008-0000-1800-0000E9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378" name="Picture 2">
          <a:extLst>
            <a:ext uri="{FF2B5EF4-FFF2-40B4-BE49-F238E27FC236}">
              <a16:creationId xmlns:a16="http://schemas.microsoft.com/office/drawing/2014/main" id="{00000000-0008-0000-1800-0000EA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379" name="Picture 2">
          <a:extLst>
            <a:ext uri="{FF2B5EF4-FFF2-40B4-BE49-F238E27FC236}">
              <a16:creationId xmlns:a16="http://schemas.microsoft.com/office/drawing/2014/main" id="{00000000-0008-0000-1800-0000EB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380" name="Picture 3" descr="nealuce_parete">
          <a:extLst>
            <a:ext uri="{FF2B5EF4-FFF2-40B4-BE49-F238E27FC236}">
              <a16:creationId xmlns:a16="http://schemas.microsoft.com/office/drawing/2014/main" id="{00000000-0008-0000-1800-0000EC89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381" name="Picture 2">
          <a:extLst>
            <a:ext uri="{FF2B5EF4-FFF2-40B4-BE49-F238E27FC236}">
              <a16:creationId xmlns:a16="http://schemas.microsoft.com/office/drawing/2014/main" id="{00000000-0008-0000-1800-0000ED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382" name="Picture 3" descr="nealuce_parete">
          <a:extLst>
            <a:ext uri="{FF2B5EF4-FFF2-40B4-BE49-F238E27FC236}">
              <a16:creationId xmlns:a16="http://schemas.microsoft.com/office/drawing/2014/main" id="{00000000-0008-0000-1800-0000EE89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383" name="Picture 2">
          <a:extLst>
            <a:ext uri="{FF2B5EF4-FFF2-40B4-BE49-F238E27FC236}">
              <a16:creationId xmlns:a16="http://schemas.microsoft.com/office/drawing/2014/main" id="{00000000-0008-0000-1800-0000EF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384" name="Picture 3" descr="nealuce_parete">
          <a:extLst>
            <a:ext uri="{FF2B5EF4-FFF2-40B4-BE49-F238E27FC236}">
              <a16:creationId xmlns:a16="http://schemas.microsoft.com/office/drawing/2014/main" id="{00000000-0008-0000-1800-0000F089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385" name="Picture 2">
          <a:extLst>
            <a:ext uri="{FF2B5EF4-FFF2-40B4-BE49-F238E27FC236}">
              <a16:creationId xmlns:a16="http://schemas.microsoft.com/office/drawing/2014/main" id="{00000000-0008-0000-1800-0000F1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962025</xdr:colOff>
      <xdr:row>679</xdr:row>
      <xdr:rowOff>0</xdr:rowOff>
    </xdr:from>
    <xdr:to>
      <xdr:col>1</xdr:col>
      <xdr:colOff>962025</xdr:colOff>
      <xdr:row>679</xdr:row>
      <xdr:rowOff>0</xdr:rowOff>
    </xdr:to>
    <xdr:pic>
      <xdr:nvPicPr>
        <xdr:cNvPr id="166386" name="Picture 82">
          <a:extLst>
            <a:ext uri="{FF2B5EF4-FFF2-40B4-BE49-F238E27FC236}">
              <a16:creationId xmlns:a16="http://schemas.microsoft.com/office/drawing/2014/main" id="{00000000-0008-0000-1800-0000F2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608050"/>
          <a:ext cx="0" cy="0"/>
        </a:xfrm>
        <a:prstGeom prst="rect">
          <a:avLst/>
        </a:prstGeom>
        <a:noFill/>
        <a:ln w="1">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387" name="Picture 2">
          <a:extLst>
            <a:ext uri="{FF2B5EF4-FFF2-40B4-BE49-F238E27FC236}">
              <a16:creationId xmlns:a16="http://schemas.microsoft.com/office/drawing/2014/main" id="{00000000-0008-0000-1800-0000F3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388" name="Picture 3" descr="nealuce_parete">
          <a:extLst>
            <a:ext uri="{FF2B5EF4-FFF2-40B4-BE49-F238E27FC236}">
              <a16:creationId xmlns:a16="http://schemas.microsoft.com/office/drawing/2014/main" id="{00000000-0008-0000-1800-0000F489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0</xdr:rowOff>
    </xdr:from>
    <xdr:to>
      <xdr:col>1</xdr:col>
      <xdr:colOff>962025</xdr:colOff>
      <xdr:row>679</xdr:row>
      <xdr:rowOff>0</xdr:rowOff>
    </xdr:to>
    <xdr:pic>
      <xdr:nvPicPr>
        <xdr:cNvPr id="166389" name="Picture 85">
          <a:extLst>
            <a:ext uri="{FF2B5EF4-FFF2-40B4-BE49-F238E27FC236}">
              <a16:creationId xmlns:a16="http://schemas.microsoft.com/office/drawing/2014/main" id="{00000000-0008-0000-1800-0000F5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608050"/>
          <a:ext cx="0" cy="0"/>
        </a:xfrm>
        <a:prstGeom prst="rect">
          <a:avLst/>
        </a:prstGeom>
        <a:noFill/>
        <a:ln w="1">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390" name="Picture 2">
          <a:extLst>
            <a:ext uri="{FF2B5EF4-FFF2-40B4-BE49-F238E27FC236}">
              <a16:creationId xmlns:a16="http://schemas.microsoft.com/office/drawing/2014/main" id="{00000000-0008-0000-1800-0000F6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391" name="Picture 3" descr="nealuce_parete">
          <a:extLst>
            <a:ext uri="{FF2B5EF4-FFF2-40B4-BE49-F238E27FC236}">
              <a16:creationId xmlns:a16="http://schemas.microsoft.com/office/drawing/2014/main" id="{00000000-0008-0000-1800-0000F789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0</xdr:rowOff>
    </xdr:from>
    <xdr:to>
      <xdr:col>1</xdr:col>
      <xdr:colOff>962025</xdr:colOff>
      <xdr:row>679</xdr:row>
      <xdr:rowOff>0</xdr:rowOff>
    </xdr:to>
    <xdr:pic>
      <xdr:nvPicPr>
        <xdr:cNvPr id="166392" name="Picture 76">
          <a:extLst>
            <a:ext uri="{FF2B5EF4-FFF2-40B4-BE49-F238E27FC236}">
              <a16:creationId xmlns:a16="http://schemas.microsoft.com/office/drawing/2014/main" id="{00000000-0008-0000-1800-0000F8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608050"/>
          <a:ext cx="0" cy="0"/>
        </a:xfrm>
        <a:prstGeom prst="rect">
          <a:avLst/>
        </a:prstGeom>
        <a:noFill/>
        <a:ln w="1">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393" name="Picture 2">
          <a:extLst>
            <a:ext uri="{FF2B5EF4-FFF2-40B4-BE49-F238E27FC236}">
              <a16:creationId xmlns:a16="http://schemas.microsoft.com/office/drawing/2014/main" id="{00000000-0008-0000-1800-0000F9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394" name="Picture 3" descr="nealuce_parete">
          <a:extLst>
            <a:ext uri="{FF2B5EF4-FFF2-40B4-BE49-F238E27FC236}">
              <a16:creationId xmlns:a16="http://schemas.microsoft.com/office/drawing/2014/main" id="{00000000-0008-0000-1800-0000FA89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395" name="Picture 2">
          <a:extLst>
            <a:ext uri="{FF2B5EF4-FFF2-40B4-BE49-F238E27FC236}">
              <a16:creationId xmlns:a16="http://schemas.microsoft.com/office/drawing/2014/main" id="{00000000-0008-0000-1800-0000FB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396" name="Picture 3" descr="nealuce_parete">
          <a:extLst>
            <a:ext uri="{FF2B5EF4-FFF2-40B4-BE49-F238E27FC236}">
              <a16:creationId xmlns:a16="http://schemas.microsoft.com/office/drawing/2014/main" id="{00000000-0008-0000-1800-0000FC89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781050</xdr:colOff>
      <xdr:row>679</xdr:row>
      <xdr:rowOff>1714500</xdr:rowOff>
    </xdr:from>
    <xdr:to>
      <xdr:col>1</xdr:col>
      <xdr:colOff>781050</xdr:colOff>
      <xdr:row>680</xdr:row>
      <xdr:rowOff>0</xdr:rowOff>
    </xdr:to>
    <xdr:pic>
      <xdr:nvPicPr>
        <xdr:cNvPr id="166397" name="Picture 1">
          <a:extLst>
            <a:ext uri="{FF2B5EF4-FFF2-40B4-BE49-F238E27FC236}">
              <a16:creationId xmlns:a16="http://schemas.microsoft.com/office/drawing/2014/main" id="{00000000-0008-0000-1800-0000FD89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41608175"/>
          <a:ext cx="0" cy="0"/>
        </a:xfrm>
        <a:prstGeom prst="rect">
          <a:avLst/>
        </a:prstGeom>
        <a:noFill/>
        <a:ln w="9525">
          <a:noFill/>
          <a:miter lim="800000"/>
          <a:headEnd/>
          <a:tailEnd/>
        </a:ln>
      </xdr:spPr>
    </xdr:pic>
    <xdr:clientData/>
  </xdr:twoCellAnchor>
  <xdr:twoCellAnchor editAs="oneCell">
    <xdr:from>
      <xdr:col>1</xdr:col>
      <xdr:colOff>962025</xdr:colOff>
      <xdr:row>681</xdr:row>
      <xdr:rowOff>342900</xdr:rowOff>
    </xdr:from>
    <xdr:to>
      <xdr:col>1</xdr:col>
      <xdr:colOff>962025</xdr:colOff>
      <xdr:row>682</xdr:row>
      <xdr:rowOff>0</xdr:rowOff>
    </xdr:to>
    <xdr:pic>
      <xdr:nvPicPr>
        <xdr:cNvPr id="166398" name="Picture 2">
          <a:extLst>
            <a:ext uri="{FF2B5EF4-FFF2-40B4-BE49-F238E27FC236}">
              <a16:creationId xmlns:a16="http://schemas.microsoft.com/office/drawing/2014/main" id="{00000000-0008-0000-1800-0000FE89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1960600"/>
          <a:ext cx="0" cy="0"/>
        </a:xfrm>
        <a:prstGeom prst="rect">
          <a:avLst/>
        </a:prstGeom>
        <a:noFill/>
        <a:ln w="1">
          <a:noFill/>
          <a:miter lim="800000"/>
          <a:headEnd/>
          <a:tailEnd/>
        </a:ln>
      </xdr:spPr>
    </xdr:pic>
    <xdr:clientData/>
  </xdr:twoCellAnchor>
  <xdr:twoCellAnchor editAs="oneCell">
    <xdr:from>
      <xdr:col>1</xdr:col>
      <xdr:colOff>1095375</xdr:colOff>
      <xdr:row>681</xdr:row>
      <xdr:rowOff>247650</xdr:rowOff>
    </xdr:from>
    <xdr:to>
      <xdr:col>1</xdr:col>
      <xdr:colOff>1095375</xdr:colOff>
      <xdr:row>682</xdr:row>
      <xdr:rowOff>0</xdr:rowOff>
    </xdr:to>
    <xdr:pic>
      <xdr:nvPicPr>
        <xdr:cNvPr id="166399" name="Picture 3" descr="nealuce_parete">
          <a:extLst>
            <a:ext uri="{FF2B5EF4-FFF2-40B4-BE49-F238E27FC236}">
              <a16:creationId xmlns:a16="http://schemas.microsoft.com/office/drawing/2014/main" id="{00000000-0008-0000-1800-0000FF89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1960600"/>
          <a:ext cx="0" cy="0"/>
        </a:xfrm>
        <a:prstGeom prst="rect">
          <a:avLst/>
        </a:prstGeom>
        <a:noFill/>
        <a:ln w="9525">
          <a:noFill/>
          <a:miter lim="800000"/>
          <a:headEnd/>
          <a:tailEnd/>
        </a:ln>
      </xdr:spPr>
    </xdr:pic>
    <xdr:clientData/>
  </xdr:twoCellAnchor>
  <xdr:twoCellAnchor editAs="oneCell">
    <xdr:from>
      <xdr:col>1</xdr:col>
      <xdr:colOff>962025</xdr:colOff>
      <xdr:row>681</xdr:row>
      <xdr:rowOff>342900</xdr:rowOff>
    </xdr:from>
    <xdr:to>
      <xdr:col>1</xdr:col>
      <xdr:colOff>962025</xdr:colOff>
      <xdr:row>682</xdr:row>
      <xdr:rowOff>0</xdr:rowOff>
    </xdr:to>
    <xdr:pic>
      <xdr:nvPicPr>
        <xdr:cNvPr id="166400" name="Picture 2">
          <a:extLst>
            <a:ext uri="{FF2B5EF4-FFF2-40B4-BE49-F238E27FC236}">
              <a16:creationId xmlns:a16="http://schemas.microsoft.com/office/drawing/2014/main" id="{00000000-0008-0000-1800-00000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1960600"/>
          <a:ext cx="0" cy="0"/>
        </a:xfrm>
        <a:prstGeom prst="rect">
          <a:avLst/>
        </a:prstGeom>
        <a:noFill/>
        <a:ln w="1">
          <a:noFill/>
          <a:miter lim="800000"/>
          <a:headEnd/>
          <a:tailEnd/>
        </a:ln>
      </xdr:spPr>
    </xdr:pic>
    <xdr:clientData/>
  </xdr:twoCellAnchor>
  <xdr:twoCellAnchor editAs="oneCell">
    <xdr:from>
      <xdr:col>1</xdr:col>
      <xdr:colOff>962025</xdr:colOff>
      <xdr:row>681</xdr:row>
      <xdr:rowOff>342900</xdr:rowOff>
    </xdr:from>
    <xdr:to>
      <xdr:col>1</xdr:col>
      <xdr:colOff>962025</xdr:colOff>
      <xdr:row>682</xdr:row>
      <xdr:rowOff>0</xdr:rowOff>
    </xdr:to>
    <xdr:pic>
      <xdr:nvPicPr>
        <xdr:cNvPr id="166401" name="Picture 2">
          <a:extLst>
            <a:ext uri="{FF2B5EF4-FFF2-40B4-BE49-F238E27FC236}">
              <a16:creationId xmlns:a16="http://schemas.microsoft.com/office/drawing/2014/main" id="{00000000-0008-0000-1800-00000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1960600"/>
          <a:ext cx="0" cy="0"/>
        </a:xfrm>
        <a:prstGeom prst="rect">
          <a:avLst/>
        </a:prstGeom>
        <a:noFill/>
        <a:ln w="1">
          <a:noFill/>
          <a:miter lim="800000"/>
          <a:headEnd/>
          <a:tailEnd/>
        </a:ln>
      </xdr:spPr>
    </xdr:pic>
    <xdr:clientData/>
  </xdr:twoCellAnchor>
  <xdr:twoCellAnchor editAs="oneCell">
    <xdr:from>
      <xdr:col>1</xdr:col>
      <xdr:colOff>1095375</xdr:colOff>
      <xdr:row>681</xdr:row>
      <xdr:rowOff>247650</xdr:rowOff>
    </xdr:from>
    <xdr:to>
      <xdr:col>1</xdr:col>
      <xdr:colOff>1095375</xdr:colOff>
      <xdr:row>682</xdr:row>
      <xdr:rowOff>0</xdr:rowOff>
    </xdr:to>
    <xdr:pic>
      <xdr:nvPicPr>
        <xdr:cNvPr id="166402" name="Picture 3" descr="nealuce_parete">
          <a:extLst>
            <a:ext uri="{FF2B5EF4-FFF2-40B4-BE49-F238E27FC236}">
              <a16:creationId xmlns:a16="http://schemas.microsoft.com/office/drawing/2014/main" id="{00000000-0008-0000-1800-0000028A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1960600"/>
          <a:ext cx="0" cy="0"/>
        </a:xfrm>
        <a:prstGeom prst="rect">
          <a:avLst/>
        </a:prstGeom>
        <a:noFill/>
        <a:ln w="9525">
          <a:noFill/>
          <a:miter lim="800000"/>
          <a:headEnd/>
          <a:tailEnd/>
        </a:ln>
      </xdr:spPr>
    </xdr:pic>
    <xdr:clientData/>
  </xdr:twoCellAnchor>
  <xdr:twoCellAnchor editAs="oneCell">
    <xdr:from>
      <xdr:col>1</xdr:col>
      <xdr:colOff>962025</xdr:colOff>
      <xdr:row>681</xdr:row>
      <xdr:rowOff>342900</xdr:rowOff>
    </xdr:from>
    <xdr:to>
      <xdr:col>1</xdr:col>
      <xdr:colOff>962025</xdr:colOff>
      <xdr:row>682</xdr:row>
      <xdr:rowOff>0</xdr:rowOff>
    </xdr:to>
    <xdr:pic>
      <xdr:nvPicPr>
        <xdr:cNvPr id="166403" name="Picture 2">
          <a:extLst>
            <a:ext uri="{FF2B5EF4-FFF2-40B4-BE49-F238E27FC236}">
              <a16:creationId xmlns:a16="http://schemas.microsoft.com/office/drawing/2014/main" id="{00000000-0008-0000-1800-00000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1960600"/>
          <a:ext cx="0" cy="0"/>
        </a:xfrm>
        <a:prstGeom prst="rect">
          <a:avLst/>
        </a:prstGeom>
        <a:noFill/>
        <a:ln w="1">
          <a:noFill/>
          <a:miter lim="800000"/>
          <a:headEnd/>
          <a:tailEnd/>
        </a:ln>
      </xdr:spPr>
    </xdr:pic>
    <xdr:clientData/>
  </xdr:twoCellAnchor>
  <xdr:twoCellAnchor editAs="oneCell">
    <xdr:from>
      <xdr:col>1</xdr:col>
      <xdr:colOff>1095375</xdr:colOff>
      <xdr:row>681</xdr:row>
      <xdr:rowOff>247650</xdr:rowOff>
    </xdr:from>
    <xdr:to>
      <xdr:col>1</xdr:col>
      <xdr:colOff>1095375</xdr:colOff>
      <xdr:row>682</xdr:row>
      <xdr:rowOff>0</xdr:rowOff>
    </xdr:to>
    <xdr:pic>
      <xdr:nvPicPr>
        <xdr:cNvPr id="166404" name="Picture 3" descr="nealuce_parete">
          <a:extLst>
            <a:ext uri="{FF2B5EF4-FFF2-40B4-BE49-F238E27FC236}">
              <a16:creationId xmlns:a16="http://schemas.microsoft.com/office/drawing/2014/main" id="{00000000-0008-0000-1800-0000048A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1960600"/>
          <a:ext cx="0" cy="0"/>
        </a:xfrm>
        <a:prstGeom prst="rect">
          <a:avLst/>
        </a:prstGeom>
        <a:noFill/>
        <a:ln w="9525">
          <a:noFill/>
          <a:miter lim="800000"/>
          <a:headEnd/>
          <a:tailEnd/>
        </a:ln>
      </xdr:spPr>
    </xdr:pic>
    <xdr:clientData/>
  </xdr:twoCellAnchor>
  <xdr:twoCellAnchor editAs="oneCell">
    <xdr:from>
      <xdr:col>1</xdr:col>
      <xdr:colOff>962025</xdr:colOff>
      <xdr:row>681</xdr:row>
      <xdr:rowOff>342900</xdr:rowOff>
    </xdr:from>
    <xdr:to>
      <xdr:col>1</xdr:col>
      <xdr:colOff>962025</xdr:colOff>
      <xdr:row>682</xdr:row>
      <xdr:rowOff>0</xdr:rowOff>
    </xdr:to>
    <xdr:pic>
      <xdr:nvPicPr>
        <xdr:cNvPr id="166405" name="Picture 2">
          <a:extLst>
            <a:ext uri="{FF2B5EF4-FFF2-40B4-BE49-F238E27FC236}">
              <a16:creationId xmlns:a16="http://schemas.microsoft.com/office/drawing/2014/main" id="{00000000-0008-0000-1800-00000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1960600"/>
          <a:ext cx="0" cy="0"/>
        </a:xfrm>
        <a:prstGeom prst="rect">
          <a:avLst/>
        </a:prstGeom>
        <a:noFill/>
        <a:ln w="1">
          <a:noFill/>
          <a:miter lim="800000"/>
          <a:headEnd/>
          <a:tailEnd/>
        </a:ln>
      </xdr:spPr>
    </xdr:pic>
    <xdr:clientData/>
  </xdr:twoCellAnchor>
  <xdr:twoCellAnchor editAs="oneCell">
    <xdr:from>
      <xdr:col>1</xdr:col>
      <xdr:colOff>800100</xdr:colOff>
      <xdr:row>681</xdr:row>
      <xdr:rowOff>1285875</xdr:rowOff>
    </xdr:from>
    <xdr:to>
      <xdr:col>1</xdr:col>
      <xdr:colOff>800100</xdr:colOff>
      <xdr:row>682</xdr:row>
      <xdr:rowOff>0</xdr:rowOff>
    </xdr:to>
    <xdr:pic>
      <xdr:nvPicPr>
        <xdr:cNvPr id="166406" name="Picture 1">
          <a:extLst>
            <a:ext uri="{FF2B5EF4-FFF2-40B4-BE49-F238E27FC236}">
              <a16:creationId xmlns:a16="http://schemas.microsoft.com/office/drawing/2014/main" id="{00000000-0008-0000-1800-0000068A02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228725" y="141960600"/>
          <a:ext cx="0" cy="0"/>
        </a:xfrm>
        <a:prstGeom prst="rect">
          <a:avLst/>
        </a:prstGeom>
        <a:noFill/>
        <a:ln w="9525">
          <a:noFill/>
          <a:miter lim="800000"/>
          <a:headEnd/>
          <a:tailEnd/>
        </a:ln>
      </xdr:spPr>
    </xdr:pic>
    <xdr:clientData/>
  </xdr:twoCellAnchor>
  <xdr:twoCellAnchor editAs="oneCell">
    <xdr:from>
      <xdr:col>1</xdr:col>
      <xdr:colOff>962025</xdr:colOff>
      <xdr:row>683</xdr:row>
      <xdr:rowOff>342900</xdr:rowOff>
    </xdr:from>
    <xdr:to>
      <xdr:col>1</xdr:col>
      <xdr:colOff>962025</xdr:colOff>
      <xdr:row>684</xdr:row>
      <xdr:rowOff>0</xdr:rowOff>
    </xdr:to>
    <xdr:pic>
      <xdr:nvPicPr>
        <xdr:cNvPr id="166407" name="Picture 2">
          <a:extLst>
            <a:ext uri="{FF2B5EF4-FFF2-40B4-BE49-F238E27FC236}">
              <a16:creationId xmlns:a16="http://schemas.microsoft.com/office/drawing/2014/main" id="{00000000-0008-0000-1800-00000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3713200"/>
          <a:ext cx="0" cy="0"/>
        </a:xfrm>
        <a:prstGeom prst="rect">
          <a:avLst/>
        </a:prstGeom>
        <a:noFill/>
        <a:ln w="1">
          <a:noFill/>
          <a:miter lim="800000"/>
          <a:headEnd/>
          <a:tailEnd/>
        </a:ln>
      </xdr:spPr>
    </xdr:pic>
    <xdr:clientData/>
  </xdr:twoCellAnchor>
  <xdr:twoCellAnchor editAs="oneCell">
    <xdr:from>
      <xdr:col>1</xdr:col>
      <xdr:colOff>1095375</xdr:colOff>
      <xdr:row>683</xdr:row>
      <xdr:rowOff>247650</xdr:rowOff>
    </xdr:from>
    <xdr:to>
      <xdr:col>1</xdr:col>
      <xdr:colOff>1095375</xdr:colOff>
      <xdr:row>684</xdr:row>
      <xdr:rowOff>0</xdr:rowOff>
    </xdr:to>
    <xdr:pic>
      <xdr:nvPicPr>
        <xdr:cNvPr id="166408" name="Picture 3" descr="nealuce_parete">
          <a:extLst>
            <a:ext uri="{FF2B5EF4-FFF2-40B4-BE49-F238E27FC236}">
              <a16:creationId xmlns:a16="http://schemas.microsoft.com/office/drawing/2014/main" id="{00000000-0008-0000-1800-0000088A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3713200"/>
          <a:ext cx="0" cy="0"/>
        </a:xfrm>
        <a:prstGeom prst="rect">
          <a:avLst/>
        </a:prstGeom>
        <a:noFill/>
        <a:ln w="9525">
          <a:noFill/>
          <a:miter lim="800000"/>
          <a:headEnd/>
          <a:tailEnd/>
        </a:ln>
      </xdr:spPr>
    </xdr:pic>
    <xdr:clientData/>
  </xdr:twoCellAnchor>
  <xdr:twoCellAnchor editAs="oneCell">
    <xdr:from>
      <xdr:col>1</xdr:col>
      <xdr:colOff>962025</xdr:colOff>
      <xdr:row>683</xdr:row>
      <xdr:rowOff>342900</xdr:rowOff>
    </xdr:from>
    <xdr:to>
      <xdr:col>1</xdr:col>
      <xdr:colOff>962025</xdr:colOff>
      <xdr:row>684</xdr:row>
      <xdr:rowOff>0</xdr:rowOff>
    </xdr:to>
    <xdr:pic>
      <xdr:nvPicPr>
        <xdr:cNvPr id="166409" name="Picture 2">
          <a:extLst>
            <a:ext uri="{FF2B5EF4-FFF2-40B4-BE49-F238E27FC236}">
              <a16:creationId xmlns:a16="http://schemas.microsoft.com/office/drawing/2014/main" id="{00000000-0008-0000-1800-00000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3713200"/>
          <a:ext cx="0" cy="0"/>
        </a:xfrm>
        <a:prstGeom prst="rect">
          <a:avLst/>
        </a:prstGeom>
        <a:noFill/>
        <a:ln w="1">
          <a:noFill/>
          <a:miter lim="800000"/>
          <a:headEnd/>
          <a:tailEnd/>
        </a:ln>
      </xdr:spPr>
    </xdr:pic>
    <xdr:clientData/>
  </xdr:twoCellAnchor>
  <xdr:twoCellAnchor editAs="oneCell">
    <xdr:from>
      <xdr:col>1</xdr:col>
      <xdr:colOff>962025</xdr:colOff>
      <xdr:row>683</xdr:row>
      <xdr:rowOff>342900</xdr:rowOff>
    </xdr:from>
    <xdr:to>
      <xdr:col>1</xdr:col>
      <xdr:colOff>962025</xdr:colOff>
      <xdr:row>684</xdr:row>
      <xdr:rowOff>0</xdr:rowOff>
    </xdr:to>
    <xdr:pic>
      <xdr:nvPicPr>
        <xdr:cNvPr id="166410" name="Picture 2">
          <a:extLst>
            <a:ext uri="{FF2B5EF4-FFF2-40B4-BE49-F238E27FC236}">
              <a16:creationId xmlns:a16="http://schemas.microsoft.com/office/drawing/2014/main" id="{00000000-0008-0000-1800-00000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3713200"/>
          <a:ext cx="0" cy="0"/>
        </a:xfrm>
        <a:prstGeom prst="rect">
          <a:avLst/>
        </a:prstGeom>
        <a:noFill/>
        <a:ln w="1">
          <a:noFill/>
          <a:miter lim="800000"/>
          <a:headEnd/>
          <a:tailEnd/>
        </a:ln>
      </xdr:spPr>
    </xdr:pic>
    <xdr:clientData/>
  </xdr:twoCellAnchor>
  <xdr:twoCellAnchor editAs="oneCell">
    <xdr:from>
      <xdr:col>1</xdr:col>
      <xdr:colOff>1095375</xdr:colOff>
      <xdr:row>683</xdr:row>
      <xdr:rowOff>247650</xdr:rowOff>
    </xdr:from>
    <xdr:to>
      <xdr:col>1</xdr:col>
      <xdr:colOff>1095375</xdr:colOff>
      <xdr:row>684</xdr:row>
      <xdr:rowOff>0</xdr:rowOff>
    </xdr:to>
    <xdr:pic>
      <xdr:nvPicPr>
        <xdr:cNvPr id="166411" name="Picture 3" descr="nealuce_parete">
          <a:extLst>
            <a:ext uri="{FF2B5EF4-FFF2-40B4-BE49-F238E27FC236}">
              <a16:creationId xmlns:a16="http://schemas.microsoft.com/office/drawing/2014/main" id="{00000000-0008-0000-1800-00000B8A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3713200"/>
          <a:ext cx="0" cy="0"/>
        </a:xfrm>
        <a:prstGeom prst="rect">
          <a:avLst/>
        </a:prstGeom>
        <a:noFill/>
        <a:ln w="9525">
          <a:noFill/>
          <a:miter lim="800000"/>
          <a:headEnd/>
          <a:tailEnd/>
        </a:ln>
      </xdr:spPr>
    </xdr:pic>
    <xdr:clientData/>
  </xdr:twoCellAnchor>
  <xdr:twoCellAnchor editAs="oneCell">
    <xdr:from>
      <xdr:col>1</xdr:col>
      <xdr:colOff>962025</xdr:colOff>
      <xdr:row>683</xdr:row>
      <xdr:rowOff>342900</xdr:rowOff>
    </xdr:from>
    <xdr:to>
      <xdr:col>1</xdr:col>
      <xdr:colOff>962025</xdr:colOff>
      <xdr:row>684</xdr:row>
      <xdr:rowOff>0</xdr:rowOff>
    </xdr:to>
    <xdr:pic>
      <xdr:nvPicPr>
        <xdr:cNvPr id="166412" name="Picture 2">
          <a:extLst>
            <a:ext uri="{FF2B5EF4-FFF2-40B4-BE49-F238E27FC236}">
              <a16:creationId xmlns:a16="http://schemas.microsoft.com/office/drawing/2014/main" id="{00000000-0008-0000-1800-00000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3713200"/>
          <a:ext cx="0" cy="0"/>
        </a:xfrm>
        <a:prstGeom prst="rect">
          <a:avLst/>
        </a:prstGeom>
        <a:noFill/>
        <a:ln w="1">
          <a:noFill/>
          <a:miter lim="800000"/>
          <a:headEnd/>
          <a:tailEnd/>
        </a:ln>
      </xdr:spPr>
    </xdr:pic>
    <xdr:clientData/>
  </xdr:twoCellAnchor>
  <xdr:twoCellAnchor editAs="oneCell">
    <xdr:from>
      <xdr:col>1</xdr:col>
      <xdr:colOff>962025</xdr:colOff>
      <xdr:row>683</xdr:row>
      <xdr:rowOff>342900</xdr:rowOff>
    </xdr:from>
    <xdr:to>
      <xdr:col>1</xdr:col>
      <xdr:colOff>962025</xdr:colOff>
      <xdr:row>684</xdr:row>
      <xdr:rowOff>0</xdr:rowOff>
    </xdr:to>
    <xdr:pic>
      <xdr:nvPicPr>
        <xdr:cNvPr id="166413" name="Picture 2">
          <a:extLst>
            <a:ext uri="{FF2B5EF4-FFF2-40B4-BE49-F238E27FC236}">
              <a16:creationId xmlns:a16="http://schemas.microsoft.com/office/drawing/2014/main" id="{00000000-0008-0000-1800-00000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3713200"/>
          <a:ext cx="0" cy="0"/>
        </a:xfrm>
        <a:prstGeom prst="rect">
          <a:avLst/>
        </a:prstGeom>
        <a:noFill/>
        <a:ln w="1">
          <a:noFill/>
          <a:miter lim="800000"/>
          <a:headEnd/>
          <a:tailEnd/>
        </a:ln>
      </xdr:spPr>
    </xdr:pic>
    <xdr:clientData/>
  </xdr:twoCellAnchor>
  <xdr:twoCellAnchor editAs="oneCell">
    <xdr:from>
      <xdr:col>1</xdr:col>
      <xdr:colOff>800100</xdr:colOff>
      <xdr:row>683</xdr:row>
      <xdr:rowOff>1285875</xdr:rowOff>
    </xdr:from>
    <xdr:to>
      <xdr:col>1</xdr:col>
      <xdr:colOff>800100</xdr:colOff>
      <xdr:row>684</xdr:row>
      <xdr:rowOff>0</xdr:rowOff>
    </xdr:to>
    <xdr:pic>
      <xdr:nvPicPr>
        <xdr:cNvPr id="166414" name="Picture 1">
          <a:extLst>
            <a:ext uri="{FF2B5EF4-FFF2-40B4-BE49-F238E27FC236}">
              <a16:creationId xmlns:a16="http://schemas.microsoft.com/office/drawing/2014/main" id="{00000000-0008-0000-1800-00000E8A02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228725" y="143713200"/>
          <a:ext cx="0" cy="0"/>
        </a:xfrm>
        <a:prstGeom prst="rect">
          <a:avLst/>
        </a:prstGeom>
        <a:noFill/>
        <a:ln w="9525">
          <a:noFill/>
          <a:miter lim="800000"/>
          <a:headEnd/>
          <a:tailEnd/>
        </a:ln>
      </xdr:spPr>
    </xdr:pic>
    <xdr:clientData/>
  </xdr:twoCellAnchor>
  <xdr:twoCellAnchor editAs="oneCell">
    <xdr:from>
      <xdr:col>1</xdr:col>
      <xdr:colOff>533400</xdr:colOff>
      <xdr:row>752</xdr:row>
      <xdr:rowOff>0</xdr:rowOff>
    </xdr:from>
    <xdr:to>
      <xdr:col>1</xdr:col>
      <xdr:colOff>533400</xdr:colOff>
      <xdr:row>752</xdr:row>
      <xdr:rowOff>0</xdr:rowOff>
    </xdr:to>
    <xdr:pic>
      <xdr:nvPicPr>
        <xdr:cNvPr id="166415" name="Picture 123" descr="Izrezak.JPG">
          <a:extLst>
            <a:ext uri="{FF2B5EF4-FFF2-40B4-BE49-F238E27FC236}">
              <a16:creationId xmlns:a16="http://schemas.microsoft.com/office/drawing/2014/main" id="{00000000-0008-0000-1800-00000F8A0200}"/>
            </a:ext>
          </a:extLst>
        </xdr:cNvPr>
        <xdr:cNvPicPr>
          <a:picLocks noChangeAspect="1"/>
        </xdr:cNvPicPr>
      </xdr:nvPicPr>
      <xdr:blipFill>
        <a:blip xmlns:r="http://schemas.openxmlformats.org/officeDocument/2006/relationships" r:embed="rId7"/>
        <a:srcRect/>
        <a:stretch>
          <a:fillRect/>
        </a:stretch>
      </xdr:blipFill>
      <xdr:spPr bwMode="auto">
        <a:xfrm>
          <a:off x="962025" y="175660050"/>
          <a:ext cx="0" cy="0"/>
        </a:xfrm>
        <a:prstGeom prst="rect">
          <a:avLst/>
        </a:prstGeom>
        <a:noFill/>
        <a:ln w="9525">
          <a:noFill/>
          <a:miter lim="800000"/>
          <a:headEnd/>
          <a:tailEnd/>
        </a:ln>
      </xdr:spPr>
    </xdr:pic>
    <xdr:clientData/>
  </xdr:twoCellAnchor>
  <xdr:twoCellAnchor editAs="oneCell">
    <xdr:from>
      <xdr:col>1</xdr:col>
      <xdr:colOff>533400</xdr:colOff>
      <xdr:row>752</xdr:row>
      <xdr:rowOff>0</xdr:rowOff>
    </xdr:from>
    <xdr:to>
      <xdr:col>1</xdr:col>
      <xdr:colOff>533400</xdr:colOff>
      <xdr:row>752</xdr:row>
      <xdr:rowOff>0</xdr:rowOff>
    </xdr:to>
    <xdr:pic>
      <xdr:nvPicPr>
        <xdr:cNvPr id="166416" name="Picture 133" descr="Izrezak.JPG">
          <a:extLst>
            <a:ext uri="{FF2B5EF4-FFF2-40B4-BE49-F238E27FC236}">
              <a16:creationId xmlns:a16="http://schemas.microsoft.com/office/drawing/2014/main" id="{00000000-0008-0000-1800-0000108A0200}"/>
            </a:ext>
          </a:extLst>
        </xdr:cNvPr>
        <xdr:cNvPicPr>
          <a:picLocks noChangeAspect="1"/>
        </xdr:cNvPicPr>
      </xdr:nvPicPr>
      <xdr:blipFill>
        <a:blip xmlns:r="http://schemas.openxmlformats.org/officeDocument/2006/relationships" r:embed="rId7"/>
        <a:srcRect/>
        <a:stretch>
          <a:fillRect/>
        </a:stretch>
      </xdr:blipFill>
      <xdr:spPr bwMode="auto">
        <a:xfrm>
          <a:off x="962025" y="175660050"/>
          <a:ext cx="0" cy="0"/>
        </a:xfrm>
        <a:prstGeom prst="rect">
          <a:avLst/>
        </a:prstGeom>
        <a:noFill/>
        <a:ln w="9525">
          <a:noFill/>
          <a:miter lim="800000"/>
          <a:headEnd/>
          <a:tailEnd/>
        </a:ln>
      </xdr:spPr>
    </xdr:pic>
    <xdr:clientData/>
  </xdr:twoCellAnchor>
  <xdr:twoCellAnchor editAs="oneCell">
    <xdr:from>
      <xdr:col>1</xdr:col>
      <xdr:colOff>533400</xdr:colOff>
      <xdr:row>752</xdr:row>
      <xdr:rowOff>0</xdr:rowOff>
    </xdr:from>
    <xdr:to>
      <xdr:col>1</xdr:col>
      <xdr:colOff>533400</xdr:colOff>
      <xdr:row>752</xdr:row>
      <xdr:rowOff>0</xdr:rowOff>
    </xdr:to>
    <xdr:pic>
      <xdr:nvPicPr>
        <xdr:cNvPr id="166417" name="Picture 143" descr="Izrezak.JPG">
          <a:extLst>
            <a:ext uri="{FF2B5EF4-FFF2-40B4-BE49-F238E27FC236}">
              <a16:creationId xmlns:a16="http://schemas.microsoft.com/office/drawing/2014/main" id="{00000000-0008-0000-1800-0000118A0200}"/>
            </a:ext>
          </a:extLst>
        </xdr:cNvPr>
        <xdr:cNvPicPr>
          <a:picLocks noChangeAspect="1"/>
        </xdr:cNvPicPr>
      </xdr:nvPicPr>
      <xdr:blipFill>
        <a:blip xmlns:r="http://schemas.openxmlformats.org/officeDocument/2006/relationships" r:embed="rId7"/>
        <a:srcRect/>
        <a:stretch>
          <a:fillRect/>
        </a:stretch>
      </xdr:blipFill>
      <xdr:spPr bwMode="auto">
        <a:xfrm>
          <a:off x="962025" y="175660050"/>
          <a:ext cx="0" cy="0"/>
        </a:xfrm>
        <a:prstGeom prst="rect">
          <a:avLst/>
        </a:prstGeom>
        <a:noFill/>
        <a:ln w="9525">
          <a:noFill/>
          <a:miter lim="800000"/>
          <a:headEnd/>
          <a:tailEnd/>
        </a:ln>
      </xdr:spPr>
    </xdr:pic>
    <xdr:clientData/>
  </xdr:twoCellAnchor>
  <xdr:twoCellAnchor editAs="oneCell">
    <xdr:from>
      <xdr:col>1</xdr:col>
      <xdr:colOff>962025</xdr:colOff>
      <xdr:row>754</xdr:row>
      <xdr:rowOff>0</xdr:rowOff>
    </xdr:from>
    <xdr:to>
      <xdr:col>1</xdr:col>
      <xdr:colOff>962025</xdr:colOff>
      <xdr:row>754</xdr:row>
      <xdr:rowOff>0</xdr:rowOff>
    </xdr:to>
    <xdr:pic>
      <xdr:nvPicPr>
        <xdr:cNvPr id="166418" name="Picture 2">
          <a:extLst>
            <a:ext uri="{FF2B5EF4-FFF2-40B4-BE49-F238E27FC236}">
              <a16:creationId xmlns:a16="http://schemas.microsoft.com/office/drawing/2014/main" id="{00000000-0008-0000-1800-00001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012475"/>
          <a:ext cx="0" cy="0"/>
        </a:xfrm>
        <a:prstGeom prst="rect">
          <a:avLst/>
        </a:prstGeom>
        <a:noFill/>
        <a:ln w="1">
          <a:noFill/>
          <a:miter lim="800000"/>
          <a:headEnd/>
          <a:tailEnd/>
        </a:ln>
      </xdr:spPr>
    </xdr:pic>
    <xdr:clientData/>
  </xdr:twoCellAnchor>
  <xdr:twoCellAnchor editAs="oneCell">
    <xdr:from>
      <xdr:col>1</xdr:col>
      <xdr:colOff>962025</xdr:colOff>
      <xdr:row>754</xdr:row>
      <xdr:rowOff>0</xdr:rowOff>
    </xdr:from>
    <xdr:to>
      <xdr:col>1</xdr:col>
      <xdr:colOff>962025</xdr:colOff>
      <xdr:row>754</xdr:row>
      <xdr:rowOff>0</xdr:rowOff>
    </xdr:to>
    <xdr:pic>
      <xdr:nvPicPr>
        <xdr:cNvPr id="166419" name="Picture 2">
          <a:extLst>
            <a:ext uri="{FF2B5EF4-FFF2-40B4-BE49-F238E27FC236}">
              <a16:creationId xmlns:a16="http://schemas.microsoft.com/office/drawing/2014/main" id="{00000000-0008-0000-1800-00001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012475"/>
          <a:ext cx="0" cy="0"/>
        </a:xfrm>
        <a:prstGeom prst="rect">
          <a:avLst/>
        </a:prstGeom>
        <a:noFill/>
        <a:ln w="1">
          <a:noFill/>
          <a:miter lim="800000"/>
          <a:headEnd/>
          <a:tailEnd/>
        </a:ln>
      </xdr:spPr>
    </xdr:pic>
    <xdr:clientData/>
  </xdr:twoCellAnchor>
  <xdr:twoCellAnchor editAs="oneCell">
    <xdr:from>
      <xdr:col>1</xdr:col>
      <xdr:colOff>962025</xdr:colOff>
      <xdr:row>754</xdr:row>
      <xdr:rowOff>0</xdr:rowOff>
    </xdr:from>
    <xdr:to>
      <xdr:col>1</xdr:col>
      <xdr:colOff>962025</xdr:colOff>
      <xdr:row>754</xdr:row>
      <xdr:rowOff>0</xdr:rowOff>
    </xdr:to>
    <xdr:pic>
      <xdr:nvPicPr>
        <xdr:cNvPr id="166420" name="Picture 2">
          <a:extLst>
            <a:ext uri="{FF2B5EF4-FFF2-40B4-BE49-F238E27FC236}">
              <a16:creationId xmlns:a16="http://schemas.microsoft.com/office/drawing/2014/main" id="{00000000-0008-0000-1800-00001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012475"/>
          <a:ext cx="0" cy="0"/>
        </a:xfrm>
        <a:prstGeom prst="rect">
          <a:avLst/>
        </a:prstGeom>
        <a:noFill/>
        <a:ln w="1">
          <a:noFill/>
          <a:miter lim="800000"/>
          <a:headEnd/>
          <a:tailEnd/>
        </a:ln>
      </xdr:spPr>
    </xdr:pic>
    <xdr:clientData/>
  </xdr:twoCellAnchor>
  <xdr:twoCellAnchor editAs="oneCell">
    <xdr:from>
      <xdr:col>1</xdr:col>
      <xdr:colOff>962025</xdr:colOff>
      <xdr:row>754</xdr:row>
      <xdr:rowOff>0</xdr:rowOff>
    </xdr:from>
    <xdr:to>
      <xdr:col>1</xdr:col>
      <xdr:colOff>962025</xdr:colOff>
      <xdr:row>754</xdr:row>
      <xdr:rowOff>0</xdr:rowOff>
    </xdr:to>
    <xdr:pic>
      <xdr:nvPicPr>
        <xdr:cNvPr id="166421" name="Picture 2">
          <a:extLst>
            <a:ext uri="{FF2B5EF4-FFF2-40B4-BE49-F238E27FC236}">
              <a16:creationId xmlns:a16="http://schemas.microsoft.com/office/drawing/2014/main" id="{00000000-0008-0000-1800-00001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012475"/>
          <a:ext cx="0" cy="0"/>
        </a:xfrm>
        <a:prstGeom prst="rect">
          <a:avLst/>
        </a:prstGeom>
        <a:noFill/>
        <a:ln w="1">
          <a:noFill/>
          <a:miter lim="800000"/>
          <a:headEnd/>
          <a:tailEnd/>
        </a:ln>
      </xdr:spPr>
    </xdr:pic>
    <xdr:clientData/>
  </xdr:twoCellAnchor>
  <xdr:twoCellAnchor editAs="oneCell">
    <xdr:from>
      <xdr:col>1</xdr:col>
      <xdr:colOff>800100</xdr:colOff>
      <xdr:row>754</xdr:row>
      <xdr:rowOff>0</xdr:rowOff>
    </xdr:from>
    <xdr:to>
      <xdr:col>1</xdr:col>
      <xdr:colOff>800100</xdr:colOff>
      <xdr:row>754</xdr:row>
      <xdr:rowOff>0</xdr:rowOff>
    </xdr:to>
    <xdr:pic>
      <xdr:nvPicPr>
        <xdr:cNvPr id="166422" name="Picture 1">
          <a:extLst>
            <a:ext uri="{FF2B5EF4-FFF2-40B4-BE49-F238E27FC236}">
              <a16:creationId xmlns:a16="http://schemas.microsoft.com/office/drawing/2014/main" id="{00000000-0008-0000-1800-0000168A02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228725" y="176012475"/>
          <a:ext cx="0" cy="0"/>
        </a:xfrm>
        <a:prstGeom prst="rect">
          <a:avLst/>
        </a:prstGeom>
        <a:noFill/>
        <a:ln w="9525">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23" name="Picture 2">
          <a:extLst>
            <a:ext uri="{FF2B5EF4-FFF2-40B4-BE49-F238E27FC236}">
              <a16:creationId xmlns:a16="http://schemas.microsoft.com/office/drawing/2014/main" id="{00000000-0008-0000-1800-00001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1095375</xdr:colOff>
      <xdr:row>755</xdr:row>
      <xdr:rowOff>0</xdr:rowOff>
    </xdr:from>
    <xdr:to>
      <xdr:col>1</xdr:col>
      <xdr:colOff>1095375</xdr:colOff>
      <xdr:row>755</xdr:row>
      <xdr:rowOff>0</xdr:rowOff>
    </xdr:to>
    <xdr:pic>
      <xdr:nvPicPr>
        <xdr:cNvPr id="166424" name="Picture 3" descr="nealuce_parete">
          <a:extLst>
            <a:ext uri="{FF2B5EF4-FFF2-40B4-BE49-F238E27FC236}">
              <a16:creationId xmlns:a16="http://schemas.microsoft.com/office/drawing/2014/main" id="{00000000-0008-0000-1800-0000188A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76202975"/>
          <a:ext cx="0" cy="0"/>
        </a:xfrm>
        <a:prstGeom prst="rect">
          <a:avLst/>
        </a:prstGeom>
        <a:noFill/>
        <a:ln w="9525">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25" name="Picture 2">
          <a:extLst>
            <a:ext uri="{FF2B5EF4-FFF2-40B4-BE49-F238E27FC236}">
              <a16:creationId xmlns:a16="http://schemas.microsoft.com/office/drawing/2014/main" id="{00000000-0008-0000-1800-00001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26" name="Picture 2">
          <a:extLst>
            <a:ext uri="{FF2B5EF4-FFF2-40B4-BE49-F238E27FC236}">
              <a16:creationId xmlns:a16="http://schemas.microsoft.com/office/drawing/2014/main" id="{00000000-0008-0000-1800-00001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1095375</xdr:colOff>
      <xdr:row>755</xdr:row>
      <xdr:rowOff>0</xdr:rowOff>
    </xdr:from>
    <xdr:to>
      <xdr:col>1</xdr:col>
      <xdr:colOff>1095375</xdr:colOff>
      <xdr:row>755</xdr:row>
      <xdr:rowOff>0</xdr:rowOff>
    </xdr:to>
    <xdr:pic>
      <xdr:nvPicPr>
        <xdr:cNvPr id="166427" name="Picture 3" descr="nealuce_parete">
          <a:extLst>
            <a:ext uri="{FF2B5EF4-FFF2-40B4-BE49-F238E27FC236}">
              <a16:creationId xmlns:a16="http://schemas.microsoft.com/office/drawing/2014/main" id="{00000000-0008-0000-1800-00001B8A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76202975"/>
          <a:ext cx="0" cy="0"/>
        </a:xfrm>
        <a:prstGeom prst="rect">
          <a:avLst/>
        </a:prstGeom>
        <a:noFill/>
        <a:ln w="9525">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28" name="Picture 2">
          <a:extLst>
            <a:ext uri="{FF2B5EF4-FFF2-40B4-BE49-F238E27FC236}">
              <a16:creationId xmlns:a16="http://schemas.microsoft.com/office/drawing/2014/main" id="{00000000-0008-0000-1800-00001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29" name="Picture 2">
          <a:extLst>
            <a:ext uri="{FF2B5EF4-FFF2-40B4-BE49-F238E27FC236}">
              <a16:creationId xmlns:a16="http://schemas.microsoft.com/office/drawing/2014/main" id="{00000000-0008-0000-1800-00001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800100</xdr:colOff>
      <xdr:row>755</xdr:row>
      <xdr:rowOff>0</xdr:rowOff>
    </xdr:from>
    <xdr:to>
      <xdr:col>1</xdr:col>
      <xdr:colOff>800100</xdr:colOff>
      <xdr:row>755</xdr:row>
      <xdr:rowOff>0</xdr:rowOff>
    </xdr:to>
    <xdr:pic>
      <xdr:nvPicPr>
        <xdr:cNvPr id="166430" name="Picture 1">
          <a:extLst>
            <a:ext uri="{FF2B5EF4-FFF2-40B4-BE49-F238E27FC236}">
              <a16:creationId xmlns:a16="http://schemas.microsoft.com/office/drawing/2014/main" id="{00000000-0008-0000-1800-00001E8A02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228725" y="176202975"/>
          <a:ext cx="0" cy="0"/>
        </a:xfrm>
        <a:prstGeom prst="rect">
          <a:avLst/>
        </a:prstGeom>
        <a:noFill/>
        <a:ln w="9525">
          <a:noFill/>
          <a:miter lim="800000"/>
          <a:headEnd/>
          <a:tailEnd/>
        </a:ln>
      </xdr:spPr>
    </xdr:pic>
    <xdr:clientData/>
  </xdr:twoCellAnchor>
  <xdr:twoCellAnchor editAs="oneCell">
    <xdr:from>
      <xdr:col>1</xdr:col>
      <xdr:colOff>561975</xdr:colOff>
      <xdr:row>681</xdr:row>
      <xdr:rowOff>1314450</xdr:rowOff>
    </xdr:from>
    <xdr:to>
      <xdr:col>1</xdr:col>
      <xdr:colOff>561975</xdr:colOff>
      <xdr:row>682</xdr:row>
      <xdr:rowOff>0</xdr:rowOff>
    </xdr:to>
    <xdr:pic>
      <xdr:nvPicPr>
        <xdr:cNvPr id="166431" name="Picture 185" descr="Izrezak.JPG">
          <a:extLst>
            <a:ext uri="{FF2B5EF4-FFF2-40B4-BE49-F238E27FC236}">
              <a16:creationId xmlns:a16="http://schemas.microsoft.com/office/drawing/2014/main" id="{00000000-0008-0000-1800-00001F8A0200}"/>
            </a:ext>
          </a:extLst>
        </xdr:cNvPr>
        <xdr:cNvPicPr>
          <a:picLocks noChangeAspect="1"/>
        </xdr:cNvPicPr>
      </xdr:nvPicPr>
      <xdr:blipFill>
        <a:blip xmlns:r="http://schemas.openxmlformats.org/officeDocument/2006/relationships" r:embed="rId8"/>
        <a:srcRect t="13013"/>
        <a:stretch>
          <a:fillRect/>
        </a:stretch>
      </xdr:blipFill>
      <xdr:spPr bwMode="auto">
        <a:xfrm>
          <a:off x="990600" y="141960600"/>
          <a:ext cx="0" cy="0"/>
        </a:xfrm>
        <a:prstGeom prst="rect">
          <a:avLst/>
        </a:prstGeom>
        <a:noFill/>
        <a:ln w="9525">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32" name="Picture 2">
          <a:extLst>
            <a:ext uri="{FF2B5EF4-FFF2-40B4-BE49-F238E27FC236}">
              <a16:creationId xmlns:a16="http://schemas.microsoft.com/office/drawing/2014/main" id="{00000000-0008-0000-1800-00002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33" name="Picture 2">
          <a:extLst>
            <a:ext uri="{FF2B5EF4-FFF2-40B4-BE49-F238E27FC236}">
              <a16:creationId xmlns:a16="http://schemas.microsoft.com/office/drawing/2014/main" id="{00000000-0008-0000-1800-00002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34" name="Picture 2">
          <a:extLst>
            <a:ext uri="{FF2B5EF4-FFF2-40B4-BE49-F238E27FC236}">
              <a16:creationId xmlns:a16="http://schemas.microsoft.com/office/drawing/2014/main" id="{00000000-0008-0000-1800-00002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35" name="Picture 2">
          <a:extLst>
            <a:ext uri="{FF2B5EF4-FFF2-40B4-BE49-F238E27FC236}">
              <a16:creationId xmlns:a16="http://schemas.microsoft.com/office/drawing/2014/main" id="{00000000-0008-0000-1800-00002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36" name="Picture 2">
          <a:extLst>
            <a:ext uri="{FF2B5EF4-FFF2-40B4-BE49-F238E27FC236}">
              <a16:creationId xmlns:a16="http://schemas.microsoft.com/office/drawing/2014/main" id="{00000000-0008-0000-1800-00002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37" name="Picture 82">
          <a:extLst>
            <a:ext uri="{FF2B5EF4-FFF2-40B4-BE49-F238E27FC236}">
              <a16:creationId xmlns:a16="http://schemas.microsoft.com/office/drawing/2014/main" id="{00000000-0008-0000-1800-00002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38" name="Picture 2">
          <a:extLst>
            <a:ext uri="{FF2B5EF4-FFF2-40B4-BE49-F238E27FC236}">
              <a16:creationId xmlns:a16="http://schemas.microsoft.com/office/drawing/2014/main" id="{00000000-0008-0000-1800-00002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39" name="Picture 85">
          <a:extLst>
            <a:ext uri="{FF2B5EF4-FFF2-40B4-BE49-F238E27FC236}">
              <a16:creationId xmlns:a16="http://schemas.microsoft.com/office/drawing/2014/main" id="{00000000-0008-0000-1800-00002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40" name="Picture 2">
          <a:extLst>
            <a:ext uri="{FF2B5EF4-FFF2-40B4-BE49-F238E27FC236}">
              <a16:creationId xmlns:a16="http://schemas.microsoft.com/office/drawing/2014/main" id="{00000000-0008-0000-1800-00002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41" name="Picture 76">
          <a:extLst>
            <a:ext uri="{FF2B5EF4-FFF2-40B4-BE49-F238E27FC236}">
              <a16:creationId xmlns:a16="http://schemas.microsoft.com/office/drawing/2014/main" id="{00000000-0008-0000-1800-00002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42" name="Picture 2">
          <a:extLst>
            <a:ext uri="{FF2B5EF4-FFF2-40B4-BE49-F238E27FC236}">
              <a16:creationId xmlns:a16="http://schemas.microsoft.com/office/drawing/2014/main" id="{00000000-0008-0000-1800-00002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43" name="Picture 79">
          <a:extLst>
            <a:ext uri="{FF2B5EF4-FFF2-40B4-BE49-F238E27FC236}">
              <a16:creationId xmlns:a16="http://schemas.microsoft.com/office/drawing/2014/main" id="{00000000-0008-0000-1800-00002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44" name="Picture 2">
          <a:extLst>
            <a:ext uri="{FF2B5EF4-FFF2-40B4-BE49-F238E27FC236}">
              <a16:creationId xmlns:a16="http://schemas.microsoft.com/office/drawing/2014/main" id="{00000000-0008-0000-1800-00002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781050</xdr:colOff>
      <xdr:row>755</xdr:row>
      <xdr:rowOff>0</xdr:rowOff>
    </xdr:from>
    <xdr:to>
      <xdr:col>1</xdr:col>
      <xdr:colOff>781050</xdr:colOff>
      <xdr:row>755</xdr:row>
      <xdr:rowOff>0</xdr:rowOff>
    </xdr:to>
    <xdr:pic>
      <xdr:nvPicPr>
        <xdr:cNvPr id="166445" name="Picture 1">
          <a:extLst>
            <a:ext uri="{FF2B5EF4-FFF2-40B4-BE49-F238E27FC236}">
              <a16:creationId xmlns:a16="http://schemas.microsoft.com/office/drawing/2014/main" id="{00000000-0008-0000-1800-00002D8A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76202975"/>
          <a:ext cx="0" cy="0"/>
        </a:xfrm>
        <a:prstGeom prst="rect">
          <a:avLst/>
        </a:prstGeom>
        <a:noFill/>
        <a:ln w="9525">
          <a:noFill/>
          <a:miter lim="800000"/>
          <a:headEnd/>
          <a:tailEnd/>
        </a:ln>
      </xdr:spPr>
    </xdr:pic>
    <xdr:clientData/>
  </xdr:twoCellAnchor>
  <xdr:twoCellAnchor editAs="oneCell">
    <xdr:from>
      <xdr:col>1</xdr:col>
      <xdr:colOff>695325</xdr:colOff>
      <xdr:row>683</xdr:row>
      <xdr:rowOff>1314450</xdr:rowOff>
    </xdr:from>
    <xdr:to>
      <xdr:col>1</xdr:col>
      <xdr:colOff>695325</xdr:colOff>
      <xdr:row>684</xdr:row>
      <xdr:rowOff>9525</xdr:rowOff>
    </xdr:to>
    <xdr:pic>
      <xdr:nvPicPr>
        <xdr:cNvPr id="166446" name="Picture 218" descr="Izrezak.JPG">
          <a:extLst>
            <a:ext uri="{FF2B5EF4-FFF2-40B4-BE49-F238E27FC236}">
              <a16:creationId xmlns:a16="http://schemas.microsoft.com/office/drawing/2014/main" id="{00000000-0008-0000-1800-00002E8A0200}"/>
            </a:ext>
          </a:extLst>
        </xdr:cNvPr>
        <xdr:cNvPicPr>
          <a:picLocks noChangeAspect="1"/>
        </xdr:cNvPicPr>
      </xdr:nvPicPr>
      <xdr:blipFill>
        <a:blip xmlns:r="http://schemas.openxmlformats.org/officeDocument/2006/relationships" r:embed="rId9"/>
        <a:srcRect/>
        <a:stretch>
          <a:fillRect/>
        </a:stretch>
      </xdr:blipFill>
      <xdr:spPr bwMode="auto">
        <a:xfrm>
          <a:off x="1123950" y="143713200"/>
          <a:ext cx="0" cy="9525"/>
        </a:xfrm>
        <a:prstGeom prst="rect">
          <a:avLst/>
        </a:prstGeom>
        <a:noFill/>
        <a:ln w="9525">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47" name="Picture 82">
          <a:extLst>
            <a:ext uri="{FF2B5EF4-FFF2-40B4-BE49-F238E27FC236}">
              <a16:creationId xmlns:a16="http://schemas.microsoft.com/office/drawing/2014/main" id="{00000000-0008-0000-1800-00002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48" name="Picture 85">
          <a:extLst>
            <a:ext uri="{FF2B5EF4-FFF2-40B4-BE49-F238E27FC236}">
              <a16:creationId xmlns:a16="http://schemas.microsoft.com/office/drawing/2014/main" id="{00000000-0008-0000-1800-00003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49" name="Picture 76">
          <a:extLst>
            <a:ext uri="{FF2B5EF4-FFF2-40B4-BE49-F238E27FC236}">
              <a16:creationId xmlns:a16="http://schemas.microsoft.com/office/drawing/2014/main" id="{00000000-0008-0000-1800-00003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50" name="Picture 79">
          <a:extLst>
            <a:ext uri="{FF2B5EF4-FFF2-40B4-BE49-F238E27FC236}">
              <a16:creationId xmlns:a16="http://schemas.microsoft.com/office/drawing/2014/main" id="{00000000-0008-0000-1800-00003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781050</xdr:colOff>
      <xdr:row>755</xdr:row>
      <xdr:rowOff>0</xdr:rowOff>
    </xdr:from>
    <xdr:to>
      <xdr:col>1</xdr:col>
      <xdr:colOff>781050</xdr:colOff>
      <xdr:row>755</xdr:row>
      <xdr:rowOff>0</xdr:rowOff>
    </xdr:to>
    <xdr:pic>
      <xdr:nvPicPr>
        <xdr:cNvPr id="166451" name="Picture 1">
          <a:extLst>
            <a:ext uri="{FF2B5EF4-FFF2-40B4-BE49-F238E27FC236}">
              <a16:creationId xmlns:a16="http://schemas.microsoft.com/office/drawing/2014/main" id="{00000000-0008-0000-1800-0000338A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76202975"/>
          <a:ext cx="0" cy="0"/>
        </a:xfrm>
        <a:prstGeom prst="rect">
          <a:avLst/>
        </a:prstGeom>
        <a:noFill/>
        <a:ln w="9525">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52" name="Picture 82">
          <a:extLst>
            <a:ext uri="{FF2B5EF4-FFF2-40B4-BE49-F238E27FC236}">
              <a16:creationId xmlns:a16="http://schemas.microsoft.com/office/drawing/2014/main" id="{00000000-0008-0000-1800-00003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53" name="Picture 85">
          <a:extLst>
            <a:ext uri="{FF2B5EF4-FFF2-40B4-BE49-F238E27FC236}">
              <a16:creationId xmlns:a16="http://schemas.microsoft.com/office/drawing/2014/main" id="{00000000-0008-0000-1800-00003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54" name="Picture 76">
          <a:extLst>
            <a:ext uri="{FF2B5EF4-FFF2-40B4-BE49-F238E27FC236}">
              <a16:creationId xmlns:a16="http://schemas.microsoft.com/office/drawing/2014/main" id="{00000000-0008-0000-1800-00003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55" name="Picture 79">
          <a:extLst>
            <a:ext uri="{FF2B5EF4-FFF2-40B4-BE49-F238E27FC236}">
              <a16:creationId xmlns:a16="http://schemas.microsoft.com/office/drawing/2014/main" id="{00000000-0008-0000-1800-00003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56" name="Picture 82">
          <a:extLst>
            <a:ext uri="{FF2B5EF4-FFF2-40B4-BE49-F238E27FC236}">
              <a16:creationId xmlns:a16="http://schemas.microsoft.com/office/drawing/2014/main" id="{00000000-0008-0000-1800-00003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57" name="Picture 85">
          <a:extLst>
            <a:ext uri="{FF2B5EF4-FFF2-40B4-BE49-F238E27FC236}">
              <a16:creationId xmlns:a16="http://schemas.microsoft.com/office/drawing/2014/main" id="{00000000-0008-0000-1800-00003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58" name="Picture 76">
          <a:extLst>
            <a:ext uri="{FF2B5EF4-FFF2-40B4-BE49-F238E27FC236}">
              <a16:creationId xmlns:a16="http://schemas.microsoft.com/office/drawing/2014/main" id="{00000000-0008-0000-1800-00003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59" name="Picture 79">
          <a:extLst>
            <a:ext uri="{FF2B5EF4-FFF2-40B4-BE49-F238E27FC236}">
              <a16:creationId xmlns:a16="http://schemas.microsoft.com/office/drawing/2014/main" id="{00000000-0008-0000-1800-00003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0" name="Picture 82">
          <a:extLst>
            <a:ext uri="{FF2B5EF4-FFF2-40B4-BE49-F238E27FC236}">
              <a16:creationId xmlns:a16="http://schemas.microsoft.com/office/drawing/2014/main" id="{00000000-0008-0000-1800-00003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1" name="Picture 85">
          <a:extLst>
            <a:ext uri="{FF2B5EF4-FFF2-40B4-BE49-F238E27FC236}">
              <a16:creationId xmlns:a16="http://schemas.microsoft.com/office/drawing/2014/main" id="{00000000-0008-0000-1800-00003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2" name="Picture 76">
          <a:extLst>
            <a:ext uri="{FF2B5EF4-FFF2-40B4-BE49-F238E27FC236}">
              <a16:creationId xmlns:a16="http://schemas.microsoft.com/office/drawing/2014/main" id="{00000000-0008-0000-1800-00003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3" name="Picture 79">
          <a:extLst>
            <a:ext uri="{FF2B5EF4-FFF2-40B4-BE49-F238E27FC236}">
              <a16:creationId xmlns:a16="http://schemas.microsoft.com/office/drawing/2014/main" id="{00000000-0008-0000-1800-00003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4" name="Picture 82">
          <a:extLst>
            <a:ext uri="{FF2B5EF4-FFF2-40B4-BE49-F238E27FC236}">
              <a16:creationId xmlns:a16="http://schemas.microsoft.com/office/drawing/2014/main" id="{00000000-0008-0000-1800-00004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5" name="Picture 85">
          <a:extLst>
            <a:ext uri="{FF2B5EF4-FFF2-40B4-BE49-F238E27FC236}">
              <a16:creationId xmlns:a16="http://schemas.microsoft.com/office/drawing/2014/main" id="{00000000-0008-0000-1800-00004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6" name="Picture 76">
          <a:extLst>
            <a:ext uri="{FF2B5EF4-FFF2-40B4-BE49-F238E27FC236}">
              <a16:creationId xmlns:a16="http://schemas.microsoft.com/office/drawing/2014/main" id="{00000000-0008-0000-1800-00004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7" name="Picture 79">
          <a:extLst>
            <a:ext uri="{FF2B5EF4-FFF2-40B4-BE49-F238E27FC236}">
              <a16:creationId xmlns:a16="http://schemas.microsoft.com/office/drawing/2014/main" id="{00000000-0008-0000-1800-00004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8" name="Picture 82">
          <a:extLst>
            <a:ext uri="{FF2B5EF4-FFF2-40B4-BE49-F238E27FC236}">
              <a16:creationId xmlns:a16="http://schemas.microsoft.com/office/drawing/2014/main" id="{00000000-0008-0000-1800-00004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69" name="Picture 85">
          <a:extLst>
            <a:ext uri="{FF2B5EF4-FFF2-40B4-BE49-F238E27FC236}">
              <a16:creationId xmlns:a16="http://schemas.microsoft.com/office/drawing/2014/main" id="{00000000-0008-0000-1800-00004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70" name="Picture 76">
          <a:extLst>
            <a:ext uri="{FF2B5EF4-FFF2-40B4-BE49-F238E27FC236}">
              <a16:creationId xmlns:a16="http://schemas.microsoft.com/office/drawing/2014/main" id="{00000000-0008-0000-1800-00004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71" name="Picture 79">
          <a:extLst>
            <a:ext uri="{FF2B5EF4-FFF2-40B4-BE49-F238E27FC236}">
              <a16:creationId xmlns:a16="http://schemas.microsoft.com/office/drawing/2014/main" id="{00000000-0008-0000-1800-00004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72" name="Picture 2">
          <a:extLst>
            <a:ext uri="{FF2B5EF4-FFF2-40B4-BE49-F238E27FC236}">
              <a16:creationId xmlns:a16="http://schemas.microsoft.com/office/drawing/2014/main" id="{00000000-0008-0000-1800-00004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73" name="Picture 2">
          <a:extLst>
            <a:ext uri="{FF2B5EF4-FFF2-40B4-BE49-F238E27FC236}">
              <a16:creationId xmlns:a16="http://schemas.microsoft.com/office/drawing/2014/main" id="{00000000-0008-0000-1800-00004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74" name="Picture 2">
          <a:extLst>
            <a:ext uri="{FF2B5EF4-FFF2-40B4-BE49-F238E27FC236}">
              <a16:creationId xmlns:a16="http://schemas.microsoft.com/office/drawing/2014/main" id="{00000000-0008-0000-1800-00004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75" name="Picture 2">
          <a:extLst>
            <a:ext uri="{FF2B5EF4-FFF2-40B4-BE49-F238E27FC236}">
              <a16:creationId xmlns:a16="http://schemas.microsoft.com/office/drawing/2014/main" id="{00000000-0008-0000-1800-00004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76" name="Picture 2">
          <a:extLst>
            <a:ext uri="{FF2B5EF4-FFF2-40B4-BE49-F238E27FC236}">
              <a16:creationId xmlns:a16="http://schemas.microsoft.com/office/drawing/2014/main" id="{00000000-0008-0000-1800-00004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77" name="Picture 2">
          <a:extLst>
            <a:ext uri="{FF2B5EF4-FFF2-40B4-BE49-F238E27FC236}">
              <a16:creationId xmlns:a16="http://schemas.microsoft.com/office/drawing/2014/main" id="{00000000-0008-0000-1800-00004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78" name="Picture 2">
          <a:extLst>
            <a:ext uri="{FF2B5EF4-FFF2-40B4-BE49-F238E27FC236}">
              <a16:creationId xmlns:a16="http://schemas.microsoft.com/office/drawing/2014/main" id="{00000000-0008-0000-1800-00004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79" name="Picture 2">
          <a:extLst>
            <a:ext uri="{FF2B5EF4-FFF2-40B4-BE49-F238E27FC236}">
              <a16:creationId xmlns:a16="http://schemas.microsoft.com/office/drawing/2014/main" id="{00000000-0008-0000-1800-00004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80" name="Picture 2">
          <a:extLst>
            <a:ext uri="{FF2B5EF4-FFF2-40B4-BE49-F238E27FC236}">
              <a16:creationId xmlns:a16="http://schemas.microsoft.com/office/drawing/2014/main" id="{00000000-0008-0000-1800-00005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81" name="Picture 2">
          <a:extLst>
            <a:ext uri="{FF2B5EF4-FFF2-40B4-BE49-F238E27FC236}">
              <a16:creationId xmlns:a16="http://schemas.microsoft.com/office/drawing/2014/main" id="{00000000-0008-0000-1800-00005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82" name="Picture 2">
          <a:extLst>
            <a:ext uri="{FF2B5EF4-FFF2-40B4-BE49-F238E27FC236}">
              <a16:creationId xmlns:a16="http://schemas.microsoft.com/office/drawing/2014/main" id="{00000000-0008-0000-1800-00005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83" name="Picture 2">
          <a:extLst>
            <a:ext uri="{FF2B5EF4-FFF2-40B4-BE49-F238E27FC236}">
              <a16:creationId xmlns:a16="http://schemas.microsoft.com/office/drawing/2014/main" id="{00000000-0008-0000-1800-00005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484" name="Picture 2">
          <a:extLst>
            <a:ext uri="{FF2B5EF4-FFF2-40B4-BE49-F238E27FC236}">
              <a16:creationId xmlns:a16="http://schemas.microsoft.com/office/drawing/2014/main" id="{00000000-0008-0000-1800-00005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85" name="Picture 2">
          <a:extLst>
            <a:ext uri="{FF2B5EF4-FFF2-40B4-BE49-F238E27FC236}">
              <a16:creationId xmlns:a16="http://schemas.microsoft.com/office/drawing/2014/main" id="{00000000-0008-0000-1800-00005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86" name="Picture 2">
          <a:extLst>
            <a:ext uri="{FF2B5EF4-FFF2-40B4-BE49-F238E27FC236}">
              <a16:creationId xmlns:a16="http://schemas.microsoft.com/office/drawing/2014/main" id="{00000000-0008-0000-1800-00005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87" name="Picture 2">
          <a:extLst>
            <a:ext uri="{FF2B5EF4-FFF2-40B4-BE49-F238E27FC236}">
              <a16:creationId xmlns:a16="http://schemas.microsoft.com/office/drawing/2014/main" id="{00000000-0008-0000-1800-00005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88" name="Picture 2">
          <a:extLst>
            <a:ext uri="{FF2B5EF4-FFF2-40B4-BE49-F238E27FC236}">
              <a16:creationId xmlns:a16="http://schemas.microsoft.com/office/drawing/2014/main" id="{00000000-0008-0000-1800-00005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89" name="Picture 2">
          <a:extLst>
            <a:ext uri="{FF2B5EF4-FFF2-40B4-BE49-F238E27FC236}">
              <a16:creationId xmlns:a16="http://schemas.microsoft.com/office/drawing/2014/main" id="{00000000-0008-0000-1800-00005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0" name="Picture 82">
          <a:extLst>
            <a:ext uri="{FF2B5EF4-FFF2-40B4-BE49-F238E27FC236}">
              <a16:creationId xmlns:a16="http://schemas.microsoft.com/office/drawing/2014/main" id="{00000000-0008-0000-1800-00005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1" name="Picture 2">
          <a:extLst>
            <a:ext uri="{FF2B5EF4-FFF2-40B4-BE49-F238E27FC236}">
              <a16:creationId xmlns:a16="http://schemas.microsoft.com/office/drawing/2014/main" id="{00000000-0008-0000-1800-00005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2" name="Picture 85">
          <a:extLst>
            <a:ext uri="{FF2B5EF4-FFF2-40B4-BE49-F238E27FC236}">
              <a16:creationId xmlns:a16="http://schemas.microsoft.com/office/drawing/2014/main" id="{00000000-0008-0000-1800-00005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3" name="Picture 2">
          <a:extLst>
            <a:ext uri="{FF2B5EF4-FFF2-40B4-BE49-F238E27FC236}">
              <a16:creationId xmlns:a16="http://schemas.microsoft.com/office/drawing/2014/main" id="{00000000-0008-0000-1800-00005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4" name="Picture 76">
          <a:extLst>
            <a:ext uri="{FF2B5EF4-FFF2-40B4-BE49-F238E27FC236}">
              <a16:creationId xmlns:a16="http://schemas.microsoft.com/office/drawing/2014/main" id="{00000000-0008-0000-1800-00005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5" name="Picture 2">
          <a:extLst>
            <a:ext uri="{FF2B5EF4-FFF2-40B4-BE49-F238E27FC236}">
              <a16:creationId xmlns:a16="http://schemas.microsoft.com/office/drawing/2014/main" id="{00000000-0008-0000-1800-00005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6" name="Picture 79">
          <a:extLst>
            <a:ext uri="{FF2B5EF4-FFF2-40B4-BE49-F238E27FC236}">
              <a16:creationId xmlns:a16="http://schemas.microsoft.com/office/drawing/2014/main" id="{00000000-0008-0000-1800-00006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7" name="Picture 2">
          <a:extLst>
            <a:ext uri="{FF2B5EF4-FFF2-40B4-BE49-F238E27FC236}">
              <a16:creationId xmlns:a16="http://schemas.microsoft.com/office/drawing/2014/main" id="{00000000-0008-0000-1800-00006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8" name="Picture 2">
          <a:extLst>
            <a:ext uri="{FF2B5EF4-FFF2-40B4-BE49-F238E27FC236}">
              <a16:creationId xmlns:a16="http://schemas.microsoft.com/office/drawing/2014/main" id="{00000000-0008-0000-1800-00006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499" name="Picture 2">
          <a:extLst>
            <a:ext uri="{FF2B5EF4-FFF2-40B4-BE49-F238E27FC236}">
              <a16:creationId xmlns:a16="http://schemas.microsoft.com/office/drawing/2014/main" id="{00000000-0008-0000-1800-00006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0" name="Picture 2">
          <a:extLst>
            <a:ext uri="{FF2B5EF4-FFF2-40B4-BE49-F238E27FC236}">
              <a16:creationId xmlns:a16="http://schemas.microsoft.com/office/drawing/2014/main" id="{00000000-0008-0000-1800-00006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1" name="Picture 2">
          <a:extLst>
            <a:ext uri="{FF2B5EF4-FFF2-40B4-BE49-F238E27FC236}">
              <a16:creationId xmlns:a16="http://schemas.microsoft.com/office/drawing/2014/main" id="{00000000-0008-0000-1800-00006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2" name="Picture 2">
          <a:extLst>
            <a:ext uri="{FF2B5EF4-FFF2-40B4-BE49-F238E27FC236}">
              <a16:creationId xmlns:a16="http://schemas.microsoft.com/office/drawing/2014/main" id="{00000000-0008-0000-1800-00006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3" name="Picture 2">
          <a:extLst>
            <a:ext uri="{FF2B5EF4-FFF2-40B4-BE49-F238E27FC236}">
              <a16:creationId xmlns:a16="http://schemas.microsoft.com/office/drawing/2014/main" id="{00000000-0008-0000-1800-00006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4" name="Picture 2">
          <a:extLst>
            <a:ext uri="{FF2B5EF4-FFF2-40B4-BE49-F238E27FC236}">
              <a16:creationId xmlns:a16="http://schemas.microsoft.com/office/drawing/2014/main" id="{00000000-0008-0000-1800-00006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5" name="Picture 2">
          <a:extLst>
            <a:ext uri="{FF2B5EF4-FFF2-40B4-BE49-F238E27FC236}">
              <a16:creationId xmlns:a16="http://schemas.microsoft.com/office/drawing/2014/main" id="{00000000-0008-0000-1800-00006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6" name="Picture 2">
          <a:extLst>
            <a:ext uri="{FF2B5EF4-FFF2-40B4-BE49-F238E27FC236}">
              <a16:creationId xmlns:a16="http://schemas.microsoft.com/office/drawing/2014/main" id="{00000000-0008-0000-1800-00006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7" name="Picture 2">
          <a:extLst>
            <a:ext uri="{FF2B5EF4-FFF2-40B4-BE49-F238E27FC236}">
              <a16:creationId xmlns:a16="http://schemas.microsoft.com/office/drawing/2014/main" id="{00000000-0008-0000-1800-00006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8" name="Picture 2">
          <a:extLst>
            <a:ext uri="{FF2B5EF4-FFF2-40B4-BE49-F238E27FC236}">
              <a16:creationId xmlns:a16="http://schemas.microsoft.com/office/drawing/2014/main" id="{00000000-0008-0000-1800-00006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09" name="Picture 2">
          <a:extLst>
            <a:ext uri="{FF2B5EF4-FFF2-40B4-BE49-F238E27FC236}">
              <a16:creationId xmlns:a16="http://schemas.microsoft.com/office/drawing/2014/main" id="{00000000-0008-0000-1800-00006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10" name="Picture 2">
          <a:extLst>
            <a:ext uri="{FF2B5EF4-FFF2-40B4-BE49-F238E27FC236}">
              <a16:creationId xmlns:a16="http://schemas.microsoft.com/office/drawing/2014/main" id="{00000000-0008-0000-1800-00006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11" name="Picture 2">
          <a:extLst>
            <a:ext uri="{FF2B5EF4-FFF2-40B4-BE49-F238E27FC236}">
              <a16:creationId xmlns:a16="http://schemas.microsoft.com/office/drawing/2014/main" id="{00000000-0008-0000-1800-00006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12" name="Picture 2">
          <a:extLst>
            <a:ext uri="{FF2B5EF4-FFF2-40B4-BE49-F238E27FC236}">
              <a16:creationId xmlns:a16="http://schemas.microsoft.com/office/drawing/2014/main" id="{00000000-0008-0000-1800-00007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13" name="Picture 2">
          <a:extLst>
            <a:ext uri="{FF2B5EF4-FFF2-40B4-BE49-F238E27FC236}">
              <a16:creationId xmlns:a16="http://schemas.microsoft.com/office/drawing/2014/main" id="{00000000-0008-0000-1800-00007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14" name="Picture 2">
          <a:extLst>
            <a:ext uri="{FF2B5EF4-FFF2-40B4-BE49-F238E27FC236}">
              <a16:creationId xmlns:a16="http://schemas.microsoft.com/office/drawing/2014/main" id="{00000000-0008-0000-1800-00007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15" name="Picture 2">
          <a:extLst>
            <a:ext uri="{FF2B5EF4-FFF2-40B4-BE49-F238E27FC236}">
              <a16:creationId xmlns:a16="http://schemas.microsoft.com/office/drawing/2014/main" id="{00000000-0008-0000-1800-00007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16" name="Picture 2">
          <a:extLst>
            <a:ext uri="{FF2B5EF4-FFF2-40B4-BE49-F238E27FC236}">
              <a16:creationId xmlns:a16="http://schemas.microsoft.com/office/drawing/2014/main" id="{00000000-0008-0000-1800-00007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17" name="Picture 2">
          <a:extLst>
            <a:ext uri="{FF2B5EF4-FFF2-40B4-BE49-F238E27FC236}">
              <a16:creationId xmlns:a16="http://schemas.microsoft.com/office/drawing/2014/main" id="{00000000-0008-0000-1800-00007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18" name="Picture 2">
          <a:extLst>
            <a:ext uri="{FF2B5EF4-FFF2-40B4-BE49-F238E27FC236}">
              <a16:creationId xmlns:a16="http://schemas.microsoft.com/office/drawing/2014/main" id="{00000000-0008-0000-1800-00007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19" name="Picture 2">
          <a:extLst>
            <a:ext uri="{FF2B5EF4-FFF2-40B4-BE49-F238E27FC236}">
              <a16:creationId xmlns:a16="http://schemas.microsoft.com/office/drawing/2014/main" id="{00000000-0008-0000-1800-00007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20" name="Picture 2">
          <a:extLst>
            <a:ext uri="{FF2B5EF4-FFF2-40B4-BE49-F238E27FC236}">
              <a16:creationId xmlns:a16="http://schemas.microsoft.com/office/drawing/2014/main" id="{00000000-0008-0000-1800-00007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21" name="Picture 2">
          <a:extLst>
            <a:ext uri="{FF2B5EF4-FFF2-40B4-BE49-F238E27FC236}">
              <a16:creationId xmlns:a16="http://schemas.microsoft.com/office/drawing/2014/main" id="{00000000-0008-0000-1800-00007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22" name="Picture 2">
          <a:extLst>
            <a:ext uri="{FF2B5EF4-FFF2-40B4-BE49-F238E27FC236}">
              <a16:creationId xmlns:a16="http://schemas.microsoft.com/office/drawing/2014/main" id="{00000000-0008-0000-1800-00007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23" name="Picture 2">
          <a:extLst>
            <a:ext uri="{FF2B5EF4-FFF2-40B4-BE49-F238E27FC236}">
              <a16:creationId xmlns:a16="http://schemas.microsoft.com/office/drawing/2014/main" id="{00000000-0008-0000-1800-00007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24" name="Picture 2">
          <a:extLst>
            <a:ext uri="{FF2B5EF4-FFF2-40B4-BE49-F238E27FC236}">
              <a16:creationId xmlns:a16="http://schemas.microsoft.com/office/drawing/2014/main" id="{00000000-0008-0000-1800-00007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25" name="Picture 2">
          <a:extLst>
            <a:ext uri="{FF2B5EF4-FFF2-40B4-BE49-F238E27FC236}">
              <a16:creationId xmlns:a16="http://schemas.microsoft.com/office/drawing/2014/main" id="{00000000-0008-0000-1800-00007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26" name="Picture 2">
          <a:extLst>
            <a:ext uri="{FF2B5EF4-FFF2-40B4-BE49-F238E27FC236}">
              <a16:creationId xmlns:a16="http://schemas.microsoft.com/office/drawing/2014/main" id="{00000000-0008-0000-1800-00007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27" name="Picture 2">
          <a:extLst>
            <a:ext uri="{FF2B5EF4-FFF2-40B4-BE49-F238E27FC236}">
              <a16:creationId xmlns:a16="http://schemas.microsoft.com/office/drawing/2014/main" id="{00000000-0008-0000-1800-00007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28" name="Picture 2">
          <a:extLst>
            <a:ext uri="{FF2B5EF4-FFF2-40B4-BE49-F238E27FC236}">
              <a16:creationId xmlns:a16="http://schemas.microsoft.com/office/drawing/2014/main" id="{00000000-0008-0000-1800-00008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29" name="Picture 2">
          <a:extLst>
            <a:ext uri="{FF2B5EF4-FFF2-40B4-BE49-F238E27FC236}">
              <a16:creationId xmlns:a16="http://schemas.microsoft.com/office/drawing/2014/main" id="{00000000-0008-0000-1800-00008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30" name="Picture 2">
          <a:extLst>
            <a:ext uri="{FF2B5EF4-FFF2-40B4-BE49-F238E27FC236}">
              <a16:creationId xmlns:a16="http://schemas.microsoft.com/office/drawing/2014/main" id="{00000000-0008-0000-1800-00008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31" name="Picture 2">
          <a:extLst>
            <a:ext uri="{FF2B5EF4-FFF2-40B4-BE49-F238E27FC236}">
              <a16:creationId xmlns:a16="http://schemas.microsoft.com/office/drawing/2014/main" id="{00000000-0008-0000-1800-00008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32" name="Picture 2">
          <a:extLst>
            <a:ext uri="{FF2B5EF4-FFF2-40B4-BE49-F238E27FC236}">
              <a16:creationId xmlns:a16="http://schemas.microsoft.com/office/drawing/2014/main" id="{00000000-0008-0000-1800-00008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33" name="Picture 2">
          <a:extLst>
            <a:ext uri="{FF2B5EF4-FFF2-40B4-BE49-F238E27FC236}">
              <a16:creationId xmlns:a16="http://schemas.microsoft.com/office/drawing/2014/main" id="{00000000-0008-0000-1800-00008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34" name="Picture 2">
          <a:extLst>
            <a:ext uri="{FF2B5EF4-FFF2-40B4-BE49-F238E27FC236}">
              <a16:creationId xmlns:a16="http://schemas.microsoft.com/office/drawing/2014/main" id="{00000000-0008-0000-1800-00008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35" name="Picture 2">
          <a:extLst>
            <a:ext uri="{FF2B5EF4-FFF2-40B4-BE49-F238E27FC236}">
              <a16:creationId xmlns:a16="http://schemas.microsoft.com/office/drawing/2014/main" id="{00000000-0008-0000-1800-00008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36" name="Picture 2">
          <a:extLst>
            <a:ext uri="{FF2B5EF4-FFF2-40B4-BE49-F238E27FC236}">
              <a16:creationId xmlns:a16="http://schemas.microsoft.com/office/drawing/2014/main" id="{00000000-0008-0000-1800-00008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37" name="Picture 2">
          <a:extLst>
            <a:ext uri="{FF2B5EF4-FFF2-40B4-BE49-F238E27FC236}">
              <a16:creationId xmlns:a16="http://schemas.microsoft.com/office/drawing/2014/main" id="{00000000-0008-0000-1800-00008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38" name="Picture 2">
          <a:extLst>
            <a:ext uri="{FF2B5EF4-FFF2-40B4-BE49-F238E27FC236}">
              <a16:creationId xmlns:a16="http://schemas.microsoft.com/office/drawing/2014/main" id="{00000000-0008-0000-1800-00008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39" name="Picture 2">
          <a:extLst>
            <a:ext uri="{FF2B5EF4-FFF2-40B4-BE49-F238E27FC236}">
              <a16:creationId xmlns:a16="http://schemas.microsoft.com/office/drawing/2014/main" id="{00000000-0008-0000-1800-00008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40" name="Picture 2">
          <a:extLst>
            <a:ext uri="{FF2B5EF4-FFF2-40B4-BE49-F238E27FC236}">
              <a16:creationId xmlns:a16="http://schemas.microsoft.com/office/drawing/2014/main" id="{00000000-0008-0000-1800-00008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41" name="Picture 2">
          <a:extLst>
            <a:ext uri="{FF2B5EF4-FFF2-40B4-BE49-F238E27FC236}">
              <a16:creationId xmlns:a16="http://schemas.microsoft.com/office/drawing/2014/main" id="{00000000-0008-0000-1800-00008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42" name="Picture 2">
          <a:extLst>
            <a:ext uri="{FF2B5EF4-FFF2-40B4-BE49-F238E27FC236}">
              <a16:creationId xmlns:a16="http://schemas.microsoft.com/office/drawing/2014/main" id="{00000000-0008-0000-1800-00008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43" name="Picture 2">
          <a:extLst>
            <a:ext uri="{FF2B5EF4-FFF2-40B4-BE49-F238E27FC236}">
              <a16:creationId xmlns:a16="http://schemas.microsoft.com/office/drawing/2014/main" id="{00000000-0008-0000-1800-00008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44" name="Picture 82">
          <a:extLst>
            <a:ext uri="{FF2B5EF4-FFF2-40B4-BE49-F238E27FC236}">
              <a16:creationId xmlns:a16="http://schemas.microsoft.com/office/drawing/2014/main" id="{00000000-0008-0000-1800-00009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45" name="Picture 85">
          <a:extLst>
            <a:ext uri="{FF2B5EF4-FFF2-40B4-BE49-F238E27FC236}">
              <a16:creationId xmlns:a16="http://schemas.microsoft.com/office/drawing/2014/main" id="{00000000-0008-0000-1800-00009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46" name="Picture 76">
          <a:extLst>
            <a:ext uri="{FF2B5EF4-FFF2-40B4-BE49-F238E27FC236}">
              <a16:creationId xmlns:a16="http://schemas.microsoft.com/office/drawing/2014/main" id="{00000000-0008-0000-1800-00009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47" name="Picture 79">
          <a:extLst>
            <a:ext uri="{FF2B5EF4-FFF2-40B4-BE49-F238E27FC236}">
              <a16:creationId xmlns:a16="http://schemas.microsoft.com/office/drawing/2014/main" id="{00000000-0008-0000-1800-00009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48" name="Picture 2">
          <a:extLst>
            <a:ext uri="{FF2B5EF4-FFF2-40B4-BE49-F238E27FC236}">
              <a16:creationId xmlns:a16="http://schemas.microsoft.com/office/drawing/2014/main" id="{00000000-0008-0000-1800-00009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49" name="Picture 2">
          <a:extLst>
            <a:ext uri="{FF2B5EF4-FFF2-40B4-BE49-F238E27FC236}">
              <a16:creationId xmlns:a16="http://schemas.microsoft.com/office/drawing/2014/main" id="{00000000-0008-0000-1800-00009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0" name="Picture 2">
          <a:extLst>
            <a:ext uri="{FF2B5EF4-FFF2-40B4-BE49-F238E27FC236}">
              <a16:creationId xmlns:a16="http://schemas.microsoft.com/office/drawing/2014/main" id="{00000000-0008-0000-1800-00009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1" name="Picture 2">
          <a:extLst>
            <a:ext uri="{FF2B5EF4-FFF2-40B4-BE49-F238E27FC236}">
              <a16:creationId xmlns:a16="http://schemas.microsoft.com/office/drawing/2014/main" id="{00000000-0008-0000-1800-00009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2" name="Picture 2">
          <a:extLst>
            <a:ext uri="{FF2B5EF4-FFF2-40B4-BE49-F238E27FC236}">
              <a16:creationId xmlns:a16="http://schemas.microsoft.com/office/drawing/2014/main" id="{00000000-0008-0000-1800-00009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3" name="Picture 2">
          <a:extLst>
            <a:ext uri="{FF2B5EF4-FFF2-40B4-BE49-F238E27FC236}">
              <a16:creationId xmlns:a16="http://schemas.microsoft.com/office/drawing/2014/main" id="{00000000-0008-0000-1800-00009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4" name="Picture 2">
          <a:extLst>
            <a:ext uri="{FF2B5EF4-FFF2-40B4-BE49-F238E27FC236}">
              <a16:creationId xmlns:a16="http://schemas.microsoft.com/office/drawing/2014/main" id="{00000000-0008-0000-1800-00009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5" name="Picture 2">
          <a:extLst>
            <a:ext uri="{FF2B5EF4-FFF2-40B4-BE49-F238E27FC236}">
              <a16:creationId xmlns:a16="http://schemas.microsoft.com/office/drawing/2014/main" id="{00000000-0008-0000-1800-00009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6" name="Picture 2">
          <a:extLst>
            <a:ext uri="{FF2B5EF4-FFF2-40B4-BE49-F238E27FC236}">
              <a16:creationId xmlns:a16="http://schemas.microsoft.com/office/drawing/2014/main" id="{00000000-0008-0000-1800-00009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7" name="Picture 2">
          <a:extLst>
            <a:ext uri="{FF2B5EF4-FFF2-40B4-BE49-F238E27FC236}">
              <a16:creationId xmlns:a16="http://schemas.microsoft.com/office/drawing/2014/main" id="{00000000-0008-0000-1800-00009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8" name="Picture 2">
          <a:extLst>
            <a:ext uri="{FF2B5EF4-FFF2-40B4-BE49-F238E27FC236}">
              <a16:creationId xmlns:a16="http://schemas.microsoft.com/office/drawing/2014/main" id="{00000000-0008-0000-1800-00009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59" name="Picture 2">
          <a:extLst>
            <a:ext uri="{FF2B5EF4-FFF2-40B4-BE49-F238E27FC236}">
              <a16:creationId xmlns:a16="http://schemas.microsoft.com/office/drawing/2014/main" id="{00000000-0008-0000-1800-00009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60" name="Picture 2">
          <a:extLst>
            <a:ext uri="{FF2B5EF4-FFF2-40B4-BE49-F238E27FC236}">
              <a16:creationId xmlns:a16="http://schemas.microsoft.com/office/drawing/2014/main" id="{00000000-0008-0000-1800-0000A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61" name="Picture 2">
          <a:extLst>
            <a:ext uri="{FF2B5EF4-FFF2-40B4-BE49-F238E27FC236}">
              <a16:creationId xmlns:a16="http://schemas.microsoft.com/office/drawing/2014/main" id="{00000000-0008-0000-1800-0000A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62" name="Picture 2">
          <a:extLst>
            <a:ext uri="{FF2B5EF4-FFF2-40B4-BE49-F238E27FC236}">
              <a16:creationId xmlns:a16="http://schemas.microsoft.com/office/drawing/2014/main" id="{00000000-0008-0000-1800-0000A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63" name="Picture 2">
          <a:extLst>
            <a:ext uri="{FF2B5EF4-FFF2-40B4-BE49-F238E27FC236}">
              <a16:creationId xmlns:a16="http://schemas.microsoft.com/office/drawing/2014/main" id="{00000000-0008-0000-1800-0000A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64" name="Picture 2">
          <a:extLst>
            <a:ext uri="{FF2B5EF4-FFF2-40B4-BE49-F238E27FC236}">
              <a16:creationId xmlns:a16="http://schemas.microsoft.com/office/drawing/2014/main" id="{00000000-0008-0000-1800-0000A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65" name="Picture 2">
          <a:extLst>
            <a:ext uri="{FF2B5EF4-FFF2-40B4-BE49-F238E27FC236}">
              <a16:creationId xmlns:a16="http://schemas.microsoft.com/office/drawing/2014/main" id="{00000000-0008-0000-1800-0000A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66" name="Picture 2">
          <a:extLst>
            <a:ext uri="{FF2B5EF4-FFF2-40B4-BE49-F238E27FC236}">
              <a16:creationId xmlns:a16="http://schemas.microsoft.com/office/drawing/2014/main" id="{00000000-0008-0000-1800-0000A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67" name="Picture 2">
          <a:extLst>
            <a:ext uri="{FF2B5EF4-FFF2-40B4-BE49-F238E27FC236}">
              <a16:creationId xmlns:a16="http://schemas.microsoft.com/office/drawing/2014/main" id="{00000000-0008-0000-1800-0000A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68" name="Picture 2">
          <a:extLst>
            <a:ext uri="{FF2B5EF4-FFF2-40B4-BE49-F238E27FC236}">
              <a16:creationId xmlns:a16="http://schemas.microsoft.com/office/drawing/2014/main" id="{00000000-0008-0000-1800-0000A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69" name="Picture 2">
          <a:extLst>
            <a:ext uri="{FF2B5EF4-FFF2-40B4-BE49-F238E27FC236}">
              <a16:creationId xmlns:a16="http://schemas.microsoft.com/office/drawing/2014/main" id="{00000000-0008-0000-1800-0000A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70" name="Picture 82">
          <a:extLst>
            <a:ext uri="{FF2B5EF4-FFF2-40B4-BE49-F238E27FC236}">
              <a16:creationId xmlns:a16="http://schemas.microsoft.com/office/drawing/2014/main" id="{00000000-0008-0000-1800-0000A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71" name="Picture 85">
          <a:extLst>
            <a:ext uri="{FF2B5EF4-FFF2-40B4-BE49-F238E27FC236}">
              <a16:creationId xmlns:a16="http://schemas.microsoft.com/office/drawing/2014/main" id="{00000000-0008-0000-1800-0000A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72" name="Picture 76">
          <a:extLst>
            <a:ext uri="{FF2B5EF4-FFF2-40B4-BE49-F238E27FC236}">
              <a16:creationId xmlns:a16="http://schemas.microsoft.com/office/drawing/2014/main" id="{00000000-0008-0000-1800-0000A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73" name="Picture 79">
          <a:extLst>
            <a:ext uri="{FF2B5EF4-FFF2-40B4-BE49-F238E27FC236}">
              <a16:creationId xmlns:a16="http://schemas.microsoft.com/office/drawing/2014/main" id="{00000000-0008-0000-1800-0000A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74" name="Picture 2">
          <a:extLst>
            <a:ext uri="{FF2B5EF4-FFF2-40B4-BE49-F238E27FC236}">
              <a16:creationId xmlns:a16="http://schemas.microsoft.com/office/drawing/2014/main" id="{00000000-0008-0000-1800-0000A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75" name="Picture 2">
          <a:extLst>
            <a:ext uri="{FF2B5EF4-FFF2-40B4-BE49-F238E27FC236}">
              <a16:creationId xmlns:a16="http://schemas.microsoft.com/office/drawing/2014/main" id="{00000000-0008-0000-1800-0000A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76" name="Picture 2">
          <a:extLst>
            <a:ext uri="{FF2B5EF4-FFF2-40B4-BE49-F238E27FC236}">
              <a16:creationId xmlns:a16="http://schemas.microsoft.com/office/drawing/2014/main" id="{00000000-0008-0000-1800-0000B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77" name="Picture 2">
          <a:extLst>
            <a:ext uri="{FF2B5EF4-FFF2-40B4-BE49-F238E27FC236}">
              <a16:creationId xmlns:a16="http://schemas.microsoft.com/office/drawing/2014/main" id="{00000000-0008-0000-1800-0000B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78" name="Picture 2">
          <a:extLst>
            <a:ext uri="{FF2B5EF4-FFF2-40B4-BE49-F238E27FC236}">
              <a16:creationId xmlns:a16="http://schemas.microsoft.com/office/drawing/2014/main" id="{00000000-0008-0000-1800-0000B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79" name="Picture 2">
          <a:extLst>
            <a:ext uri="{FF2B5EF4-FFF2-40B4-BE49-F238E27FC236}">
              <a16:creationId xmlns:a16="http://schemas.microsoft.com/office/drawing/2014/main" id="{00000000-0008-0000-1800-0000B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80" name="Picture 2">
          <a:extLst>
            <a:ext uri="{FF2B5EF4-FFF2-40B4-BE49-F238E27FC236}">
              <a16:creationId xmlns:a16="http://schemas.microsoft.com/office/drawing/2014/main" id="{00000000-0008-0000-1800-0000B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81" name="Picture 2">
          <a:extLst>
            <a:ext uri="{FF2B5EF4-FFF2-40B4-BE49-F238E27FC236}">
              <a16:creationId xmlns:a16="http://schemas.microsoft.com/office/drawing/2014/main" id="{00000000-0008-0000-1800-0000B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82" name="Picture 2">
          <a:extLst>
            <a:ext uri="{FF2B5EF4-FFF2-40B4-BE49-F238E27FC236}">
              <a16:creationId xmlns:a16="http://schemas.microsoft.com/office/drawing/2014/main" id="{00000000-0008-0000-1800-0000B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83" name="Picture 2">
          <a:extLst>
            <a:ext uri="{FF2B5EF4-FFF2-40B4-BE49-F238E27FC236}">
              <a16:creationId xmlns:a16="http://schemas.microsoft.com/office/drawing/2014/main" id="{00000000-0008-0000-1800-0000B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84" name="Picture 2">
          <a:extLst>
            <a:ext uri="{FF2B5EF4-FFF2-40B4-BE49-F238E27FC236}">
              <a16:creationId xmlns:a16="http://schemas.microsoft.com/office/drawing/2014/main" id="{00000000-0008-0000-1800-0000B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85" name="Picture 2">
          <a:extLst>
            <a:ext uri="{FF2B5EF4-FFF2-40B4-BE49-F238E27FC236}">
              <a16:creationId xmlns:a16="http://schemas.microsoft.com/office/drawing/2014/main" id="{00000000-0008-0000-1800-0000B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86" name="Picture 2">
          <a:extLst>
            <a:ext uri="{FF2B5EF4-FFF2-40B4-BE49-F238E27FC236}">
              <a16:creationId xmlns:a16="http://schemas.microsoft.com/office/drawing/2014/main" id="{00000000-0008-0000-1800-0000B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87" name="Picture 2">
          <a:extLst>
            <a:ext uri="{FF2B5EF4-FFF2-40B4-BE49-F238E27FC236}">
              <a16:creationId xmlns:a16="http://schemas.microsoft.com/office/drawing/2014/main" id="{00000000-0008-0000-1800-0000B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88" name="Picture 2">
          <a:extLst>
            <a:ext uri="{FF2B5EF4-FFF2-40B4-BE49-F238E27FC236}">
              <a16:creationId xmlns:a16="http://schemas.microsoft.com/office/drawing/2014/main" id="{00000000-0008-0000-1800-0000B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89" name="Picture 2">
          <a:extLst>
            <a:ext uri="{FF2B5EF4-FFF2-40B4-BE49-F238E27FC236}">
              <a16:creationId xmlns:a16="http://schemas.microsoft.com/office/drawing/2014/main" id="{00000000-0008-0000-1800-0000B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90" name="Picture 2">
          <a:extLst>
            <a:ext uri="{FF2B5EF4-FFF2-40B4-BE49-F238E27FC236}">
              <a16:creationId xmlns:a16="http://schemas.microsoft.com/office/drawing/2014/main" id="{00000000-0008-0000-1800-0000B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91" name="Picture 2">
          <a:extLst>
            <a:ext uri="{FF2B5EF4-FFF2-40B4-BE49-F238E27FC236}">
              <a16:creationId xmlns:a16="http://schemas.microsoft.com/office/drawing/2014/main" id="{00000000-0008-0000-1800-0000B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92" name="Picture 2">
          <a:extLst>
            <a:ext uri="{FF2B5EF4-FFF2-40B4-BE49-F238E27FC236}">
              <a16:creationId xmlns:a16="http://schemas.microsoft.com/office/drawing/2014/main" id="{00000000-0008-0000-1800-0000C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93" name="Picture 2">
          <a:extLst>
            <a:ext uri="{FF2B5EF4-FFF2-40B4-BE49-F238E27FC236}">
              <a16:creationId xmlns:a16="http://schemas.microsoft.com/office/drawing/2014/main" id="{00000000-0008-0000-1800-0000C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94" name="Picture 2">
          <a:extLst>
            <a:ext uri="{FF2B5EF4-FFF2-40B4-BE49-F238E27FC236}">
              <a16:creationId xmlns:a16="http://schemas.microsoft.com/office/drawing/2014/main" id="{00000000-0008-0000-1800-0000C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95" name="Picture 2">
          <a:extLst>
            <a:ext uri="{FF2B5EF4-FFF2-40B4-BE49-F238E27FC236}">
              <a16:creationId xmlns:a16="http://schemas.microsoft.com/office/drawing/2014/main" id="{00000000-0008-0000-1800-0000C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596" name="Picture 2">
          <a:extLst>
            <a:ext uri="{FF2B5EF4-FFF2-40B4-BE49-F238E27FC236}">
              <a16:creationId xmlns:a16="http://schemas.microsoft.com/office/drawing/2014/main" id="{00000000-0008-0000-1800-0000C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97" name="Picture 2">
          <a:extLst>
            <a:ext uri="{FF2B5EF4-FFF2-40B4-BE49-F238E27FC236}">
              <a16:creationId xmlns:a16="http://schemas.microsoft.com/office/drawing/2014/main" id="{00000000-0008-0000-1800-0000C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98" name="Picture 2">
          <a:extLst>
            <a:ext uri="{FF2B5EF4-FFF2-40B4-BE49-F238E27FC236}">
              <a16:creationId xmlns:a16="http://schemas.microsoft.com/office/drawing/2014/main" id="{00000000-0008-0000-1800-0000C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599" name="Picture 2">
          <a:extLst>
            <a:ext uri="{FF2B5EF4-FFF2-40B4-BE49-F238E27FC236}">
              <a16:creationId xmlns:a16="http://schemas.microsoft.com/office/drawing/2014/main" id="{00000000-0008-0000-1800-0000C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00" name="Picture 2">
          <a:extLst>
            <a:ext uri="{FF2B5EF4-FFF2-40B4-BE49-F238E27FC236}">
              <a16:creationId xmlns:a16="http://schemas.microsoft.com/office/drawing/2014/main" id="{00000000-0008-0000-1800-0000C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01" name="Picture 2">
          <a:extLst>
            <a:ext uri="{FF2B5EF4-FFF2-40B4-BE49-F238E27FC236}">
              <a16:creationId xmlns:a16="http://schemas.microsoft.com/office/drawing/2014/main" id="{00000000-0008-0000-1800-0000C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02" name="Picture 2">
          <a:extLst>
            <a:ext uri="{FF2B5EF4-FFF2-40B4-BE49-F238E27FC236}">
              <a16:creationId xmlns:a16="http://schemas.microsoft.com/office/drawing/2014/main" id="{00000000-0008-0000-1800-0000C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03" name="Picture 2">
          <a:extLst>
            <a:ext uri="{FF2B5EF4-FFF2-40B4-BE49-F238E27FC236}">
              <a16:creationId xmlns:a16="http://schemas.microsoft.com/office/drawing/2014/main" id="{00000000-0008-0000-1800-0000C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04" name="Picture 2">
          <a:extLst>
            <a:ext uri="{FF2B5EF4-FFF2-40B4-BE49-F238E27FC236}">
              <a16:creationId xmlns:a16="http://schemas.microsoft.com/office/drawing/2014/main" id="{00000000-0008-0000-1800-0000C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05" name="Picture 2">
          <a:extLst>
            <a:ext uri="{FF2B5EF4-FFF2-40B4-BE49-F238E27FC236}">
              <a16:creationId xmlns:a16="http://schemas.microsoft.com/office/drawing/2014/main" id="{00000000-0008-0000-1800-0000C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06" name="Picture 2">
          <a:extLst>
            <a:ext uri="{FF2B5EF4-FFF2-40B4-BE49-F238E27FC236}">
              <a16:creationId xmlns:a16="http://schemas.microsoft.com/office/drawing/2014/main" id="{00000000-0008-0000-1800-0000C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07" name="Picture 2">
          <a:extLst>
            <a:ext uri="{FF2B5EF4-FFF2-40B4-BE49-F238E27FC236}">
              <a16:creationId xmlns:a16="http://schemas.microsoft.com/office/drawing/2014/main" id="{00000000-0008-0000-1800-0000C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08" name="Picture 2">
          <a:extLst>
            <a:ext uri="{FF2B5EF4-FFF2-40B4-BE49-F238E27FC236}">
              <a16:creationId xmlns:a16="http://schemas.microsoft.com/office/drawing/2014/main" id="{00000000-0008-0000-1800-0000D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09" name="Picture 2">
          <a:extLst>
            <a:ext uri="{FF2B5EF4-FFF2-40B4-BE49-F238E27FC236}">
              <a16:creationId xmlns:a16="http://schemas.microsoft.com/office/drawing/2014/main" id="{00000000-0008-0000-1800-0000D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10" name="Picture 2">
          <a:extLst>
            <a:ext uri="{FF2B5EF4-FFF2-40B4-BE49-F238E27FC236}">
              <a16:creationId xmlns:a16="http://schemas.microsoft.com/office/drawing/2014/main" id="{00000000-0008-0000-1800-0000D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11" name="Picture 2">
          <a:extLst>
            <a:ext uri="{FF2B5EF4-FFF2-40B4-BE49-F238E27FC236}">
              <a16:creationId xmlns:a16="http://schemas.microsoft.com/office/drawing/2014/main" id="{00000000-0008-0000-1800-0000D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12" name="Picture 2">
          <a:extLst>
            <a:ext uri="{FF2B5EF4-FFF2-40B4-BE49-F238E27FC236}">
              <a16:creationId xmlns:a16="http://schemas.microsoft.com/office/drawing/2014/main" id="{00000000-0008-0000-1800-0000D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13" name="Picture 2">
          <a:extLst>
            <a:ext uri="{FF2B5EF4-FFF2-40B4-BE49-F238E27FC236}">
              <a16:creationId xmlns:a16="http://schemas.microsoft.com/office/drawing/2014/main" id="{00000000-0008-0000-1800-0000D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14" name="Picture 2">
          <a:extLst>
            <a:ext uri="{FF2B5EF4-FFF2-40B4-BE49-F238E27FC236}">
              <a16:creationId xmlns:a16="http://schemas.microsoft.com/office/drawing/2014/main" id="{00000000-0008-0000-1800-0000D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15" name="Picture 2">
          <a:extLst>
            <a:ext uri="{FF2B5EF4-FFF2-40B4-BE49-F238E27FC236}">
              <a16:creationId xmlns:a16="http://schemas.microsoft.com/office/drawing/2014/main" id="{00000000-0008-0000-1800-0000D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16" name="Picture 2">
          <a:extLst>
            <a:ext uri="{FF2B5EF4-FFF2-40B4-BE49-F238E27FC236}">
              <a16:creationId xmlns:a16="http://schemas.microsoft.com/office/drawing/2014/main" id="{00000000-0008-0000-1800-0000D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17" name="Picture 2">
          <a:extLst>
            <a:ext uri="{FF2B5EF4-FFF2-40B4-BE49-F238E27FC236}">
              <a16:creationId xmlns:a16="http://schemas.microsoft.com/office/drawing/2014/main" id="{00000000-0008-0000-1800-0000D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18" name="Picture 2">
          <a:extLst>
            <a:ext uri="{FF2B5EF4-FFF2-40B4-BE49-F238E27FC236}">
              <a16:creationId xmlns:a16="http://schemas.microsoft.com/office/drawing/2014/main" id="{00000000-0008-0000-1800-0000D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19" name="Picture 2">
          <a:extLst>
            <a:ext uri="{FF2B5EF4-FFF2-40B4-BE49-F238E27FC236}">
              <a16:creationId xmlns:a16="http://schemas.microsoft.com/office/drawing/2014/main" id="{00000000-0008-0000-1800-0000D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0" name="Picture 2">
          <a:extLst>
            <a:ext uri="{FF2B5EF4-FFF2-40B4-BE49-F238E27FC236}">
              <a16:creationId xmlns:a16="http://schemas.microsoft.com/office/drawing/2014/main" id="{00000000-0008-0000-1800-0000D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1" name="Picture 2">
          <a:extLst>
            <a:ext uri="{FF2B5EF4-FFF2-40B4-BE49-F238E27FC236}">
              <a16:creationId xmlns:a16="http://schemas.microsoft.com/office/drawing/2014/main" id="{00000000-0008-0000-1800-0000D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2" name="Picture 2">
          <a:extLst>
            <a:ext uri="{FF2B5EF4-FFF2-40B4-BE49-F238E27FC236}">
              <a16:creationId xmlns:a16="http://schemas.microsoft.com/office/drawing/2014/main" id="{00000000-0008-0000-1800-0000D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3" name="Picture 82">
          <a:extLst>
            <a:ext uri="{FF2B5EF4-FFF2-40B4-BE49-F238E27FC236}">
              <a16:creationId xmlns:a16="http://schemas.microsoft.com/office/drawing/2014/main" id="{00000000-0008-0000-1800-0000D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4" name="Picture 2">
          <a:extLst>
            <a:ext uri="{FF2B5EF4-FFF2-40B4-BE49-F238E27FC236}">
              <a16:creationId xmlns:a16="http://schemas.microsoft.com/office/drawing/2014/main" id="{00000000-0008-0000-1800-0000E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5" name="Picture 85">
          <a:extLst>
            <a:ext uri="{FF2B5EF4-FFF2-40B4-BE49-F238E27FC236}">
              <a16:creationId xmlns:a16="http://schemas.microsoft.com/office/drawing/2014/main" id="{00000000-0008-0000-1800-0000E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6" name="Picture 2">
          <a:extLst>
            <a:ext uri="{FF2B5EF4-FFF2-40B4-BE49-F238E27FC236}">
              <a16:creationId xmlns:a16="http://schemas.microsoft.com/office/drawing/2014/main" id="{00000000-0008-0000-1800-0000E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7" name="Picture 76">
          <a:extLst>
            <a:ext uri="{FF2B5EF4-FFF2-40B4-BE49-F238E27FC236}">
              <a16:creationId xmlns:a16="http://schemas.microsoft.com/office/drawing/2014/main" id="{00000000-0008-0000-1800-0000E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8" name="Picture 2">
          <a:extLst>
            <a:ext uri="{FF2B5EF4-FFF2-40B4-BE49-F238E27FC236}">
              <a16:creationId xmlns:a16="http://schemas.microsoft.com/office/drawing/2014/main" id="{00000000-0008-0000-1800-0000E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29" name="Picture 79">
          <a:extLst>
            <a:ext uri="{FF2B5EF4-FFF2-40B4-BE49-F238E27FC236}">
              <a16:creationId xmlns:a16="http://schemas.microsoft.com/office/drawing/2014/main" id="{00000000-0008-0000-1800-0000E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0" name="Picture 2">
          <a:extLst>
            <a:ext uri="{FF2B5EF4-FFF2-40B4-BE49-F238E27FC236}">
              <a16:creationId xmlns:a16="http://schemas.microsoft.com/office/drawing/2014/main" id="{00000000-0008-0000-1800-0000E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1" name="Picture 2">
          <a:extLst>
            <a:ext uri="{FF2B5EF4-FFF2-40B4-BE49-F238E27FC236}">
              <a16:creationId xmlns:a16="http://schemas.microsoft.com/office/drawing/2014/main" id="{00000000-0008-0000-1800-0000E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2" name="Picture 2">
          <a:extLst>
            <a:ext uri="{FF2B5EF4-FFF2-40B4-BE49-F238E27FC236}">
              <a16:creationId xmlns:a16="http://schemas.microsoft.com/office/drawing/2014/main" id="{00000000-0008-0000-1800-0000E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3" name="Picture 2">
          <a:extLst>
            <a:ext uri="{FF2B5EF4-FFF2-40B4-BE49-F238E27FC236}">
              <a16:creationId xmlns:a16="http://schemas.microsoft.com/office/drawing/2014/main" id="{00000000-0008-0000-1800-0000E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4" name="Picture 2">
          <a:extLst>
            <a:ext uri="{FF2B5EF4-FFF2-40B4-BE49-F238E27FC236}">
              <a16:creationId xmlns:a16="http://schemas.microsoft.com/office/drawing/2014/main" id="{00000000-0008-0000-1800-0000E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5" name="Picture 2">
          <a:extLst>
            <a:ext uri="{FF2B5EF4-FFF2-40B4-BE49-F238E27FC236}">
              <a16:creationId xmlns:a16="http://schemas.microsoft.com/office/drawing/2014/main" id="{00000000-0008-0000-1800-0000E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6" name="Picture 2">
          <a:extLst>
            <a:ext uri="{FF2B5EF4-FFF2-40B4-BE49-F238E27FC236}">
              <a16:creationId xmlns:a16="http://schemas.microsoft.com/office/drawing/2014/main" id="{00000000-0008-0000-1800-0000E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7" name="Picture 2">
          <a:extLst>
            <a:ext uri="{FF2B5EF4-FFF2-40B4-BE49-F238E27FC236}">
              <a16:creationId xmlns:a16="http://schemas.microsoft.com/office/drawing/2014/main" id="{00000000-0008-0000-1800-0000E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8" name="Picture 2">
          <a:extLst>
            <a:ext uri="{FF2B5EF4-FFF2-40B4-BE49-F238E27FC236}">
              <a16:creationId xmlns:a16="http://schemas.microsoft.com/office/drawing/2014/main" id="{00000000-0008-0000-1800-0000E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39" name="Picture 2">
          <a:extLst>
            <a:ext uri="{FF2B5EF4-FFF2-40B4-BE49-F238E27FC236}">
              <a16:creationId xmlns:a16="http://schemas.microsoft.com/office/drawing/2014/main" id="{00000000-0008-0000-1800-0000E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40" name="Picture 2">
          <a:extLst>
            <a:ext uri="{FF2B5EF4-FFF2-40B4-BE49-F238E27FC236}">
              <a16:creationId xmlns:a16="http://schemas.microsoft.com/office/drawing/2014/main" id="{00000000-0008-0000-1800-0000F0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41" name="Picture 2">
          <a:extLst>
            <a:ext uri="{FF2B5EF4-FFF2-40B4-BE49-F238E27FC236}">
              <a16:creationId xmlns:a16="http://schemas.microsoft.com/office/drawing/2014/main" id="{00000000-0008-0000-1800-0000F1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42" name="Picture 2">
          <a:extLst>
            <a:ext uri="{FF2B5EF4-FFF2-40B4-BE49-F238E27FC236}">
              <a16:creationId xmlns:a16="http://schemas.microsoft.com/office/drawing/2014/main" id="{00000000-0008-0000-1800-0000F2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43" name="Picture 2">
          <a:extLst>
            <a:ext uri="{FF2B5EF4-FFF2-40B4-BE49-F238E27FC236}">
              <a16:creationId xmlns:a16="http://schemas.microsoft.com/office/drawing/2014/main" id="{00000000-0008-0000-1800-0000F3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44" name="Picture 2">
          <a:extLst>
            <a:ext uri="{FF2B5EF4-FFF2-40B4-BE49-F238E27FC236}">
              <a16:creationId xmlns:a16="http://schemas.microsoft.com/office/drawing/2014/main" id="{00000000-0008-0000-1800-0000F4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45" name="Picture 2">
          <a:extLst>
            <a:ext uri="{FF2B5EF4-FFF2-40B4-BE49-F238E27FC236}">
              <a16:creationId xmlns:a16="http://schemas.microsoft.com/office/drawing/2014/main" id="{00000000-0008-0000-1800-0000F5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46" name="Picture 2">
          <a:extLst>
            <a:ext uri="{FF2B5EF4-FFF2-40B4-BE49-F238E27FC236}">
              <a16:creationId xmlns:a16="http://schemas.microsoft.com/office/drawing/2014/main" id="{00000000-0008-0000-1800-0000F6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47" name="Picture 2">
          <a:extLst>
            <a:ext uri="{FF2B5EF4-FFF2-40B4-BE49-F238E27FC236}">
              <a16:creationId xmlns:a16="http://schemas.microsoft.com/office/drawing/2014/main" id="{00000000-0008-0000-1800-0000F7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48" name="Picture 2">
          <a:extLst>
            <a:ext uri="{FF2B5EF4-FFF2-40B4-BE49-F238E27FC236}">
              <a16:creationId xmlns:a16="http://schemas.microsoft.com/office/drawing/2014/main" id="{00000000-0008-0000-1800-0000F8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49" name="Picture 2">
          <a:extLst>
            <a:ext uri="{FF2B5EF4-FFF2-40B4-BE49-F238E27FC236}">
              <a16:creationId xmlns:a16="http://schemas.microsoft.com/office/drawing/2014/main" id="{00000000-0008-0000-1800-0000F9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0" name="Picture 2">
          <a:extLst>
            <a:ext uri="{FF2B5EF4-FFF2-40B4-BE49-F238E27FC236}">
              <a16:creationId xmlns:a16="http://schemas.microsoft.com/office/drawing/2014/main" id="{00000000-0008-0000-1800-0000FA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1" name="Picture 2">
          <a:extLst>
            <a:ext uri="{FF2B5EF4-FFF2-40B4-BE49-F238E27FC236}">
              <a16:creationId xmlns:a16="http://schemas.microsoft.com/office/drawing/2014/main" id="{00000000-0008-0000-1800-0000FB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2" name="Picture 2">
          <a:extLst>
            <a:ext uri="{FF2B5EF4-FFF2-40B4-BE49-F238E27FC236}">
              <a16:creationId xmlns:a16="http://schemas.microsoft.com/office/drawing/2014/main" id="{00000000-0008-0000-1800-0000FC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3" name="Picture 2">
          <a:extLst>
            <a:ext uri="{FF2B5EF4-FFF2-40B4-BE49-F238E27FC236}">
              <a16:creationId xmlns:a16="http://schemas.microsoft.com/office/drawing/2014/main" id="{00000000-0008-0000-1800-0000FD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4" name="Picture 2">
          <a:extLst>
            <a:ext uri="{FF2B5EF4-FFF2-40B4-BE49-F238E27FC236}">
              <a16:creationId xmlns:a16="http://schemas.microsoft.com/office/drawing/2014/main" id="{00000000-0008-0000-1800-0000FE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5" name="Picture 2">
          <a:extLst>
            <a:ext uri="{FF2B5EF4-FFF2-40B4-BE49-F238E27FC236}">
              <a16:creationId xmlns:a16="http://schemas.microsoft.com/office/drawing/2014/main" id="{00000000-0008-0000-1800-0000FF8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6" name="Picture 2">
          <a:extLst>
            <a:ext uri="{FF2B5EF4-FFF2-40B4-BE49-F238E27FC236}">
              <a16:creationId xmlns:a16="http://schemas.microsoft.com/office/drawing/2014/main" id="{00000000-0008-0000-1800-00000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7" name="Picture 2">
          <a:extLst>
            <a:ext uri="{FF2B5EF4-FFF2-40B4-BE49-F238E27FC236}">
              <a16:creationId xmlns:a16="http://schemas.microsoft.com/office/drawing/2014/main" id="{00000000-0008-0000-1800-000001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8" name="Picture 2">
          <a:extLst>
            <a:ext uri="{FF2B5EF4-FFF2-40B4-BE49-F238E27FC236}">
              <a16:creationId xmlns:a16="http://schemas.microsoft.com/office/drawing/2014/main" id="{00000000-0008-0000-1800-00000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59" name="Picture 2">
          <a:extLst>
            <a:ext uri="{FF2B5EF4-FFF2-40B4-BE49-F238E27FC236}">
              <a16:creationId xmlns:a16="http://schemas.microsoft.com/office/drawing/2014/main" id="{00000000-0008-0000-1800-00000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60" name="Picture 2">
          <a:extLst>
            <a:ext uri="{FF2B5EF4-FFF2-40B4-BE49-F238E27FC236}">
              <a16:creationId xmlns:a16="http://schemas.microsoft.com/office/drawing/2014/main" id="{00000000-0008-0000-1800-00000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61" name="Picture 2">
          <a:extLst>
            <a:ext uri="{FF2B5EF4-FFF2-40B4-BE49-F238E27FC236}">
              <a16:creationId xmlns:a16="http://schemas.microsoft.com/office/drawing/2014/main" id="{00000000-0008-0000-1800-000005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62" name="Picture 2">
          <a:extLst>
            <a:ext uri="{FF2B5EF4-FFF2-40B4-BE49-F238E27FC236}">
              <a16:creationId xmlns:a16="http://schemas.microsoft.com/office/drawing/2014/main" id="{00000000-0008-0000-1800-00000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63" name="Picture 2">
          <a:extLst>
            <a:ext uri="{FF2B5EF4-FFF2-40B4-BE49-F238E27FC236}">
              <a16:creationId xmlns:a16="http://schemas.microsoft.com/office/drawing/2014/main" id="{00000000-0008-0000-1800-00000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64" name="Picture 2">
          <a:extLst>
            <a:ext uri="{FF2B5EF4-FFF2-40B4-BE49-F238E27FC236}">
              <a16:creationId xmlns:a16="http://schemas.microsoft.com/office/drawing/2014/main" id="{00000000-0008-0000-1800-00000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65" name="Picture 2">
          <a:extLst>
            <a:ext uri="{FF2B5EF4-FFF2-40B4-BE49-F238E27FC236}">
              <a16:creationId xmlns:a16="http://schemas.microsoft.com/office/drawing/2014/main" id="{00000000-0008-0000-1800-00000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66" name="Picture 2">
          <a:extLst>
            <a:ext uri="{FF2B5EF4-FFF2-40B4-BE49-F238E27FC236}">
              <a16:creationId xmlns:a16="http://schemas.microsoft.com/office/drawing/2014/main" id="{00000000-0008-0000-1800-00000A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67" name="Picture 2">
          <a:extLst>
            <a:ext uri="{FF2B5EF4-FFF2-40B4-BE49-F238E27FC236}">
              <a16:creationId xmlns:a16="http://schemas.microsoft.com/office/drawing/2014/main" id="{00000000-0008-0000-1800-00000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68" name="Picture 2">
          <a:extLst>
            <a:ext uri="{FF2B5EF4-FFF2-40B4-BE49-F238E27FC236}">
              <a16:creationId xmlns:a16="http://schemas.microsoft.com/office/drawing/2014/main" id="{00000000-0008-0000-1800-00000C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69" name="Picture 2">
          <a:extLst>
            <a:ext uri="{FF2B5EF4-FFF2-40B4-BE49-F238E27FC236}">
              <a16:creationId xmlns:a16="http://schemas.microsoft.com/office/drawing/2014/main" id="{00000000-0008-0000-1800-00000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70" name="Picture 2">
          <a:extLst>
            <a:ext uri="{FF2B5EF4-FFF2-40B4-BE49-F238E27FC236}">
              <a16:creationId xmlns:a16="http://schemas.microsoft.com/office/drawing/2014/main" id="{00000000-0008-0000-1800-00000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71" name="Picture 2">
          <a:extLst>
            <a:ext uri="{FF2B5EF4-FFF2-40B4-BE49-F238E27FC236}">
              <a16:creationId xmlns:a16="http://schemas.microsoft.com/office/drawing/2014/main" id="{00000000-0008-0000-1800-00000F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72" name="Picture 2">
          <a:extLst>
            <a:ext uri="{FF2B5EF4-FFF2-40B4-BE49-F238E27FC236}">
              <a16:creationId xmlns:a16="http://schemas.microsoft.com/office/drawing/2014/main" id="{00000000-0008-0000-1800-00001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73" name="Picture 2">
          <a:extLst>
            <a:ext uri="{FF2B5EF4-FFF2-40B4-BE49-F238E27FC236}">
              <a16:creationId xmlns:a16="http://schemas.microsoft.com/office/drawing/2014/main" id="{00000000-0008-0000-1800-000011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74" name="Picture 2">
          <a:extLst>
            <a:ext uri="{FF2B5EF4-FFF2-40B4-BE49-F238E27FC236}">
              <a16:creationId xmlns:a16="http://schemas.microsoft.com/office/drawing/2014/main" id="{00000000-0008-0000-1800-00001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75" name="Picture 2">
          <a:extLst>
            <a:ext uri="{FF2B5EF4-FFF2-40B4-BE49-F238E27FC236}">
              <a16:creationId xmlns:a16="http://schemas.microsoft.com/office/drawing/2014/main" id="{00000000-0008-0000-1800-00001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9525</xdr:rowOff>
    </xdr:to>
    <xdr:pic>
      <xdr:nvPicPr>
        <xdr:cNvPr id="166676" name="Picture 2">
          <a:extLst>
            <a:ext uri="{FF2B5EF4-FFF2-40B4-BE49-F238E27FC236}">
              <a16:creationId xmlns:a16="http://schemas.microsoft.com/office/drawing/2014/main" id="{00000000-0008-0000-1800-00001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9525"/>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77" name="Picture 2">
          <a:extLst>
            <a:ext uri="{FF2B5EF4-FFF2-40B4-BE49-F238E27FC236}">
              <a16:creationId xmlns:a16="http://schemas.microsoft.com/office/drawing/2014/main" id="{00000000-0008-0000-1800-000015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78" name="Picture 2">
          <a:extLst>
            <a:ext uri="{FF2B5EF4-FFF2-40B4-BE49-F238E27FC236}">
              <a16:creationId xmlns:a16="http://schemas.microsoft.com/office/drawing/2014/main" id="{00000000-0008-0000-1800-00001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79" name="Picture 2">
          <a:extLst>
            <a:ext uri="{FF2B5EF4-FFF2-40B4-BE49-F238E27FC236}">
              <a16:creationId xmlns:a16="http://schemas.microsoft.com/office/drawing/2014/main" id="{00000000-0008-0000-1800-00001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0" name="Picture 2">
          <a:extLst>
            <a:ext uri="{FF2B5EF4-FFF2-40B4-BE49-F238E27FC236}">
              <a16:creationId xmlns:a16="http://schemas.microsoft.com/office/drawing/2014/main" id="{00000000-0008-0000-1800-00001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1" name="Picture 2">
          <a:extLst>
            <a:ext uri="{FF2B5EF4-FFF2-40B4-BE49-F238E27FC236}">
              <a16:creationId xmlns:a16="http://schemas.microsoft.com/office/drawing/2014/main" id="{00000000-0008-0000-1800-00001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2" name="Picture 2">
          <a:extLst>
            <a:ext uri="{FF2B5EF4-FFF2-40B4-BE49-F238E27FC236}">
              <a16:creationId xmlns:a16="http://schemas.microsoft.com/office/drawing/2014/main" id="{00000000-0008-0000-1800-00001A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3" name="Picture 2">
          <a:extLst>
            <a:ext uri="{FF2B5EF4-FFF2-40B4-BE49-F238E27FC236}">
              <a16:creationId xmlns:a16="http://schemas.microsoft.com/office/drawing/2014/main" id="{00000000-0008-0000-1800-00001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4" name="Picture 2">
          <a:extLst>
            <a:ext uri="{FF2B5EF4-FFF2-40B4-BE49-F238E27FC236}">
              <a16:creationId xmlns:a16="http://schemas.microsoft.com/office/drawing/2014/main" id="{00000000-0008-0000-1800-00001C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5" name="Picture 2">
          <a:extLst>
            <a:ext uri="{FF2B5EF4-FFF2-40B4-BE49-F238E27FC236}">
              <a16:creationId xmlns:a16="http://schemas.microsoft.com/office/drawing/2014/main" id="{00000000-0008-0000-1800-00001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6" name="Picture 2">
          <a:extLst>
            <a:ext uri="{FF2B5EF4-FFF2-40B4-BE49-F238E27FC236}">
              <a16:creationId xmlns:a16="http://schemas.microsoft.com/office/drawing/2014/main" id="{00000000-0008-0000-1800-00001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7" name="Picture 2">
          <a:extLst>
            <a:ext uri="{FF2B5EF4-FFF2-40B4-BE49-F238E27FC236}">
              <a16:creationId xmlns:a16="http://schemas.microsoft.com/office/drawing/2014/main" id="{00000000-0008-0000-1800-00001F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8" name="Picture 2">
          <a:extLst>
            <a:ext uri="{FF2B5EF4-FFF2-40B4-BE49-F238E27FC236}">
              <a16:creationId xmlns:a16="http://schemas.microsoft.com/office/drawing/2014/main" id="{00000000-0008-0000-1800-00002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89" name="Picture 2">
          <a:extLst>
            <a:ext uri="{FF2B5EF4-FFF2-40B4-BE49-F238E27FC236}">
              <a16:creationId xmlns:a16="http://schemas.microsoft.com/office/drawing/2014/main" id="{00000000-0008-0000-1800-000021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90" name="Picture 2">
          <a:extLst>
            <a:ext uri="{FF2B5EF4-FFF2-40B4-BE49-F238E27FC236}">
              <a16:creationId xmlns:a16="http://schemas.microsoft.com/office/drawing/2014/main" id="{00000000-0008-0000-1800-00002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91" name="Picture 2">
          <a:extLst>
            <a:ext uri="{FF2B5EF4-FFF2-40B4-BE49-F238E27FC236}">
              <a16:creationId xmlns:a16="http://schemas.microsoft.com/office/drawing/2014/main" id="{00000000-0008-0000-1800-00002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962025</xdr:colOff>
      <xdr:row>755</xdr:row>
      <xdr:rowOff>0</xdr:rowOff>
    </xdr:from>
    <xdr:to>
      <xdr:col>1</xdr:col>
      <xdr:colOff>962025</xdr:colOff>
      <xdr:row>755</xdr:row>
      <xdr:rowOff>0</xdr:rowOff>
    </xdr:to>
    <xdr:pic>
      <xdr:nvPicPr>
        <xdr:cNvPr id="166692" name="Picture 2">
          <a:extLst>
            <a:ext uri="{FF2B5EF4-FFF2-40B4-BE49-F238E27FC236}">
              <a16:creationId xmlns:a16="http://schemas.microsoft.com/office/drawing/2014/main" id="{00000000-0008-0000-1800-00002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76202975"/>
          <a:ext cx="0" cy="0"/>
        </a:xfrm>
        <a:prstGeom prst="rect">
          <a:avLst/>
        </a:prstGeom>
        <a:noFill/>
        <a:ln w="1">
          <a:noFill/>
          <a:miter lim="800000"/>
          <a:headEnd/>
          <a:tailEnd/>
        </a:ln>
      </xdr:spPr>
    </xdr:pic>
    <xdr:clientData/>
  </xdr:twoCellAnchor>
  <xdr:twoCellAnchor editAs="oneCell">
    <xdr:from>
      <xdr:col>1</xdr:col>
      <xdr:colOff>847725</xdr:colOff>
      <xdr:row>679</xdr:row>
      <xdr:rowOff>1390650</xdr:rowOff>
    </xdr:from>
    <xdr:to>
      <xdr:col>1</xdr:col>
      <xdr:colOff>847725</xdr:colOff>
      <xdr:row>680</xdr:row>
      <xdr:rowOff>0</xdr:rowOff>
    </xdr:to>
    <xdr:pic>
      <xdr:nvPicPr>
        <xdr:cNvPr id="166693" name="Picture 1179" descr="Izrezak.JPG">
          <a:extLst>
            <a:ext uri="{FF2B5EF4-FFF2-40B4-BE49-F238E27FC236}">
              <a16:creationId xmlns:a16="http://schemas.microsoft.com/office/drawing/2014/main" id="{00000000-0008-0000-1800-0000258B0200}"/>
            </a:ext>
          </a:extLst>
        </xdr:cNvPr>
        <xdr:cNvPicPr>
          <a:picLocks noChangeAspect="1"/>
        </xdr:cNvPicPr>
      </xdr:nvPicPr>
      <xdr:blipFill>
        <a:blip xmlns:r="http://schemas.openxmlformats.org/officeDocument/2006/relationships" r:embed="rId10"/>
        <a:srcRect/>
        <a:stretch>
          <a:fillRect/>
        </a:stretch>
      </xdr:blipFill>
      <xdr:spPr bwMode="auto">
        <a:xfrm>
          <a:off x="1276350" y="141608175"/>
          <a:ext cx="0" cy="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694" name="Picture 2">
          <a:extLst>
            <a:ext uri="{FF2B5EF4-FFF2-40B4-BE49-F238E27FC236}">
              <a16:creationId xmlns:a16="http://schemas.microsoft.com/office/drawing/2014/main" id="{00000000-0008-0000-1800-00002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695" name="Picture 2">
          <a:extLst>
            <a:ext uri="{FF2B5EF4-FFF2-40B4-BE49-F238E27FC236}">
              <a16:creationId xmlns:a16="http://schemas.microsoft.com/office/drawing/2014/main" id="{00000000-0008-0000-1800-00002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696" name="Picture 3" descr="nealuce_parete">
          <a:extLst>
            <a:ext uri="{FF2B5EF4-FFF2-40B4-BE49-F238E27FC236}">
              <a16:creationId xmlns:a16="http://schemas.microsoft.com/office/drawing/2014/main" id="{00000000-0008-0000-1800-000028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697" name="Picture 2">
          <a:extLst>
            <a:ext uri="{FF2B5EF4-FFF2-40B4-BE49-F238E27FC236}">
              <a16:creationId xmlns:a16="http://schemas.microsoft.com/office/drawing/2014/main" id="{00000000-0008-0000-1800-00002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698" name="Picture 3" descr="nealuce_parete">
          <a:extLst>
            <a:ext uri="{FF2B5EF4-FFF2-40B4-BE49-F238E27FC236}">
              <a16:creationId xmlns:a16="http://schemas.microsoft.com/office/drawing/2014/main" id="{00000000-0008-0000-1800-00002A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699" name="Picture 2">
          <a:extLst>
            <a:ext uri="{FF2B5EF4-FFF2-40B4-BE49-F238E27FC236}">
              <a16:creationId xmlns:a16="http://schemas.microsoft.com/office/drawing/2014/main" id="{00000000-0008-0000-1800-00002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700" name="Picture 3" descr="nealuce_parete">
          <a:extLst>
            <a:ext uri="{FF2B5EF4-FFF2-40B4-BE49-F238E27FC236}">
              <a16:creationId xmlns:a16="http://schemas.microsoft.com/office/drawing/2014/main" id="{00000000-0008-0000-1800-00002C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701" name="Picture 2">
          <a:extLst>
            <a:ext uri="{FF2B5EF4-FFF2-40B4-BE49-F238E27FC236}">
              <a16:creationId xmlns:a16="http://schemas.microsoft.com/office/drawing/2014/main" id="{00000000-0008-0000-1800-00002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702" name="Picture 2">
          <a:extLst>
            <a:ext uri="{FF2B5EF4-FFF2-40B4-BE49-F238E27FC236}">
              <a16:creationId xmlns:a16="http://schemas.microsoft.com/office/drawing/2014/main" id="{00000000-0008-0000-1800-00002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703" name="Picture 3" descr="nealuce_parete">
          <a:extLst>
            <a:ext uri="{FF2B5EF4-FFF2-40B4-BE49-F238E27FC236}">
              <a16:creationId xmlns:a16="http://schemas.microsoft.com/office/drawing/2014/main" id="{00000000-0008-0000-1800-00002F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704" name="Picture 2">
          <a:extLst>
            <a:ext uri="{FF2B5EF4-FFF2-40B4-BE49-F238E27FC236}">
              <a16:creationId xmlns:a16="http://schemas.microsoft.com/office/drawing/2014/main" id="{00000000-0008-0000-1800-00003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705" name="Picture 3" descr="nealuce_parete">
          <a:extLst>
            <a:ext uri="{FF2B5EF4-FFF2-40B4-BE49-F238E27FC236}">
              <a16:creationId xmlns:a16="http://schemas.microsoft.com/office/drawing/2014/main" id="{00000000-0008-0000-1800-000031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962025</xdr:colOff>
      <xdr:row>679</xdr:row>
      <xdr:rowOff>371475</xdr:rowOff>
    </xdr:from>
    <xdr:to>
      <xdr:col>1</xdr:col>
      <xdr:colOff>962025</xdr:colOff>
      <xdr:row>680</xdr:row>
      <xdr:rowOff>28575</xdr:rowOff>
    </xdr:to>
    <xdr:pic>
      <xdr:nvPicPr>
        <xdr:cNvPr id="166706" name="Picture 2">
          <a:extLst>
            <a:ext uri="{FF2B5EF4-FFF2-40B4-BE49-F238E27FC236}">
              <a16:creationId xmlns:a16="http://schemas.microsoft.com/office/drawing/2014/main" id="{00000000-0008-0000-1800-00003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979525"/>
          <a:ext cx="0" cy="628650"/>
        </a:xfrm>
        <a:prstGeom prst="rect">
          <a:avLst/>
        </a:prstGeom>
        <a:noFill/>
        <a:ln w="1">
          <a:noFill/>
          <a:miter lim="800000"/>
          <a:headEnd/>
          <a:tailEnd/>
        </a:ln>
      </xdr:spPr>
    </xdr:pic>
    <xdr:clientData/>
  </xdr:twoCellAnchor>
  <xdr:twoCellAnchor editAs="oneCell">
    <xdr:from>
      <xdr:col>1</xdr:col>
      <xdr:colOff>1095375</xdr:colOff>
      <xdr:row>679</xdr:row>
      <xdr:rowOff>276225</xdr:rowOff>
    </xdr:from>
    <xdr:to>
      <xdr:col>1</xdr:col>
      <xdr:colOff>1095375</xdr:colOff>
      <xdr:row>680</xdr:row>
      <xdr:rowOff>28575</xdr:rowOff>
    </xdr:to>
    <xdr:pic>
      <xdr:nvPicPr>
        <xdr:cNvPr id="166707" name="Picture 3" descr="nealuce_parete">
          <a:extLst>
            <a:ext uri="{FF2B5EF4-FFF2-40B4-BE49-F238E27FC236}">
              <a16:creationId xmlns:a16="http://schemas.microsoft.com/office/drawing/2014/main" id="{00000000-0008-0000-1800-000033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884275"/>
          <a:ext cx="0" cy="723900"/>
        </a:xfrm>
        <a:prstGeom prst="rect">
          <a:avLst/>
        </a:prstGeom>
        <a:noFill/>
        <a:ln w="9525">
          <a:noFill/>
          <a:miter lim="800000"/>
          <a:headEnd/>
          <a:tailEnd/>
        </a:ln>
      </xdr:spPr>
    </xdr:pic>
    <xdr:clientData/>
  </xdr:twoCellAnchor>
  <xdr:twoCellAnchor editAs="oneCell">
    <xdr:from>
      <xdr:col>1</xdr:col>
      <xdr:colOff>781050</xdr:colOff>
      <xdr:row>679</xdr:row>
      <xdr:rowOff>1714500</xdr:rowOff>
    </xdr:from>
    <xdr:to>
      <xdr:col>1</xdr:col>
      <xdr:colOff>781050</xdr:colOff>
      <xdr:row>680</xdr:row>
      <xdr:rowOff>0</xdr:rowOff>
    </xdr:to>
    <xdr:pic>
      <xdr:nvPicPr>
        <xdr:cNvPr id="166708" name="Picture 1">
          <a:extLst>
            <a:ext uri="{FF2B5EF4-FFF2-40B4-BE49-F238E27FC236}">
              <a16:creationId xmlns:a16="http://schemas.microsoft.com/office/drawing/2014/main" id="{00000000-0008-0000-1800-0000348B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41608175"/>
          <a:ext cx="0" cy="0"/>
        </a:xfrm>
        <a:prstGeom prst="rect">
          <a:avLst/>
        </a:prstGeom>
        <a:noFill/>
        <a:ln w="9525">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09" name="Picture 82">
          <a:extLst>
            <a:ext uri="{FF2B5EF4-FFF2-40B4-BE49-F238E27FC236}">
              <a16:creationId xmlns:a16="http://schemas.microsoft.com/office/drawing/2014/main" id="{00000000-0008-0000-1800-000035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10" name="Picture 85">
          <a:extLst>
            <a:ext uri="{FF2B5EF4-FFF2-40B4-BE49-F238E27FC236}">
              <a16:creationId xmlns:a16="http://schemas.microsoft.com/office/drawing/2014/main" id="{00000000-0008-0000-1800-00003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11" name="Picture 76">
          <a:extLst>
            <a:ext uri="{FF2B5EF4-FFF2-40B4-BE49-F238E27FC236}">
              <a16:creationId xmlns:a16="http://schemas.microsoft.com/office/drawing/2014/main" id="{00000000-0008-0000-1800-00003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12" name="Picture 79">
          <a:extLst>
            <a:ext uri="{FF2B5EF4-FFF2-40B4-BE49-F238E27FC236}">
              <a16:creationId xmlns:a16="http://schemas.microsoft.com/office/drawing/2014/main" id="{00000000-0008-0000-1800-00003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781050</xdr:colOff>
      <xdr:row>789</xdr:row>
      <xdr:rowOff>0</xdr:rowOff>
    </xdr:from>
    <xdr:to>
      <xdr:col>1</xdr:col>
      <xdr:colOff>781050</xdr:colOff>
      <xdr:row>789</xdr:row>
      <xdr:rowOff>66675</xdr:rowOff>
    </xdr:to>
    <xdr:pic>
      <xdr:nvPicPr>
        <xdr:cNvPr id="166713" name="Picture 1">
          <a:extLst>
            <a:ext uri="{FF2B5EF4-FFF2-40B4-BE49-F238E27FC236}">
              <a16:creationId xmlns:a16="http://schemas.microsoft.com/office/drawing/2014/main" id="{00000000-0008-0000-1800-0000398B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86785250"/>
          <a:ext cx="0" cy="66675"/>
        </a:xfrm>
        <a:prstGeom prst="rect">
          <a:avLst/>
        </a:prstGeom>
        <a:noFill/>
        <a:ln w="9525">
          <a:noFill/>
          <a:miter lim="800000"/>
          <a:headEnd/>
          <a:tailEnd/>
        </a:ln>
      </xdr:spPr>
    </xdr:pic>
    <xdr:clientData/>
  </xdr:twoCellAnchor>
  <xdr:twoCellAnchor editAs="oneCell">
    <xdr:from>
      <xdr:col>1</xdr:col>
      <xdr:colOff>781050</xdr:colOff>
      <xdr:row>789</xdr:row>
      <xdr:rowOff>0</xdr:rowOff>
    </xdr:from>
    <xdr:to>
      <xdr:col>1</xdr:col>
      <xdr:colOff>781050</xdr:colOff>
      <xdr:row>789</xdr:row>
      <xdr:rowOff>66675</xdr:rowOff>
    </xdr:to>
    <xdr:pic>
      <xdr:nvPicPr>
        <xdr:cNvPr id="166714" name="Picture 1">
          <a:extLst>
            <a:ext uri="{FF2B5EF4-FFF2-40B4-BE49-F238E27FC236}">
              <a16:creationId xmlns:a16="http://schemas.microsoft.com/office/drawing/2014/main" id="{00000000-0008-0000-1800-00003A8B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86785250"/>
          <a:ext cx="0" cy="66675"/>
        </a:xfrm>
        <a:prstGeom prst="rect">
          <a:avLst/>
        </a:prstGeom>
        <a:noFill/>
        <a:ln w="9525">
          <a:noFill/>
          <a:miter lim="800000"/>
          <a:headEnd/>
          <a:tailEnd/>
        </a:ln>
      </xdr:spPr>
    </xdr:pic>
    <xdr:clientData/>
  </xdr:twoCellAnchor>
  <xdr:twoCellAnchor editAs="oneCell">
    <xdr:from>
      <xdr:col>1</xdr:col>
      <xdr:colOff>781050</xdr:colOff>
      <xdr:row>779</xdr:row>
      <xdr:rowOff>0</xdr:rowOff>
    </xdr:from>
    <xdr:to>
      <xdr:col>1</xdr:col>
      <xdr:colOff>781050</xdr:colOff>
      <xdr:row>779</xdr:row>
      <xdr:rowOff>0</xdr:rowOff>
    </xdr:to>
    <xdr:pic>
      <xdr:nvPicPr>
        <xdr:cNvPr id="166715" name="Picture 1">
          <a:extLst>
            <a:ext uri="{FF2B5EF4-FFF2-40B4-BE49-F238E27FC236}">
              <a16:creationId xmlns:a16="http://schemas.microsoft.com/office/drawing/2014/main" id="{00000000-0008-0000-1800-00003B8B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83708675"/>
          <a:ext cx="0" cy="0"/>
        </a:xfrm>
        <a:prstGeom prst="rect">
          <a:avLst/>
        </a:prstGeom>
        <a:noFill/>
        <a:ln w="9525">
          <a:noFill/>
          <a:miter lim="800000"/>
          <a:headEnd/>
          <a:tailEnd/>
        </a:ln>
      </xdr:spPr>
    </xdr:pic>
    <xdr:clientData/>
  </xdr:twoCellAnchor>
  <xdr:twoCellAnchor editAs="oneCell">
    <xdr:from>
      <xdr:col>1</xdr:col>
      <xdr:colOff>885825</xdr:colOff>
      <xdr:row>779</xdr:row>
      <xdr:rowOff>0</xdr:rowOff>
    </xdr:from>
    <xdr:to>
      <xdr:col>1</xdr:col>
      <xdr:colOff>885825</xdr:colOff>
      <xdr:row>779</xdr:row>
      <xdr:rowOff>0</xdr:rowOff>
    </xdr:to>
    <xdr:pic>
      <xdr:nvPicPr>
        <xdr:cNvPr id="166716" name="Picture 311" descr="kha.JPG">
          <a:extLst>
            <a:ext uri="{FF2B5EF4-FFF2-40B4-BE49-F238E27FC236}">
              <a16:creationId xmlns:a16="http://schemas.microsoft.com/office/drawing/2014/main" id="{00000000-0008-0000-1800-00003C8B0200}"/>
            </a:ext>
          </a:extLst>
        </xdr:cNvPr>
        <xdr:cNvPicPr>
          <a:picLocks noChangeAspect="1"/>
        </xdr:cNvPicPr>
      </xdr:nvPicPr>
      <xdr:blipFill>
        <a:blip xmlns:r="http://schemas.openxmlformats.org/officeDocument/2006/relationships" r:embed="rId11"/>
        <a:srcRect/>
        <a:stretch>
          <a:fillRect/>
        </a:stretch>
      </xdr:blipFill>
      <xdr:spPr bwMode="auto">
        <a:xfrm>
          <a:off x="1314450" y="183708675"/>
          <a:ext cx="0" cy="0"/>
        </a:xfrm>
        <a:prstGeom prst="rect">
          <a:avLst/>
        </a:prstGeom>
        <a:noFill/>
        <a:ln w="9525">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17" name="Picture 82">
          <a:extLst>
            <a:ext uri="{FF2B5EF4-FFF2-40B4-BE49-F238E27FC236}">
              <a16:creationId xmlns:a16="http://schemas.microsoft.com/office/drawing/2014/main" id="{00000000-0008-0000-1800-00003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18" name="Picture 85">
          <a:extLst>
            <a:ext uri="{FF2B5EF4-FFF2-40B4-BE49-F238E27FC236}">
              <a16:creationId xmlns:a16="http://schemas.microsoft.com/office/drawing/2014/main" id="{00000000-0008-0000-1800-00003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19" name="Picture 76">
          <a:extLst>
            <a:ext uri="{FF2B5EF4-FFF2-40B4-BE49-F238E27FC236}">
              <a16:creationId xmlns:a16="http://schemas.microsoft.com/office/drawing/2014/main" id="{00000000-0008-0000-1800-00003F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20" name="Picture 79">
          <a:extLst>
            <a:ext uri="{FF2B5EF4-FFF2-40B4-BE49-F238E27FC236}">
              <a16:creationId xmlns:a16="http://schemas.microsoft.com/office/drawing/2014/main" id="{00000000-0008-0000-1800-00004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21" name="Picture 82">
          <a:extLst>
            <a:ext uri="{FF2B5EF4-FFF2-40B4-BE49-F238E27FC236}">
              <a16:creationId xmlns:a16="http://schemas.microsoft.com/office/drawing/2014/main" id="{00000000-0008-0000-1800-000041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22" name="Picture 85">
          <a:extLst>
            <a:ext uri="{FF2B5EF4-FFF2-40B4-BE49-F238E27FC236}">
              <a16:creationId xmlns:a16="http://schemas.microsoft.com/office/drawing/2014/main" id="{00000000-0008-0000-1800-00004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23" name="Picture 76">
          <a:extLst>
            <a:ext uri="{FF2B5EF4-FFF2-40B4-BE49-F238E27FC236}">
              <a16:creationId xmlns:a16="http://schemas.microsoft.com/office/drawing/2014/main" id="{00000000-0008-0000-1800-00004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24" name="Picture 79">
          <a:extLst>
            <a:ext uri="{FF2B5EF4-FFF2-40B4-BE49-F238E27FC236}">
              <a16:creationId xmlns:a16="http://schemas.microsoft.com/office/drawing/2014/main" id="{00000000-0008-0000-1800-00004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781050</xdr:colOff>
      <xdr:row>779</xdr:row>
      <xdr:rowOff>0</xdr:rowOff>
    </xdr:from>
    <xdr:to>
      <xdr:col>1</xdr:col>
      <xdr:colOff>781050</xdr:colOff>
      <xdr:row>779</xdr:row>
      <xdr:rowOff>0</xdr:rowOff>
    </xdr:to>
    <xdr:pic>
      <xdr:nvPicPr>
        <xdr:cNvPr id="166725" name="Picture 1">
          <a:extLst>
            <a:ext uri="{FF2B5EF4-FFF2-40B4-BE49-F238E27FC236}">
              <a16:creationId xmlns:a16="http://schemas.microsoft.com/office/drawing/2014/main" id="{00000000-0008-0000-1800-0000458B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83708675"/>
          <a:ext cx="0" cy="0"/>
        </a:xfrm>
        <a:prstGeom prst="rect">
          <a:avLst/>
        </a:prstGeom>
        <a:noFill/>
        <a:ln w="9525">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26" name="Picture 82">
          <a:extLst>
            <a:ext uri="{FF2B5EF4-FFF2-40B4-BE49-F238E27FC236}">
              <a16:creationId xmlns:a16="http://schemas.microsoft.com/office/drawing/2014/main" id="{00000000-0008-0000-1800-00004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27" name="Picture 85">
          <a:extLst>
            <a:ext uri="{FF2B5EF4-FFF2-40B4-BE49-F238E27FC236}">
              <a16:creationId xmlns:a16="http://schemas.microsoft.com/office/drawing/2014/main" id="{00000000-0008-0000-1800-00004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28" name="Picture 76">
          <a:extLst>
            <a:ext uri="{FF2B5EF4-FFF2-40B4-BE49-F238E27FC236}">
              <a16:creationId xmlns:a16="http://schemas.microsoft.com/office/drawing/2014/main" id="{00000000-0008-0000-1800-00004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29" name="Picture 79">
          <a:extLst>
            <a:ext uri="{FF2B5EF4-FFF2-40B4-BE49-F238E27FC236}">
              <a16:creationId xmlns:a16="http://schemas.microsoft.com/office/drawing/2014/main" id="{00000000-0008-0000-1800-00004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781050</xdr:colOff>
      <xdr:row>789</xdr:row>
      <xdr:rowOff>0</xdr:rowOff>
    </xdr:from>
    <xdr:to>
      <xdr:col>1</xdr:col>
      <xdr:colOff>781050</xdr:colOff>
      <xdr:row>789</xdr:row>
      <xdr:rowOff>57150</xdr:rowOff>
    </xdr:to>
    <xdr:pic>
      <xdr:nvPicPr>
        <xdr:cNvPr id="166730" name="Picture 1">
          <a:extLst>
            <a:ext uri="{FF2B5EF4-FFF2-40B4-BE49-F238E27FC236}">
              <a16:creationId xmlns:a16="http://schemas.microsoft.com/office/drawing/2014/main" id="{00000000-0008-0000-1800-00004A8B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86785250"/>
          <a:ext cx="0" cy="57150"/>
        </a:xfrm>
        <a:prstGeom prst="rect">
          <a:avLst/>
        </a:prstGeom>
        <a:noFill/>
        <a:ln w="9525">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31" name="Picture 82">
          <a:extLst>
            <a:ext uri="{FF2B5EF4-FFF2-40B4-BE49-F238E27FC236}">
              <a16:creationId xmlns:a16="http://schemas.microsoft.com/office/drawing/2014/main" id="{00000000-0008-0000-1800-00004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32" name="Picture 85">
          <a:extLst>
            <a:ext uri="{FF2B5EF4-FFF2-40B4-BE49-F238E27FC236}">
              <a16:creationId xmlns:a16="http://schemas.microsoft.com/office/drawing/2014/main" id="{00000000-0008-0000-1800-00004C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33" name="Picture 76">
          <a:extLst>
            <a:ext uri="{FF2B5EF4-FFF2-40B4-BE49-F238E27FC236}">
              <a16:creationId xmlns:a16="http://schemas.microsoft.com/office/drawing/2014/main" id="{00000000-0008-0000-1800-00004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34" name="Picture 79">
          <a:extLst>
            <a:ext uri="{FF2B5EF4-FFF2-40B4-BE49-F238E27FC236}">
              <a16:creationId xmlns:a16="http://schemas.microsoft.com/office/drawing/2014/main" id="{00000000-0008-0000-1800-00004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781050</xdr:colOff>
      <xdr:row>779</xdr:row>
      <xdr:rowOff>0</xdr:rowOff>
    </xdr:from>
    <xdr:to>
      <xdr:col>1</xdr:col>
      <xdr:colOff>781050</xdr:colOff>
      <xdr:row>779</xdr:row>
      <xdr:rowOff>0</xdr:rowOff>
    </xdr:to>
    <xdr:pic>
      <xdr:nvPicPr>
        <xdr:cNvPr id="166735" name="Picture 1">
          <a:extLst>
            <a:ext uri="{FF2B5EF4-FFF2-40B4-BE49-F238E27FC236}">
              <a16:creationId xmlns:a16="http://schemas.microsoft.com/office/drawing/2014/main" id="{00000000-0008-0000-1800-00004F8B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83708675"/>
          <a:ext cx="0" cy="0"/>
        </a:xfrm>
        <a:prstGeom prst="rect">
          <a:avLst/>
        </a:prstGeom>
        <a:noFill/>
        <a:ln w="9525">
          <a:noFill/>
          <a:miter lim="800000"/>
          <a:headEnd/>
          <a:tailEnd/>
        </a:ln>
      </xdr:spPr>
    </xdr:pic>
    <xdr:clientData/>
  </xdr:twoCellAnchor>
  <xdr:twoCellAnchor editAs="oneCell">
    <xdr:from>
      <xdr:col>1</xdr:col>
      <xdr:colOff>838200</xdr:colOff>
      <xdr:row>779</xdr:row>
      <xdr:rowOff>0</xdr:rowOff>
    </xdr:from>
    <xdr:to>
      <xdr:col>1</xdr:col>
      <xdr:colOff>838200</xdr:colOff>
      <xdr:row>779</xdr:row>
      <xdr:rowOff>0</xdr:rowOff>
    </xdr:to>
    <xdr:pic>
      <xdr:nvPicPr>
        <xdr:cNvPr id="166736" name="Picture 3">
          <a:extLst>
            <a:ext uri="{FF2B5EF4-FFF2-40B4-BE49-F238E27FC236}">
              <a16:creationId xmlns:a16="http://schemas.microsoft.com/office/drawing/2014/main" id="{00000000-0008-0000-1800-0000508B0200}"/>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266825" y="183708675"/>
          <a:ext cx="0" cy="0"/>
        </a:xfrm>
        <a:prstGeom prst="rect">
          <a:avLst/>
        </a:prstGeom>
        <a:noFill/>
        <a:ln w="9525">
          <a:noFill/>
          <a:miter lim="800000"/>
          <a:headEnd/>
          <a:tailEnd/>
        </a:ln>
      </xdr:spPr>
    </xdr:pic>
    <xdr:clientData/>
  </xdr:twoCellAnchor>
  <xdr:twoCellAnchor editAs="oneCell">
    <xdr:from>
      <xdr:col>1</xdr:col>
      <xdr:colOff>885825</xdr:colOff>
      <xdr:row>779</xdr:row>
      <xdr:rowOff>0</xdr:rowOff>
    </xdr:from>
    <xdr:to>
      <xdr:col>1</xdr:col>
      <xdr:colOff>885825</xdr:colOff>
      <xdr:row>779</xdr:row>
      <xdr:rowOff>0</xdr:rowOff>
    </xdr:to>
    <xdr:pic>
      <xdr:nvPicPr>
        <xdr:cNvPr id="166737" name="Picture 311" descr="kha.JPG">
          <a:extLst>
            <a:ext uri="{FF2B5EF4-FFF2-40B4-BE49-F238E27FC236}">
              <a16:creationId xmlns:a16="http://schemas.microsoft.com/office/drawing/2014/main" id="{00000000-0008-0000-1800-0000518B0200}"/>
            </a:ext>
          </a:extLst>
        </xdr:cNvPr>
        <xdr:cNvPicPr>
          <a:picLocks noChangeAspect="1"/>
        </xdr:cNvPicPr>
      </xdr:nvPicPr>
      <xdr:blipFill>
        <a:blip xmlns:r="http://schemas.openxmlformats.org/officeDocument/2006/relationships" r:embed="rId11"/>
        <a:srcRect/>
        <a:stretch>
          <a:fillRect/>
        </a:stretch>
      </xdr:blipFill>
      <xdr:spPr bwMode="auto">
        <a:xfrm>
          <a:off x="1314450" y="183708675"/>
          <a:ext cx="0" cy="0"/>
        </a:xfrm>
        <a:prstGeom prst="rect">
          <a:avLst/>
        </a:prstGeom>
        <a:noFill/>
        <a:ln w="9525">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38" name="Picture 82">
          <a:extLst>
            <a:ext uri="{FF2B5EF4-FFF2-40B4-BE49-F238E27FC236}">
              <a16:creationId xmlns:a16="http://schemas.microsoft.com/office/drawing/2014/main" id="{00000000-0008-0000-1800-00005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39" name="Picture 85">
          <a:extLst>
            <a:ext uri="{FF2B5EF4-FFF2-40B4-BE49-F238E27FC236}">
              <a16:creationId xmlns:a16="http://schemas.microsoft.com/office/drawing/2014/main" id="{00000000-0008-0000-1800-00005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40" name="Picture 76">
          <a:extLst>
            <a:ext uri="{FF2B5EF4-FFF2-40B4-BE49-F238E27FC236}">
              <a16:creationId xmlns:a16="http://schemas.microsoft.com/office/drawing/2014/main" id="{00000000-0008-0000-1800-00005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41" name="Picture 79">
          <a:extLst>
            <a:ext uri="{FF2B5EF4-FFF2-40B4-BE49-F238E27FC236}">
              <a16:creationId xmlns:a16="http://schemas.microsoft.com/office/drawing/2014/main" id="{00000000-0008-0000-1800-000055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838200</xdr:colOff>
      <xdr:row>779</xdr:row>
      <xdr:rowOff>0</xdr:rowOff>
    </xdr:from>
    <xdr:to>
      <xdr:col>1</xdr:col>
      <xdr:colOff>838200</xdr:colOff>
      <xdr:row>779</xdr:row>
      <xdr:rowOff>0</xdr:rowOff>
    </xdr:to>
    <xdr:pic>
      <xdr:nvPicPr>
        <xdr:cNvPr id="166742" name="Picture 3">
          <a:extLst>
            <a:ext uri="{FF2B5EF4-FFF2-40B4-BE49-F238E27FC236}">
              <a16:creationId xmlns:a16="http://schemas.microsoft.com/office/drawing/2014/main" id="{00000000-0008-0000-1800-0000568B0200}"/>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266825" y="183708675"/>
          <a:ext cx="0" cy="0"/>
        </a:xfrm>
        <a:prstGeom prst="rect">
          <a:avLst/>
        </a:prstGeom>
        <a:noFill/>
        <a:ln w="9525">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43" name="Picture 82">
          <a:extLst>
            <a:ext uri="{FF2B5EF4-FFF2-40B4-BE49-F238E27FC236}">
              <a16:creationId xmlns:a16="http://schemas.microsoft.com/office/drawing/2014/main" id="{00000000-0008-0000-1800-00005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44" name="Picture 85">
          <a:extLst>
            <a:ext uri="{FF2B5EF4-FFF2-40B4-BE49-F238E27FC236}">
              <a16:creationId xmlns:a16="http://schemas.microsoft.com/office/drawing/2014/main" id="{00000000-0008-0000-1800-00005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45" name="Picture 76">
          <a:extLst>
            <a:ext uri="{FF2B5EF4-FFF2-40B4-BE49-F238E27FC236}">
              <a16:creationId xmlns:a16="http://schemas.microsoft.com/office/drawing/2014/main" id="{00000000-0008-0000-1800-00005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962025</xdr:colOff>
      <xdr:row>779</xdr:row>
      <xdr:rowOff>0</xdr:rowOff>
    </xdr:from>
    <xdr:to>
      <xdr:col>1</xdr:col>
      <xdr:colOff>962025</xdr:colOff>
      <xdr:row>779</xdr:row>
      <xdr:rowOff>0</xdr:rowOff>
    </xdr:to>
    <xdr:pic>
      <xdr:nvPicPr>
        <xdr:cNvPr id="166746" name="Picture 79">
          <a:extLst>
            <a:ext uri="{FF2B5EF4-FFF2-40B4-BE49-F238E27FC236}">
              <a16:creationId xmlns:a16="http://schemas.microsoft.com/office/drawing/2014/main" id="{00000000-0008-0000-1800-00005A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83708675"/>
          <a:ext cx="0" cy="0"/>
        </a:xfrm>
        <a:prstGeom prst="rect">
          <a:avLst/>
        </a:prstGeom>
        <a:noFill/>
        <a:ln w="1">
          <a:noFill/>
          <a:miter lim="800000"/>
          <a:headEnd/>
          <a:tailEnd/>
        </a:ln>
      </xdr:spPr>
    </xdr:pic>
    <xdr:clientData/>
  </xdr:twoCellAnchor>
  <xdr:twoCellAnchor editAs="oneCell">
    <xdr:from>
      <xdr:col>1</xdr:col>
      <xdr:colOff>781050</xdr:colOff>
      <xdr:row>779</xdr:row>
      <xdr:rowOff>0</xdr:rowOff>
    </xdr:from>
    <xdr:to>
      <xdr:col>1</xdr:col>
      <xdr:colOff>781050</xdr:colOff>
      <xdr:row>779</xdr:row>
      <xdr:rowOff>0</xdr:rowOff>
    </xdr:to>
    <xdr:pic>
      <xdr:nvPicPr>
        <xdr:cNvPr id="166747" name="Picture 1">
          <a:extLst>
            <a:ext uri="{FF2B5EF4-FFF2-40B4-BE49-F238E27FC236}">
              <a16:creationId xmlns:a16="http://schemas.microsoft.com/office/drawing/2014/main" id="{00000000-0008-0000-1800-00005B8B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18370867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48" name="Picture 2">
          <a:extLst>
            <a:ext uri="{FF2B5EF4-FFF2-40B4-BE49-F238E27FC236}">
              <a16:creationId xmlns:a16="http://schemas.microsoft.com/office/drawing/2014/main" id="{00000000-0008-0000-1800-00005C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49" name="Picture 3" descr="nealuce_parete">
          <a:extLst>
            <a:ext uri="{FF2B5EF4-FFF2-40B4-BE49-F238E27FC236}">
              <a16:creationId xmlns:a16="http://schemas.microsoft.com/office/drawing/2014/main" id="{00000000-0008-0000-1800-00005D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50" name="Picture 2">
          <a:extLst>
            <a:ext uri="{FF2B5EF4-FFF2-40B4-BE49-F238E27FC236}">
              <a16:creationId xmlns:a16="http://schemas.microsoft.com/office/drawing/2014/main" id="{00000000-0008-0000-1800-00005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51" name="Picture 3" descr="nealuce_parete">
          <a:extLst>
            <a:ext uri="{FF2B5EF4-FFF2-40B4-BE49-F238E27FC236}">
              <a16:creationId xmlns:a16="http://schemas.microsoft.com/office/drawing/2014/main" id="{00000000-0008-0000-1800-00005F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52" name="Picture 2">
          <a:extLst>
            <a:ext uri="{FF2B5EF4-FFF2-40B4-BE49-F238E27FC236}">
              <a16:creationId xmlns:a16="http://schemas.microsoft.com/office/drawing/2014/main" id="{00000000-0008-0000-1800-00006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53" name="Picture 3" descr="nealuce_parete">
          <a:extLst>
            <a:ext uri="{FF2B5EF4-FFF2-40B4-BE49-F238E27FC236}">
              <a16:creationId xmlns:a16="http://schemas.microsoft.com/office/drawing/2014/main" id="{00000000-0008-0000-1800-000061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54" name="Picture 2">
          <a:extLst>
            <a:ext uri="{FF2B5EF4-FFF2-40B4-BE49-F238E27FC236}">
              <a16:creationId xmlns:a16="http://schemas.microsoft.com/office/drawing/2014/main" id="{00000000-0008-0000-1800-00006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55" name="Picture 2">
          <a:extLst>
            <a:ext uri="{FF2B5EF4-FFF2-40B4-BE49-F238E27FC236}">
              <a16:creationId xmlns:a16="http://schemas.microsoft.com/office/drawing/2014/main" id="{00000000-0008-0000-1800-00006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56" name="Picture 3" descr="nealuce_parete">
          <a:extLst>
            <a:ext uri="{FF2B5EF4-FFF2-40B4-BE49-F238E27FC236}">
              <a16:creationId xmlns:a16="http://schemas.microsoft.com/office/drawing/2014/main" id="{00000000-0008-0000-1800-000064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57" name="Picture 2">
          <a:extLst>
            <a:ext uri="{FF2B5EF4-FFF2-40B4-BE49-F238E27FC236}">
              <a16:creationId xmlns:a16="http://schemas.microsoft.com/office/drawing/2014/main" id="{00000000-0008-0000-1800-000065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58" name="Picture 3" descr="nealuce_parete">
          <a:extLst>
            <a:ext uri="{FF2B5EF4-FFF2-40B4-BE49-F238E27FC236}">
              <a16:creationId xmlns:a16="http://schemas.microsoft.com/office/drawing/2014/main" id="{00000000-0008-0000-1800-000066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59" name="Picture 2">
          <a:extLst>
            <a:ext uri="{FF2B5EF4-FFF2-40B4-BE49-F238E27FC236}">
              <a16:creationId xmlns:a16="http://schemas.microsoft.com/office/drawing/2014/main" id="{00000000-0008-0000-1800-00006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60" name="Picture 3" descr="nealuce_parete">
          <a:extLst>
            <a:ext uri="{FF2B5EF4-FFF2-40B4-BE49-F238E27FC236}">
              <a16:creationId xmlns:a16="http://schemas.microsoft.com/office/drawing/2014/main" id="{00000000-0008-0000-1800-000068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61" name="Picture 2">
          <a:extLst>
            <a:ext uri="{FF2B5EF4-FFF2-40B4-BE49-F238E27FC236}">
              <a16:creationId xmlns:a16="http://schemas.microsoft.com/office/drawing/2014/main" id="{00000000-0008-0000-1800-00006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62" name="Picture 3" descr="nealuce_parete">
          <a:extLst>
            <a:ext uri="{FF2B5EF4-FFF2-40B4-BE49-F238E27FC236}">
              <a16:creationId xmlns:a16="http://schemas.microsoft.com/office/drawing/2014/main" id="{00000000-0008-0000-1800-00006A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63" name="Picture 2">
          <a:extLst>
            <a:ext uri="{FF2B5EF4-FFF2-40B4-BE49-F238E27FC236}">
              <a16:creationId xmlns:a16="http://schemas.microsoft.com/office/drawing/2014/main" id="{00000000-0008-0000-1800-00006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64" name="Picture 3" descr="nealuce_parete">
          <a:extLst>
            <a:ext uri="{FF2B5EF4-FFF2-40B4-BE49-F238E27FC236}">
              <a16:creationId xmlns:a16="http://schemas.microsoft.com/office/drawing/2014/main" id="{00000000-0008-0000-1800-00006C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962025</xdr:colOff>
      <xdr:row>678</xdr:row>
      <xdr:rowOff>0</xdr:rowOff>
    </xdr:from>
    <xdr:to>
      <xdr:col>1</xdr:col>
      <xdr:colOff>962025</xdr:colOff>
      <xdr:row>678</xdr:row>
      <xdr:rowOff>0</xdr:rowOff>
    </xdr:to>
    <xdr:pic>
      <xdr:nvPicPr>
        <xdr:cNvPr id="166765" name="Picture 2">
          <a:extLst>
            <a:ext uri="{FF2B5EF4-FFF2-40B4-BE49-F238E27FC236}">
              <a16:creationId xmlns:a16="http://schemas.microsoft.com/office/drawing/2014/main" id="{00000000-0008-0000-1800-00006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140446125"/>
          <a:ext cx="0" cy="0"/>
        </a:xfrm>
        <a:prstGeom prst="rect">
          <a:avLst/>
        </a:prstGeom>
        <a:noFill/>
        <a:ln w="1">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66" name="Picture 3" descr="nealuce_parete">
          <a:extLst>
            <a:ext uri="{FF2B5EF4-FFF2-40B4-BE49-F238E27FC236}">
              <a16:creationId xmlns:a16="http://schemas.microsoft.com/office/drawing/2014/main" id="{00000000-0008-0000-1800-00006E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1095375</xdr:colOff>
      <xdr:row>678</xdr:row>
      <xdr:rowOff>0</xdr:rowOff>
    </xdr:from>
    <xdr:to>
      <xdr:col>1</xdr:col>
      <xdr:colOff>1095375</xdr:colOff>
      <xdr:row>678</xdr:row>
      <xdr:rowOff>0</xdr:rowOff>
    </xdr:to>
    <xdr:pic>
      <xdr:nvPicPr>
        <xdr:cNvPr id="166767" name="Picture 3" descr="nealuce_parete">
          <a:extLst>
            <a:ext uri="{FF2B5EF4-FFF2-40B4-BE49-F238E27FC236}">
              <a16:creationId xmlns:a16="http://schemas.microsoft.com/office/drawing/2014/main" id="{00000000-0008-0000-1800-00006F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140446125"/>
          <a:ext cx="0" cy="0"/>
        </a:xfrm>
        <a:prstGeom prst="rect">
          <a:avLst/>
        </a:prstGeom>
        <a:noFill/>
        <a:ln w="9525">
          <a:noFill/>
          <a:miter lim="800000"/>
          <a:headEnd/>
          <a:tailEnd/>
        </a:ln>
      </xdr:spPr>
    </xdr:pic>
    <xdr:clientData/>
  </xdr:twoCellAnchor>
  <xdr:twoCellAnchor editAs="oneCell">
    <xdr:from>
      <xdr:col>1</xdr:col>
      <xdr:colOff>695325</xdr:colOff>
      <xdr:row>688</xdr:row>
      <xdr:rowOff>1314450</xdr:rowOff>
    </xdr:from>
    <xdr:to>
      <xdr:col>1</xdr:col>
      <xdr:colOff>695325</xdr:colOff>
      <xdr:row>689</xdr:row>
      <xdr:rowOff>9525</xdr:rowOff>
    </xdr:to>
    <xdr:pic>
      <xdr:nvPicPr>
        <xdr:cNvPr id="166768" name="Picture 218" descr="Izrezak.JPG">
          <a:extLst>
            <a:ext uri="{FF2B5EF4-FFF2-40B4-BE49-F238E27FC236}">
              <a16:creationId xmlns:a16="http://schemas.microsoft.com/office/drawing/2014/main" id="{00000000-0008-0000-1800-0000708B0200}"/>
            </a:ext>
          </a:extLst>
        </xdr:cNvPr>
        <xdr:cNvPicPr>
          <a:picLocks noChangeAspect="1"/>
        </xdr:cNvPicPr>
      </xdr:nvPicPr>
      <xdr:blipFill>
        <a:blip xmlns:r="http://schemas.openxmlformats.org/officeDocument/2006/relationships" r:embed="rId9"/>
        <a:srcRect/>
        <a:stretch>
          <a:fillRect/>
        </a:stretch>
      </xdr:blipFill>
      <xdr:spPr bwMode="auto">
        <a:xfrm>
          <a:off x="1123950" y="145827750"/>
          <a:ext cx="0" cy="9525"/>
        </a:xfrm>
        <a:prstGeom prst="rect">
          <a:avLst/>
        </a:prstGeom>
        <a:noFill/>
        <a:ln w="9525">
          <a:noFill/>
          <a:miter lim="800000"/>
          <a:headEnd/>
          <a:tailEnd/>
        </a:ln>
      </xdr:spPr>
    </xdr:pic>
    <xdr:clientData/>
  </xdr:twoCellAnchor>
  <xdr:twoCellAnchor editAs="oneCell">
    <xdr:from>
      <xdr:col>1</xdr:col>
      <xdr:colOff>695325</xdr:colOff>
      <xdr:row>753</xdr:row>
      <xdr:rowOff>0</xdr:rowOff>
    </xdr:from>
    <xdr:to>
      <xdr:col>1</xdr:col>
      <xdr:colOff>695325</xdr:colOff>
      <xdr:row>753</xdr:row>
      <xdr:rowOff>9525</xdr:rowOff>
    </xdr:to>
    <xdr:pic>
      <xdr:nvPicPr>
        <xdr:cNvPr id="166769" name="Picture 218" descr="Izrezak.JPG">
          <a:extLst>
            <a:ext uri="{FF2B5EF4-FFF2-40B4-BE49-F238E27FC236}">
              <a16:creationId xmlns:a16="http://schemas.microsoft.com/office/drawing/2014/main" id="{00000000-0008-0000-1800-0000718B0200}"/>
            </a:ext>
          </a:extLst>
        </xdr:cNvPr>
        <xdr:cNvPicPr>
          <a:picLocks noChangeAspect="1"/>
        </xdr:cNvPicPr>
      </xdr:nvPicPr>
      <xdr:blipFill>
        <a:blip xmlns:r="http://schemas.openxmlformats.org/officeDocument/2006/relationships" r:embed="rId9"/>
        <a:srcRect/>
        <a:stretch>
          <a:fillRect/>
        </a:stretch>
      </xdr:blipFill>
      <xdr:spPr bwMode="auto">
        <a:xfrm>
          <a:off x="1123950" y="175831500"/>
          <a:ext cx="0" cy="9525"/>
        </a:xfrm>
        <a:prstGeom prst="rect">
          <a:avLst/>
        </a:prstGeom>
        <a:noFill/>
        <a:ln w="9525">
          <a:noFill/>
          <a:miter lim="800000"/>
          <a:headEnd/>
          <a:tailEnd/>
        </a:ln>
      </xdr:spPr>
    </xdr:pic>
    <xdr:clientData/>
  </xdr:twoCellAnchor>
  <xdr:twoCellAnchor editAs="oneCell">
    <xdr:from>
      <xdr:col>1</xdr:col>
      <xdr:colOff>695325</xdr:colOff>
      <xdr:row>753</xdr:row>
      <xdr:rowOff>0</xdr:rowOff>
    </xdr:from>
    <xdr:to>
      <xdr:col>1</xdr:col>
      <xdr:colOff>695325</xdr:colOff>
      <xdr:row>753</xdr:row>
      <xdr:rowOff>9525</xdr:rowOff>
    </xdr:to>
    <xdr:pic>
      <xdr:nvPicPr>
        <xdr:cNvPr id="166770" name="Picture 218" descr="Izrezak.JPG">
          <a:extLst>
            <a:ext uri="{FF2B5EF4-FFF2-40B4-BE49-F238E27FC236}">
              <a16:creationId xmlns:a16="http://schemas.microsoft.com/office/drawing/2014/main" id="{00000000-0008-0000-1800-0000728B0200}"/>
            </a:ext>
          </a:extLst>
        </xdr:cNvPr>
        <xdr:cNvPicPr>
          <a:picLocks noChangeAspect="1"/>
        </xdr:cNvPicPr>
      </xdr:nvPicPr>
      <xdr:blipFill>
        <a:blip xmlns:r="http://schemas.openxmlformats.org/officeDocument/2006/relationships" r:embed="rId9"/>
        <a:srcRect/>
        <a:stretch>
          <a:fillRect/>
        </a:stretch>
      </xdr:blipFill>
      <xdr:spPr bwMode="auto">
        <a:xfrm>
          <a:off x="1123950" y="175831500"/>
          <a:ext cx="0" cy="9525"/>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71" name="Picture 2">
          <a:extLst>
            <a:ext uri="{FF2B5EF4-FFF2-40B4-BE49-F238E27FC236}">
              <a16:creationId xmlns:a16="http://schemas.microsoft.com/office/drawing/2014/main" id="{00000000-0008-0000-1800-00007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72" name="Picture 3" descr="nealuce_parete">
          <a:extLst>
            <a:ext uri="{FF2B5EF4-FFF2-40B4-BE49-F238E27FC236}">
              <a16:creationId xmlns:a16="http://schemas.microsoft.com/office/drawing/2014/main" id="{00000000-0008-0000-1800-000074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73" name="Picture 2">
          <a:extLst>
            <a:ext uri="{FF2B5EF4-FFF2-40B4-BE49-F238E27FC236}">
              <a16:creationId xmlns:a16="http://schemas.microsoft.com/office/drawing/2014/main" id="{00000000-0008-0000-1800-000075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74" name="Picture 3" descr="nealuce_parete">
          <a:extLst>
            <a:ext uri="{FF2B5EF4-FFF2-40B4-BE49-F238E27FC236}">
              <a16:creationId xmlns:a16="http://schemas.microsoft.com/office/drawing/2014/main" id="{00000000-0008-0000-1800-000076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75" name="Picture 2">
          <a:extLst>
            <a:ext uri="{FF2B5EF4-FFF2-40B4-BE49-F238E27FC236}">
              <a16:creationId xmlns:a16="http://schemas.microsoft.com/office/drawing/2014/main" id="{00000000-0008-0000-1800-00007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76" name="Picture 3" descr="nealuce_parete">
          <a:extLst>
            <a:ext uri="{FF2B5EF4-FFF2-40B4-BE49-F238E27FC236}">
              <a16:creationId xmlns:a16="http://schemas.microsoft.com/office/drawing/2014/main" id="{00000000-0008-0000-1800-000078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77" name="Picture 2">
          <a:extLst>
            <a:ext uri="{FF2B5EF4-FFF2-40B4-BE49-F238E27FC236}">
              <a16:creationId xmlns:a16="http://schemas.microsoft.com/office/drawing/2014/main" id="{00000000-0008-0000-1800-00007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78" name="Picture 2">
          <a:extLst>
            <a:ext uri="{FF2B5EF4-FFF2-40B4-BE49-F238E27FC236}">
              <a16:creationId xmlns:a16="http://schemas.microsoft.com/office/drawing/2014/main" id="{00000000-0008-0000-1800-00007A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79" name="Picture 3" descr="nealuce_parete">
          <a:extLst>
            <a:ext uri="{FF2B5EF4-FFF2-40B4-BE49-F238E27FC236}">
              <a16:creationId xmlns:a16="http://schemas.microsoft.com/office/drawing/2014/main" id="{00000000-0008-0000-1800-00007B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80" name="Picture 2">
          <a:extLst>
            <a:ext uri="{FF2B5EF4-FFF2-40B4-BE49-F238E27FC236}">
              <a16:creationId xmlns:a16="http://schemas.microsoft.com/office/drawing/2014/main" id="{00000000-0008-0000-1800-00007C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81" name="Picture 3" descr="nealuce_parete">
          <a:extLst>
            <a:ext uri="{FF2B5EF4-FFF2-40B4-BE49-F238E27FC236}">
              <a16:creationId xmlns:a16="http://schemas.microsoft.com/office/drawing/2014/main" id="{00000000-0008-0000-1800-00007D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82" name="Picture 2">
          <a:extLst>
            <a:ext uri="{FF2B5EF4-FFF2-40B4-BE49-F238E27FC236}">
              <a16:creationId xmlns:a16="http://schemas.microsoft.com/office/drawing/2014/main" id="{00000000-0008-0000-1800-00007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83" name="Picture 3" descr="nealuce_parete">
          <a:extLst>
            <a:ext uri="{FF2B5EF4-FFF2-40B4-BE49-F238E27FC236}">
              <a16:creationId xmlns:a16="http://schemas.microsoft.com/office/drawing/2014/main" id="{00000000-0008-0000-1800-00007F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84" name="Picture 2">
          <a:extLst>
            <a:ext uri="{FF2B5EF4-FFF2-40B4-BE49-F238E27FC236}">
              <a16:creationId xmlns:a16="http://schemas.microsoft.com/office/drawing/2014/main" id="{00000000-0008-0000-1800-00008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85" name="Picture 3" descr="nealuce_parete">
          <a:extLst>
            <a:ext uri="{FF2B5EF4-FFF2-40B4-BE49-F238E27FC236}">
              <a16:creationId xmlns:a16="http://schemas.microsoft.com/office/drawing/2014/main" id="{00000000-0008-0000-1800-000081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781050</xdr:colOff>
      <xdr:row>1509</xdr:row>
      <xdr:rowOff>0</xdr:rowOff>
    </xdr:from>
    <xdr:to>
      <xdr:col>1</xdr:col>
      <xdr:colOff>781050</xdr:colOff>
      <xdr:row>1509</xdr:row>
      <xdr:rowOff>0</xdr:rowOff>
    </xdr:to>
    <xdr:pic>
      <xdr:nvPicPr>
        <xdr:cNvPr id="166786" name="Picture 1">
          <a:extLst>
            <a:ext uri="{FF2B5EF4-FFF2-40B4-BE49-F238E27FC236}">
              <a16:creationId xmlns:a16="http://schemas.microsoft.com/office/drawing/2014/main" id="{00000000-0008-0000-1800-0000828B02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09675" y="374046750"/>
          <a:ext cx="0" cy="0"/>
        </a:xfrm>
        <a:prstGeom prst="rect">
          <a:avLst/>
        </a:prstGeom>
        <a:noFill/>
        <a:ln w="9525">
          <a:noFill/>
          <a:miter lim="800000"/>
          <a:headEnd/>
          <a:tailEnd/>
        </a:ln>
      </xdr:spPr>
    </xdr:pic>
    <xdr:clientData/>
  </xdr:twoCellAnchor>
  <xdr:twoCellAnchor editAs="oneCell">
    <xdr:from>
      <xdr:col>1</xdr:col>
      <xdr:colOff>647700</xdr:colOff>
      <xdr:row>1509</xdr:row>
      <xdr:rowOff>0</xdr:rowOff>
    </xdr:from>
    <xdr:to>
      <xdr:col>1</xdr:col>
      <xdr:colOff>647700</xdr:colOff>
      <xdr:row>1509</xdr:row>
      <xdr:rowOff>0</xdr:rowOff>
    </xdr:to>
    <xdr:pic>
      <xdr:nvPicPr>
        <xdr:cNvPr id="166787" name="Picture 27" descr="Izrezak.JPG">
          <a:extLst>
            <a:ext uri="{FF2B5EF4-FFF2-40B4-BE49-F238E27FC236}">
              <a16:creationId xmlns:a16="http://schemas.microsoft.com/office/drawing/2014/main" id="{00000000-0008-0000-1800-0000838B0200}"/>
            </a:ext>
          </a:extLst>
        </xdr:cNvPr>
        <xdr:cNvPicPr>
          <a:picLocks noChangeAspect="1"/>
        </xdr:cNvPicPr>
      </xdr:nvPicPr>
      <xdr:blipFill>
        <a:blip xmlns:r="http://schemas.openxmlformats.org/officeDocument/2006/relationships" r:embed="rId4"/>
        <a:srcRect/>
        <a:stretch>
          <a:fillRect/>
        </a:stretch>
      </xdr:blipFill>
      <xdr:spPr bwMode="auto">
        <a:xfrm>
          <a:off x="1076325"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88" name="Picture 2">
          <a:extLst>
            <a:ext uri="{FF2B5EF4-FFF2-40B4-BE49-F238E27FC236}">
              <a16:creationId xmlns:a16="http://schemas.microsoft.com/office/drawing/2014/main" id="{00000000-0008-0000-1800-00008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89" name="Picture 3" descr="nealuce_parete">
          <a:extLst>
            <a:ext uri="{FF2B5EF4-FFF2-40B4-BE49-F238E27FC236}">
              <a16:creationId xmlns:a16="http://schemas.microsoft.com/office/drawing/2014/main" id="{00000000-0008-0000-1800-000085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90" name="Picture 2">
          <a:extLst>
            <a:ext uri="{FF2B5EF4-FFF2-40B4-BE49-F238E27FC236}">
              <a16:creationId xmlns:a16="http://schemas.microsoft.com/office/drawing/2014/main" id="{00000000-0008-0000-1800-00008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91" name="Picture 3" descr="nealuce_parete">
          <a:extLst>
            <a:ext uri="{FF2B5EF4-FFF2-40B4-BE49-F238E27FC236}">
              <a16:creationId xmlns:a16="http://schemas.microsoft.com/office/drawing/2014/main" id="{00000000-0008-0000-1800-000087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92" name="Picture 2">
          <a:extLst>
            <a:ext uri="{FF2B5EF4-FFF2-40B4-BE49-F238E27FC236}">
              <a16:creationId xmlns:a16="http://schemas.microsoft.com/office/drawing/2014/main" id="{00000000-0008-0000-1800-00008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93" name="Picture 3" descr="nealuce_parete">
          <a:extLst>
            <a:ext uri="{FF2B5EF4-FFF2-40B4-BE49-F238E27FC236}">
              <a16:creationId xmlns:a16="http://schemas.microsoft.com/office/drawing/2014/main" id="{00000000-0008-0000-1800-000089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94" name="Picture 2">
          <a:extLst>
            <a:ext uri="{FF2B5EF4-FFF2-40B4-BE49-F238E27FC236}">
              <a16:creationId xmlns:a16="http://schemas.microsoft.com/office/drawing/2014/main" id="{00000000-0008-0000-1800-00008A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95" name="Picture 2">
          <a:extLst>
            <a:ext uri="{FF2B5EF4-FFF2-40B4-BE49-F238E27FC236}">
              <a16:creationId xmlns:a16="http://schemas.microsoft.com/office/drawing/2014/main" id="{00000000-0008-0000-1800-00008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96" name="Picture 3" descr="nealuce_parete">
          <a:extLst>
            <a:ext uri="{FF2B5EF4-FFF2-40B4-BE49-F238E27FC236}">
              <a16:creationId xmlns:a16="http://schemas.microsoft.com/office/drawing/2014/main" id="{00000000-0008-0000-1800-00008C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97" name="Picture 2">
          <a:extLst>
            <a:ext uri="{FF2B5EF4-FFF2-40B4-BE49-F238E27FC236}">
              <a16:creationId xmlns:a16="http://schemas.microsoft.com/office/drawing/2014/main" id="{00000000-0008-0000-1800-00008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798" name="Picture 3" descr="nealuce_parete">
          <a:extLst>
            <a:ext uri="{FF2B5EF4-FFF2-40B4-BE49-F238E27FC236}">
              <a16:creationId xmlns:a16="http://schemas.microsoft.com/office/drawing/2014/main" id="{00000000-0008-0000-1800-00008E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799" name="Picture 2">
          <a:extLst>
            <a:ext uri="{FF2B5EF4-FFF2-40B4-BE49-F238E27FC236}">
              <a16:creationId xmlns:a16="http://schemas.microsoft.com/office/drawing/2014/main" id="{00000000-0008-0000-1800-00008F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00" name="Picture 3" descr="nealuce_parete">
          <a:extLst>
            <a:ext uri="{FF2B5EF4-FFF2-40B4-BE49-F238E27FC236}">
              <a16:creationId xmlns:a16="http://schemas.microsoft.com/office/drawing/2014/main" id="{00000000-0008-0000-1800-000090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01" name="Picture 2">
          <a:extLst>
            <a:ext uri="{FF2B5EF4-FFF2-40B4-BE49-F238E27FC236}">
              <a16:creationId xmlns:a16="http://schemas.microsoft.com/office/drawing/2014/main" id="{00000000-0008-0000-1800-000091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02" name="Picture 3" descr="nealuce_parete">
          <a:extLst>
            <a:ext uri="{FF2B5EF4-FFF2-40B4-BE49-F238E27FC236}">
              <a16:creationId xmlns:a16="http://schemas.microsoft.com/office/drawing/2014/main" id="{00000000-0008-0000-1800-000092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03" name="Picture 2">
          <a:extLst>
            <a:ext uri="{FF2B5EF4-FFF2-40B4-BE49-F238E27FC236}">
              <a16:creationId xmlns:a16="http://schemas.microsoft.com/office/drawing/2014/main" id="{00000000-0008-0000-1800-00009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04" name="Picture 3" descr="nealuce_parete">
          <a:extLst>
            <a:ext uri="{FF2B5EF4-FFF2-40B4-BE49-F238E27FC236}">
              <a16:creationId xmlns:a16="http://schemas.microsoft.com/office/drawing/2014/main" id="{00000000-0008-0000-1800-000094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05" name="Picture 2">
          <a:extLst>
            <a:ext uri="{FF2B5EF4-FFF2-40B4-BE49-F238E27FC236}">
              <a16:creationId xmlns:a16="http://schemas.microsoft.com/office/drawing/2014/main" id="{00000000-0008-0000-1800-000095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06" name="Picture 3" descr="nealuce_parete">
          <a:extLst>
            <a:ext uri="{FF2B5EF4-FFF2-40B4-BE49-F238E27FC236}">
              <a16:creationId xmlns:a16="http://schemas.microsoft.com/office/drawing/2014/main" id="{00000000-0008-0000-1800-000096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07" name="Picture 2">
          <a:extLst>
            <a:ext uri="{FF2B5EF4-FFF2-40B4-BE49-F238E27FC236}">
              <a16:creationId xmlns:a16="http://schemas.microsoft.com/office/drawing/2014/main" id="{00000000-0008-0000-1800-00009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08" name="Picture 3" descr="nealuce_parete">
          <a:extLst>
            <a:ext uri="{FF2B5EF4-FFF2-40B4-BE49-F238E27FC236}">
              <a16:creationId xmlns:a16="http://schemas.microsoft.com/office/drawing/2014/main" id="{00000000-0008-0000-1800-000098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09" name="Picture 2">
          <a:extLst>
            <a:ext uri="{FF2B5EF4-FFF2-40B4-BE49-F238E27FC236}">
              <a16:creationId xmlns:a16="http://schemas.microsoft.com/office/drawing/2014/main" id="{00000000-0008-0000-1800-00009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10" name="Picture 2">
          <a:extLst>
            <a:ext uri="{FF2B5EF4-FFF2-40B4-BE49-F238E27FC236}">
              <a16:creationId xmlns:a16="http://schemas.microsoft.com/office/drawing/2014/main" id="{00000000-0008-0000-1800-00009A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11" name="Picture 3" descr="nealuce_parete">
          <a:extLst>
            <a:ext uri="{FF2B5EF4-FFF2-40B4-BE49-F238E27FC236}">
              <a16:creationId xmlns:a16="http://schemas.microsoft.com/office/drawing/2014/main" id="{00000000-0008-0000-1800-00009B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12" name="Picture 2">
          <a:extLst>
            <a:ext uri="{FF2B5EF4-FFF2-40B4-BE49-F238E27FC236}">
              <a16:creationId xmlns:a16="http://schemas.microsoft.com/office/drawing/2014/main" id="{00000000-0008-0000-1800-00009C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13" name="Picture 3" descr="nealuce_parete">
          <a:extLst>
            <a:ext uri="{FF2B5EF4-FFF2-40B4-BE49-F238E27FC236}">
              <a16:creationId xmlns:a16="http://schemas.microsoft.com/office/drawing/2014/main" id="{00000000-0008-0000-1800-00009D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14" name="Picture 2">
          <a:extLst>
            <a:ext uri="{FF2B5EF4-FFF2-40B4-BE49-F238E27FC236}">
              <a16:creationId xmlns:a16="http://schemas.microsoft.com/office/drawing/2014/main" id="{00000000-0008-0000-1800-00009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15" name="Picture 3" descr="nealuce_parete">
          <a:extLst>
            <a:ext uri="{FF2B5EF4-FFF2-40B4-BE49-F238E27FC236}">
              <a16:creationId xmlns:a16="http://schemas.microsoft.com/office/drawing/2014/main" id="{00000000-0008-0000-1800-00009F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16" name="Picture 2">
          <a:extLst>
            <a:ext uri="{FF2B5EF4-FFF2-40B4-BE49-F238E27FC236}">
              <a16:creationId xmlns:a16="http://schemas.microsoft.com/office/drawing/2014/main" id="{00000000-0008-0000-1800-0000A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17" name="Picture 3" descr="nealuce_parete">
          <a:extLst>
            <a:ext uri="{FF2B5EF4-FFF2-40B4-BE49-F238E27FC236}">
              <a16:creationId xmlns:a16="http://schemas.microsoft.com/office/drawing/2014/main" id="{00000000-0008-0000-1800-0000A1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18" name="Picture 2">
          <a:extLst>
            <a:ext uri="{FF2B5EF4-FFF2-40B4-BE49-F238E27FC236}">
              <a16:creationId xmlns:a16="http://schemas.microsoft.com/office/drawing/2014/main" id="{00000000-0008-0000-1800-0000A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19" name="Picture 3" descr="nealuce_parete">
          <a:extLst>
            <a:ext uri="{FF2B5EF4-FFF2-40B4-BE49-F238E27FC236}">
              <a16:creationId xmlns:a16="http://schemas.microsoft.com/office/drawing/2014/main" id="{00000000-0008-0000-1800-0000A3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20" name="Picture 2">
          <a:extLst>
            <a:ext uri="{FF2B5EF4-FFF2-40B4-BE49-F238E27FC236}">
              <a16:creationId xmlns:a16="http://schemas.microsoft.com/office/drawing/2014/main" id="{00000000-0008-0000-1800-0000A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21" name="Picture 3" descr="nealuce_parete">
          <a:extLst>
            <a:ext uri="{FF2B5EF4-FFF2-40B4-BE49-F238E27FC236}">
              <a16:creationId xmlns:a16="http://schemas.microsoft.com/office/drawing/2014/main" id="{00000000-0008-0000-1800-0000A5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22" name="Picture 2">
          <a:extLst>
            <a:ext uri="{FF2B5EF4-FFF2-40B4-BE49-F238E27FC236}">
              <a16:creationId xmlns:a16="http://schemas.microsoft.com/office/drawing/2014/main" id="{00000000-0008-0000-1800-0000A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23" name="Picture 3" descr="nealuce_parete">
          <a:extLst>
            <a:ext uri="{FF2B5EF4-FFF2-40B4-BE49-F238E27FC236}">
              <a16:creationId xmlns:a16="http://schemas.microsoft.com/office/drawing/2014/main" id="{00000000-0008-0000-1800-0000A7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24" name="Picture 2">
          <a:extLst>
            <a:ext uri="{FF2B5EF4-FFF2-40B4-BE49-F238E27FC236}">
              <a16:creationId xmlns:a16="http://schemas.microsoft.com/office/drawing/2014/main" id="{00000000-0008-0000-1800-0000A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25" name="Picture 2">
          <a:extLst>
            <a:ext uri="{FF2B5EF4-FFF2-40B4-BE49-F238E27FC236}">
              <a16:creationId xmlns:a16="http://schemas.microsoft.com/office/drawing/2014/main" id="{00000000-0008-0000-1800-0000A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26" name="Picture 3" descr="nealuce_parete">
          <a:extLst>
            <a:ext uri="{FF2B5EF4-FFF2-40B4-BE49-F238E27FC236}">
              <a16:creationId xmlns:a16="http://schemas.microsoft.com/office/drawing/2014/main" id="{00000000-0008-0000-1800-0000AA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27" name="Picture 2">
          <a:extLst>
            <a:ext uri="{FF2B5EF4-FFF2-40B4-BE49-F238E27FC236}">
              <a16:creationId xmlns:a16="http://schemas.microsoft.com/office/drawing/2014/main" id="{00000000-0008-0000-1800-0000A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28" name="Picture 3" descr="nealuce_parete">
          <a:extLst>
            <a:ext uri="{FF2B5EF4-FFF2-40B4-BE49-F238E27FC236}">
              <a16:creationId xmlns:a16="http://schemas.microsoft.com/office/drawing/2014/main" id="{00000000-0008-0000-1800-0000AC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29" name="Picture 2">
          <a:extLst>
            <a:ext uri="{FF2B5EF4-FFF2-40B4-BE49-F238E27FC236}">
              <a16:creationId xmlns:a16="http://schemas.microsoft.com/office/drawing/2014/main" id="{00000000-0008-0000-1800-0000A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30" name="Picture 3" descr="nealuce_parete">
          <a:extLst>
            <a:ext uri="{FF2B5EF4-FFF2-40B4-BE49-F238E27FC236}">
              <a16:creationId xmlns:a16="http://schemas.microsoft.com/office/drawing/2014/main" id="{00000000-0008-0000-1800-0000AE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31" name="Picture 2">
          <a:extLst>
            <a:ext uri="{FF2B5EF4-FFF2-40B4-BE49-F238E27FC236}">
              <a16:creationId xmlns:a16="http://schemas.microsoft.com/office/drawing/2014/main" id="{00000000-0008-0000-1800-0000AF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32" name="Picture 3" descr="nealuce_parete">
          <a:extLst>
            <a:ext uri="{FF2B5EF4-FFF2-40B4-BE49-F238E27FC236}">
              <a16:creationId xmlns:a16="http://schemas.microsoft.com/office/drawing/2014/main" id="{00000000-0008-0000-1800-0000B0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33" name="Picture 2">
          <a:extLst>
            <a:ext uri="{FF2B5EF4-FFF2-40B4-BE49-F238E27FC236}">
              <a16:creationId xmlns:a16="http://schemas.microsoft.com/office/drawing/2014/main" id="{00000000-0008-0000-1800-0000B1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34" name="Picture 3" descr="nealuce_parete">
          <a:extLst>
            <a:ext uri="{FF2B5EF4-FFF2-40B4-BE49-F238E27FC236}">
              <a16:creationId xmlns:a16="http://schemas.microsoft.com/office/drawing/2014/main" id="{00000000-0008-0000-1800-0000B2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35" name="Picture 2">
          <a:extLst>
            <a:ext uri="{FF2B5EF4-FFF2-40B4-BE49-F238E27FC236}">
              <a16:creationId xmlns:a16="http://schemas.microsoft.com/office/drawing/2014/main" id="{00000000-0008-0000-1800-0000B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36" name="Picture 3" descr="nealuce_parete">
          <a:extLst>
            <a:ext uri="{FF2B5EF4-FFF2-40B4-BE49-F238E27FC236}">
              <a16:creationId xmlns:a16="http://schemas.microsoft.com/office/drawing/2014/main" id="{00000000-0008-0000-1800-0000B4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37" name="Picture 2">
          <a:extLst>
            <a:ext uri="{FF2B5EF4-FFF2-40B4-BE49-F238E27FC236}">
              <a16:creationId xmlns:a16="http://schemas.microsoft.com/office/drawing/2014/main" id="{00000000-0008-0000-1800-0000B5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38" name="Picture 3" descr="nealuce_parete">
          <a:extLst>
            <a:ext uri="{FF2B5EF4-FFF2-40B4-BE49-F238E27FC236}">
              <a16:creationId xmlns:a16="http://schemas.microsoft.com/office/drawing/2014/main" id="{00000000-0008-0000-1800-0000B6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39" name="Picture 2">
          <a:extLst>
            <a:ext uri="{FF2B5EF4-FFF2-40B4-BE49-F238E27FC236}">
              <a16:creationId xmlns:a16="http://schemas.microsoft.com/office/drawing/2014/main" id="{00000000-0008-0000-1800-0000B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40" name="Picture 2">
          <a:extLst>
            <a:ext uri="{FF2B5EF4-FFF2-40B4-BE49-F238E27FC236}">
              <a16:creationId xmlns:a16="http://schemas.microsoft.com/office/drawing/2014/main" id="{00000000-0008-0000-1800-0000B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41" name="Picture 3" descr="nealuce_parete">
          <a:extLst>
            <a:ext uri="{FF2B5EF4-FFF2-40B4-BE49-F238E27FC236}">
              <a16:creationId xmlns:a16="http://schemas.microsoft.com/office/drawing/2014/main" id="{00000000-0008-0000-1800-0000B9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42" name="Picture 2">
          <a:extLst>
            <a:ext uri="{FF2B5EF4-FFF2-40B4-BE49-F238E27FC236}">
              <a16:creationId xmlns:a16="http://schemas.microsoft.com/office/drawing/2014/main" id="{00000000-0008-0000-1800-0000BA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43" name="Picture 3" descr="nealuce_parete">
          <a:extLst>
            <a:ext uri="{FF2B5EF4-FFF2-40B4-BE49-F238E27FC236}">
              <a16:creationId xmlns:a16="http://schemas.microsoft.com/office/drawing/2014/main" id="{00000000-0008-0000-1800-0000BB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44" name="Picture 2">
          <a:extLst>
            <a:ext uri="{FF2B5EF4-FFF2-40B4-BE49-F238E27FC236}">
              <a16:creationId xmlns:a16="http://schemas.microsoft.com/office/drawing/2014/main" id="{00000000-0008-0000-1800-0000BC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45" name="Picture 3" descr="nealuce_parete">
          <a:extLst>
            <a:ext uri="{FF2B5EF4-FFF2-40B4-BE49-F238E27FC236}">
              <a16:creationId xmlns:a16="http://schemas.microsoft.com/office/drawing/2014/main" id="{00000000-0008-0000-1800-0000BD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46" name="Picture 2">
          <a:extLst>
            <a:ext uri="{FF2B5EF4-FFF2-40B4-BE49-F238E27FC236}">
              <a16:creationId xmlns:a16="http://schemas.microsoft.com/office/drawing/2014/main" id="{00000000-0008-0000-1800-0000B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47" name="Picture 3" descr="nealuce_parete">
          <a:extLst>
            <a:ext uri="{FF2B5EF4-FFF2-40B4-BE49-F238E27FC236}">
              <a16:creationId xmlns:a16="http://schemas.microsoft.com/office/drawing/2014/main" id="{00000000-0008-0000-1800-0000BF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48" name="Picture 2">
          <a:extLst>
            <a:ext uri="{FF2B5EF4-FFF2-40B4-BE49-F238E27FC236}">
              <a16:creationId xmlns:a16="http://schemas.microsoft.com/office/drawing/2014/main" id="{00000000-0008-0000-1800-0000C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49" name="Picture 3" descr="nealuce_parete">
          <a:extLst>
            <a:ext uri="{FF2B5EF4-FFF2-40B4-BE49-F238E27FC236}">
              <a16:creationId xmlns:a16="http://schemas.microsoft.com/office/drawing/2014/main" id="{00000000-0008-0000-1800-0000C1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50" name="Picture 2">
          <a:extLst>
            <a:ext uri="{FF2B5EF4-FFF2-40B4-BE49-F238E27FC236}">
              <a16:creationId xmlns:a16="http://schemas.microsoft.com/office/drawing/2014/main" id="{00000000-0008-0000-1800-0000C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51" name="Picture 3" descr="nealuce_parete">
          <a:extLst>
            <a:ext uri="{FF2B5EF4-FFF2-40B4-BE49-F238E27FC236}">
              <a16:creationId xmlns:a16="http://schemas.microsoft.com/office/drawing/2014/main" id="{00000000-0008-0000-1800-0000C3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52" name="Picture 2">
          <a:extLst>
            <a:ext uri="{FF2B5EF4-FFF2-40B4-BE49-F238E27FC236}">
              <a16:creationId xmlns:a16="http://schemas.microsoft.com/office/drawing/2014/main" id="{00000000-0008-0000-1800-0000C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53" name="Picture 3" descr="nealuce_parete">
          <a:extLst>
            <a:ext uri="{FF2B5EF4-FFF2-40B4-BE49-F238E27FC236}">
              <a16:creationId xmlns:a16="http://schemas.microsoft.com/office/drawing/2014/main" id="{00000000-0008-0000-1800-0000C5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54" name="Picture 2">
          <a:extLst>
            <a:ext uri="{FF2B5EF4-FFF2-40B4-BE49-F238E27FC236}">
              <a16:creationId xmlns:a16="http://schemas.microsoft.com/office/drawing/2014/main" id="{00000000-0008-0000-1800-0000C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55" name="Picture 2">
          <a:extLst>
            <a:ext uri="{FF2B5EF4-FFF2-40B4-BE49-F238E27FC236}">
              <a16:creationId xmlns:a16="http://schemas.microsoft.com/office/drawing/2014/main" id="{00000000-0008-0000-1800-0000C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56" name="Picture 3" descr="nealuce_parete">
          <a:extLst>
            <a:ext uri="{FF2B5EF4-FFF2-40B4-BE49-F238E27FC236}">
              <a16:creationId xmlns:a16="http://schemas.microsoft.com/office/drawing/2014/main" id="{00000000-0008-0000-1800-0000C8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57" name="Picture 2">
          <a:extLst>
            <a:ext uri="{FF2B5EF4-FFF2-40B4-BE49-F238E27FC236}">
              <a16:creationId xmlns:a16="http://schemas.microsoft.com/office/drawing/2014/main" id="{00000000-0008-0000-1800-0000C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58" name="Picture 3" descr="nealuce_parete">
          <a:extLst>
            <a:ext uri="{FF2B5EF4-FFF2-40B4-BE49-F238E27FC236}">
              <a16:creationId xmlns:a16="http://schemas.microsoft.com/office/drawing/2014/main" id="{00000000-0008-0000-1800-0000CA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59" name="Picture 2">
          <a:extLst>
            <a:ext uri="{FF2B5EF4-FFF2-40B4-BE49-F238E27FC236}">
              <a16:creationId xmlns:a16="http://schemas.microsoft.com/office/drawing/2014/main" id="{00000000-0008-0000-1800-0000C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60" name="Picture 3" descr="nealuce_parete">
          <a:extLst>
            <a:ext uri="{FF2B5EF4-FFF2-40B4-BE49-F238E27FC236}">
              <a16:creationId xmlns:a16="http://schemas.microsoft.com/office/drawing/2014/main" id="{00000000-0008-0000-1800-0000CC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61" name="Picture 2">
          <a:extLst>
            <a:ext uri="{FF2B5EF4-FFF2-40B4-BE49-F238E27FC236}">
              <a16:creationId xmlns:a16="http://schemas.microsoft.com/office/drawing/2014/main" id="{00000000-0008-0000-1800-0000C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62" name="Picture 3" descr="nealuce_parete">
          <a:extLst>
            <a:ext uri="{FF2B5EF4-FFF2-40B4-BE49-F238E27FC236}">
              <a16:creationId xmlns:a16="http://schemas.microsoft.com/office/drawing/2014/main" id="{00000000-0008-0000-1800-0000CE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63" name="Picture 2">
          <a:extLst>
            <a:ext uri="{FF2B5EF4-FFF2-40B4-BE49-F238E27FC236}">
              <a16:creationId xmlns:a16="http://schemas.microsoft.com/office/drawing/2014/main" id="{00000000-0008-0000-1800-0000CF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64" name="Picture 3" descr="nealuce_parete">
          <a:extLst>
            <a:ext uri="{FF2B5EF4-FFF2-40B4-BE49-F238E27FC236}">
              <a16:creationId xmlns:a16="http://schemas.microsoft.com/office/drawing/2014/main" id="{00000000-0008-0000-1800-0000D0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65" name="Picture 2">
          <a:extLst>
            <a:ext uri="{FF2B5EF4-FFF2-40B4-BE49-F238E27FC236}">
              <a16:creationId xmlns:a16="http://schemas.microsoft.com/office/drawing/2014/main" id="{00000000-0008-0000-1800-0000D1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66" name="Picture 2">
          <a:extLst>
            <a:ext uri="{FF2B5EF4-FFF2-40B4-BE49-F238E27FC236}">
              <a16:creationId xmlns:a16="http://schemas.microsoft.com/office/drawing/2014/main" id="{00000000-0008-0000-1800-0000D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67" name="Picture 3" descr="nealuce_parete">
          <a:extLst>
            <a:ext uri="{FF2B5EF4-FFF2-40B4-BE49-F238E27FC236}">
              <a16:creationId xmlns:a16="http://schemas.microsoft.com/office/drawing/2014/main" id="{00000000-0008-0000-1800-0000D3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68" name="Picture 2">
          <a:extLst>
            <a:ext uri="{FF2B5EF4-FFF2-40B4-BE49-F238E27FC236}">
              <a16:creationId xmlns:a16="http://schemas.microsoft.com/office/drawing/2014/main" id="{00000000-0008-0000-1800-0000D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69" name="Picture 3" descr="nealuce_parete">
          <a:extLst>
            <a:ext uri="{FF2B5EF4-FFF2-40B4-BE49-F238E27FC236}">
              <a16:creationId xmlns:a16="http://schemas.microsoft.com/office/drawing/2014/main" id="{00000000-0008-0000-1800-0000D5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70" name="Picture 2">
          <a:extLst>
            <a:ext uri="{FF2B5EF4-FFF2-40B4-BE49-F238E27FC236}">
              <a16:creationId xmlns:a16="http://schemas.microsoft.com/office/drawing/2014/main" id="{00000000-0008-0000-1800-0000D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695325</xdr:colOff>
      <xdr:row>1509</xdr:row>
      <xdr:rowOff>0</xdr:rowOff>
    </xdr:from>
    <xdr:to>
      <xdr:col>1</xdr:col>
      <xdr:colOff>695325</xdr:colOff>
      <xdr:row>1509</xdr:row>
      <xdr:rowOff>9525</xdr:rowOff>
    </xdr:to>
    <xdr:pic>
      <xdr:nvPicPr>
        <xdr:cNvPr id="166871" name="Picture 218" descr="Izrezak.JPG">
          <a:extLst>
            <a:ext uri="{FF2B5EF4-FFF2-40B4-BE49-F238E27FC236}">
              <a16:creationId xmlns:a16="http://schemas.microsoft.com/office/drawing/2014/main" id="{00000000-0008-0000-1800-0000D78B0200}"/>
            </a:ext>
          </a:extLst>
        </xdr:cNvPr>
        <xdr:cNvPicPr>
          <a:picLocks noChangeAspect="1"/>
        </xdr:cNvPicPr>
      </xdr:nvPicPr>
      <xdr:blipFill>
        <a:blip xmlns:r="http://schemas.openxmlformats.org/officeDocument/2006/relationships" r:embed="rId9"/>
        <a:srcRect/>
        <a:stretch>
          <a:fillRect/>
        </a:stretch>
      </xdr:blipFill>
      <xdr:spPr bwMode="auto">
        <a:xfrm>
          <a:off x="1123950" y="374046750"/>
          <a:ext cx="0" cy="9525"/>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72" name="Picture 2">
          <a:extLst>
            <a:ext uri="{FF2B5EF4-FFF2-40B4-BE49-F238E27FC236}">
              <a16:creationId xmlns:a16="http://schemas.microsoft.com/office/drawing/2014/main" id="{00000000-0008-0000-1800-0000D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73" name="Picture 3" descr="nealuce_parete">
          <a:extLst>
            <a:ext uri="{FF2B5EF4-FFF2-40B4-BE49-F238E27FC236}">
              <a16:creationId xmlns:a16="http://schemas.microsoft.com/office/drawing/2014/main" id="{00000000-0008-0000-1800-0000D9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74" name="Picture 2">
          <a:extLst>
            <a:ext uri="{FF2B5EF4-FFF2-40B4-BE49-F238E27FC236}">
              <a16:creationId xmlns:a16="http://schemas.microsoft.com/office/drawing/2014/main" id="{00000000-0008-0000-1800-0000DA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75" name="Picture 3" descr="nealuce_parete">
          <a:extLst>
            <a:ext uri="{FF2B5EF4-FFF2-40B4-BE49-F238E27FC236}">
              <a16:creationId xmlns:a16="http://schemas.microsoft.com/office/drawing/2014/main" id="{00000000-0008-0000-1800-0000DB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76" name="Picture 2">
          <a:extLst>
            <a:ext uri="{FF2B5EF4-FFF2-40B4-BE49-F238E27FC236}">
              <a16:creationId xmlns:a16="http://schemas.microsoft.com/office/drawing/2014/main" id="{00000000-0008-0000-1800-0000DC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77" name="Picture 3" descr="nealuce_parete">
          <a:extLst>
            <a:ext uri="{FF2B5EF4-FFF2-40B4-BE49-F238E27FC236}">
              <a16:creationId xmlns:a16="http://schemas.microsoft.com/office/drawing/2014/main" id="{00000000-0008-0000-1800-0000DD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78" name="Picture 2">
          <a:extLst>
            <a:ext uri="{FF2B5EF4-FFF2-40B4-BE49-F238E27FC236}">
              <a16:creationId xmlns:a16="http://schemas.microsoft.com/office/drawing/2014/main" id="{00000000-0008-0000-1800-0000D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79" name="Picture 2">
          <a:extLst>
            <a:ext uri="{FF2B5EF4-FFF2-40B4-BE49-F238E27FC236}">
              <a16:creationId xmlns:a16="http://schemas.microsoft.com/office/drawing/2014/main" id="{00000000-0008-0000-1800-0000DF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80" name="Picture 3" descr="nealuce_parete">
          <a:extLst>
            <a:ext uri="{FF2B5EF4-FFF2-40B4-BE49-F238E27FC236}">
              <a16:creationId xmlns:a16="http://schemas.microsoft.com/office/drawing/2014/main" id="{00000000-0008-0000-1800-0000E0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81" name="Picture 2">
          <a:extLst>
            <a:ext uri="{FF2B5EF4-FFF2-40B4-BE49-F238E27FC236}">
              <a16:creationId xmlns:a16="http://schemas.microsoft.com/office/drawing/2014/main" id="{00000000-0008-0000-1800-0000E1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82" name="Picture 3" descr="nealuce_parete">
          <a:extLst>
            <a:ext uri="{FF2B5EF4-FFF2-40B4-BE49-F238E27FC236}">
              <a16:creationId xmlns:a16="http://schemas.microsoft.com/office/drawing/2014/main" id="{00000000-0008-0000-1800-0000E2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83" name="Picture 2">
          <a:extLst>
            <a:ext uri="{FF2B5EF4-FFF2-40B4-BE49-F238E27FC236}">
              <a16:creationId xmlns:a16="http://schemas.microsoft.com/office/drawing/2014/main" id="{00000000-0008-0000-1800-0000E3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84" name="Picture 3" descr="nealuce_parete">
          <a:extLst>
            <a:ext uri="{FF2B5EF4-FFF2-40B4-BE49-F238E27FC236}">
              <a16:creationId xmlns:a16="http://schemas.microsoft.com/office/drawing/2014/main" id="{00000000-0008-0000-1800-0000E4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85" name="Picture 2">
          <a:extLst>
            <a:ext uri="{FF2B5EF4-FFF2-40B4-BE49-F238E27FC236}">
              <a16:creationId xmlns:a16="http://schemas.microsoft.com/office/drawing/2014/main" id="{00000000-0008-0000-1800-0000E5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86" name="Picture 3" descr="nealuce_parete">
          <a:extLst>
            <a:ext uri="{FF2B5EF4-FFF2-40B4-BE49-F238E27FC236}">
              <a16:creationId xmlns:a16="http://schemas.microsoft.com/office/drawing/2014/main" id="{00000000-0008-0000-1800-0000E6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87" name="Picture 2">
          <a:extLst>
            <a:ext uri="{FF2B5EF4-FFF2-40B4-BE49-F238E27FC236}">
              <a16:creationId xmlns:a16="http://schemas.microsoft.com/office/drawing/2014/main" id="{00000000-0008-0000-1800-0000E7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88" name="Picture 3" descr="nealuce_parete">
          <a:extLst>
            <a:ext uri="{FF2B5EF4-FFF2-40B4-BE49-F238E27FC236}">
              <a16:creationId xmlns:a16="http://schemas.microsoft.com/office/drawing/2014/main" id="{00000000-0008-0000-1800-0000E8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89" name="Picture 2">
          <a:extLst>
            <a:ext uri="{FF2B5EF4-FFF2-40B4-BE49-F238E27FC236}">
              <a16:creationId xmlns:a16="http://schemas.microsoft.com/office/drawing/2014/main" id="{00000000-0008-0000-1800-0000E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90" name="Picture 3" descr="nealuce_parete">
          <a:extLst>
            <a:ext uri="{FF2B5EF4-FFF2-40B4-BE49-F238E27FC236}">
              <a16:creationId xmlns:a16="http://schemas.microsoft.com/office/drawing/2014/main" id="{00000000-0008-0000-1800-0000EA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91" name="Picture 2">
          <a:extLst>
            <a:ext uri="{FF2B5EF4-FFF2-40B4-BE49-F238E27FC236}">
              <a16:creationId xmlns:a16="http://schemas.microsoft.com/office/drawing/2014/main" id="{00000000-0008-0000-1800-0000E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92" name="Picture 3" descr="nealuce_parete">
          <a:extLst>
            <a:ext uri="{FF2B5EF4-FFF2-40B4-BE49-F238E27FC236}">
              <a16:creationId xmlns:a16="http://schemas.microsoft.com/office/drawing/2014/main" id="{00000000-0008-0000-1800-0000EC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93" name="Picture 2">
          <a:extLst>
            <a:ext uri="{FF2B5EF4-FFF2-40B4-BE49-F238E27FC236}">
              <a16:creationId xmlns:a16="http://schemas.microsoft.com/office/drawing/2014/main" id="{00000000-0008-0000-1800-0000E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94" name="Picture 2">
          <a:extLst>
            <a:ext uri="{FF2B5EF4-FFF2-40B4-BE49-F238E27FC236}">
              <a16:creationId xmlns:a16="http://schemas.microsoft.com/office/drawing/2014/main" id="{00000000-0008-0000-1800-0000EE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95" name="Picture 3" descr="nealuce_parete">
          <a:extLst>
            <a:ext uri="{FF2B5EF4-FFF2-40B4-BE49-F238E27FC236}">
              <a16:creationId xmlns:a16="http://schemas.microsoft.com/office/drawing/2014/main" id="{00000000-0008-0000-1800-0000EF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96" name="Picture 2">
          <a:extLst>
            <a:ext uri="{FF2B5EF4-FFF2-40B4-BE49-F238E27FC236}">
              <a16:creationId xmlns:a16="http://schemas.microsoft.com/office/drawing/2014/main" id="{00000000-0008-0000-1800-0000F0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97" name="Picture 3" descr="nealuce_parete">
          <a:extLst>
            <a:ext uri="{FF2B5EF4-FFF2-40B4-BE49-F238E27FC236}">
              <a16:creationId xmlns:a16="http://schemas.microsoft.com/office/drawing/2014/main" id="{00000000-0008-0000-1800-0000F1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898" name="Picture 2">
          <a:extLst>
            <a:ext uri="{FF2B5EF4-FFF2-40B4-BE49-F238E27FC236}">
              <a16:creationId xmlns:a16="http://schemas.microsoft.com/office/drawing/2014/main" id="{00000000-0008-0000-1800-0000F2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899" name="Picture 3" descr="nealuce_parete">
          <a:extLst>
            <a:ext uri="{FF2B5EF4-FFF2-40B4-BE49-F238E27FC236}">
              <a16:creationId xmlns:a16="http://schemas.microsoft.com/office/drawing/2014/main" id="{00000000-0008-0000-1800-0000F3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00" name="Picture 2">
          <a:extLst>
            <a:ext uri="{FF2B5EF4-FFF2-40B4-BE49-F238E27FC236}">
              <a16:creationId xmlns:a16="http://schemas.microsoft.com/office/drawing/2014/main" id="{00000000-0008-0000-1800-0000F4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01" name="Picture 3" descr="nealuce_parete">
          <a:extLst>
            <a:ext uri="{FF2B5EF4-FFF2-40B4-BE49-F238E27FC236}">
              <a16:creationId xmlns:a16="http://schemas.microsoft.com/office/drawing/2014/main" id="{00000000-0008-0000-1800-0000F5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02" name="Picture 2">
          <a:extLst>
            <a:ext uri="{FF2B5EF4-FFF2-40B4-BE49-F238E27FC236}">
              <a16:creationId xmlns:a16="http://schemas.microsoft.com/office/drawing/2014/main" id="{00000000-0008-0000-1800-0000F6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03" name="Picture 3" descr="nealuce_parete">
          <a:extLst>
            <a:ext uri="{FF2B5EF4-FFF2-40B4-BE49-F238E27FC236}">
              <a16:creationId xmlns:a16="http://schemas.microsoft.com/office/drawing/2014/main" id="{00000000-0008-0000-1800-0000F7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04" name="Picture 2">
          <a:extLst>
            <a:ext uri="{FF2B5EF4-FFF2-40B4-BE49-F238E27FC236}">
              <a16:creationId xmlns:a16="http://schemas.microsoft.com/office/drawing/2014/main" id="{00000000-0008-0000-1800-0000F8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05" name="Picture 2">
          <a:extLst>
            <a:ext uri="{FF2B5EF4-FFF2-40B4-BE49-F238E27FC236}">
              <a16:creationId xmlns:a16="http://schemas.microsoft.com/office/drawing/2014/main" id="{00000000-0008-0000-1800-0000F9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06" name="Picture 3" descr="nealuce_parete">
          <a:extLst>
            <a:ext uri="{FF2B5EF4-FFF2-40B4-BE49-F238E27FC236}">
              <a16:creationId xmlns:a16="http://schemas.microsoft.com/office/drawing/2014/main" id="{00000000-0008-0000-1800-0000FA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07" name="Picture 2">
          <a:extLst>
            <a:ext uri="{FF2B5EF4-FFF2-40B4-BE49-F238E27FC236}">
              <a16:creationId xmlns:a16="http://schemas.microsoft.com/office/drawing/2014/main" id="{00000000-0008-0000-1800-0000FB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08" name="Picture 3" descr="nealuce_parete">
          <a:extLst>
            <a:ext uri="{FF2B5EF4-FFF2-40B4-BE49-F238E27FC236}">
              <a16:creationId xmlns:a16="http://schemas.microsoft.com/office/drawing/2014/main" id="{00000000-0008-0000-1800-0000FC8B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09" name="Picture 2">
          <a:extLst>
            <a:ext uri="{FF2B5EF4-FFF2-40B4-BE49-F238E27FC236}">
              <a16:creationId xmlns:a16="http://schemas.microsoft.com/office/drawing/2014/main" id="{00000000-0008-0000-1800-0000FD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695325</xdr:colOff>
      <xdr:row>1509</xdr:row>
      <xdr:rowOff>0</xdr:rowOff>
    </xdr:from>
    <xdr:to>
      <xdr:col>1</xdr:col>
      <xdr:colOff>695325</xdr:colOff>
      <xdr:row>1509</xdr:row>
      <xdr:rowOff>9525</xdr:rowOff>
    </xdr:to>
    <xdr:pic>
      <xdr:nvPicPr>
        <xdr:cNvPr id="166910" name="Picture 218" descr="Izrezak.JPG">
          <a:extLst>
            <a:ext uri="{FF2B5EF4-FFF2-40B4-BE49-F238E27FC236}">
              <a16:creationId xmlns:a16="http://schemas.microsoft.com/office/drawing/2014/main" id="{00000000-0008-0000-1800-0000FE8B0200}"/>
            </a:ext>
          </a:extLst>
        </xdr:cNvPr>
        <xdr:cNvPicPr>
          <a:picLocks noChangeAspect="1"/>
        </xdr:cNvPicPr>
      </xdr:nvPicPr>
      <xdr:blipFill>
        <a:blip xmlns:r="http://schemas.openxmlformats.org/officeDocument/2006/relationships" r:embed="rId9"/>
        <a:srcRect/>
        <a:stretch>
          <a:fillRect/>
        </a:stretch>
      </xdr:blipFill>
      <xdr:spPr bwMode="auto">
        <a:xfrm>
          <a:off x="1123950" y="374046750"/>
          <a:ext cx="0" cy="9525"/>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11" name="Picture 2">
          <a:extLst>
            <a:ext uri="{FF2B5EF4-FFF2-40B4-BE49-F238E27FC236}">
              <a16:creationId xmlns:a16="http://schemas.microsoft.com/office/drawing/2014/main" id="{00000000-0008-0000-1800-0000FF8B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12" name="Picture 3" descr="nealuce_parete">
          <a:extLst>
            <a:ext uri="{FF2B5EF4-FFF2-40B4-BE49-F238E27FC236}">
              <a16:creationId xmlns:a16="http://schemas.microsoft.com/office/drawing/2014/main" id="{00000000-0008-0000-1800-0000008C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13" name="Picture 2">
          <a:extLst>
            <a:ext uri="{FF2B5EF4-FFF2-40B4-BE49-F238E27FC236}">
              <a16:creationId xmlns:a16="http://schemas.microsoft.com/office/drawing/2014/main" id="{00000000-0008-0000-1800-0000018C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14" name="Picture 3" descr="nealuce_parete">
          <a:extLst>
            <a:ext uri="{FF2B5EF4-FFF2-40B4-BE49-F238E27FC236}">
              <a16:creationId xmlns:a16="http://schemas.microsoft.com/office/drawing/2014/main" id="{00000000-0008-0000-1800-0000028C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15" name="Picture 2">
          <a:extLst>
            <a:ext uri="{FF2B5EF4-FFF2-40B4-BE49-F238E27FC236}">
              <a16:creationId xmlns:a16="http://schemas.microsoft.com/office/drawing/2014/main" id="{00000000-0008-0000-1800-0000038C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16" name="Picture 3" descr="nealuce_parete">
          <a:extLst>
            <a:ext uri="{FF2B5EF4-FFF2-40B4-BE49-F238E27FC236}">
              <a16:creationId xmlns:a16="http://schemas.microsoft.com/office/drawing/2014/main" id="{00000000-0008-0000-1800-0000048C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17" name="Picture 2">
          <a:extLst>
            <a:ext uri="{FF2B5EF4-FFF2-40B4-BE49-F238E27FC236}">
              <a16:creationId xmlns:a16="http://schemas.microsoft.com/office/drawing/2014/main" id="{00000000-0008-0000-1800-0000058C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18" name="Picture 2">
          <a:extLst>
            <a:ext uri="{FF2B5EF4-FFF2-40B4-BE49-F238E27FC236}">
              <a16:creationId xmlns:a16="http://schemas.microsoft.com/office/drawing/2014/main" id="{00000000-0008-0000-1800-0000068C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19" name="Picture 3" descr="nealuce_parete">
          <a:extLst>
            <a:ext uri="{FF2B5EF4-FFF2-40B4-BE49-F238E27FC236}">
              <a16:creationId xmlns:a16="http://schemas.microsoft.com/office/drawing/2014/main" id="{00000000-0008-0000-1800-0000078C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20" name="Picture 2">
          <a:extLst>
            <a:ext uri="{FF2B5EF4-FFF2-40B4-BE49-F238E27FC236}">
              <a16:creationId xmlns:a16="http://schemas.microsoft.com/office/drawing/2014/main" id="{00000000-0008-0000-1800-0000088C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21" name="Picture 3" descr="nealuce_parete">
          <a:extLst>
            <a:ext uri="{FF2B5EF4-FFF2-40B4-BE49-F238E27FC236}">
              <a16:creationId xmlns:a16="http://schemas.microsoft.com/office/drawing/2014/main" id="{00000000-0008-0000-1800-0000098C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22" name="Picture 2">
          <a:extLst>
            <a:ext uri="{FF2B5EF4-FFF2-40B4-BE49-F238E27FC236}">
              <a16:creationId xmlns:a16="http://schemas.microsoft.com/office/drawing/2014/main" id="{00000000-0008-0000-1800-00000A8C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23" name="Picture 3" descr="nealuce_parete">
          <a:extLst>
            <a:ext uri="{FF2B5EF4-FFF2-40B4-BE49-F238E27FC236}">
              <a16:creationId xmlns:a16="http://schemas.microsoft.com/office/drawing/2014/main" id="{00000000-0008-0000-1800-00000B8C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twoCellAnchor editAs="oneCell">
    <xdr:from>
      <xdr:col>1</xdr:col>
      <xdr:colOff>962025</xdr:colOff>
      <xdr:row>1509</xdr:row>
      <xdr:rowOff>0</xdr:rowOff>
    </xdr:from>
    <xdr:to>
      <xdr:col>1</xdr:col>
      <xdr:colOff>962025</xdr:colOff>
      <xdr:row>1509</xdr:row>
      <xdr:rowOff>0</xdr:rowOff>
    </xdr:to>
    <xdr:pic>
      <xdr:nvPicPr>
        <xdr:cNvPr id="166924" name="Picture 2">
          <a:extLst>
            <a:ext uri="{FF2B5EF4-FFF2-40B4-BE49-F238E27FC236}">
              <a16:creationId xmlns:a16="http://schemas.microsoft.com/office/drawing/2014/main" id="{00000000-0008-0000-1800-00000C8C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90650" y="374046750"/>
          <a:ext cx="0" cy="0"/>
        </a:xfrm>
        <a:prstGeom prst="rect">
          <a:avLst/>
        </a:prstGeom>
        <a:noFill/>
        <a:ln w="1">
          <a:noFill/>
          <a:miter lim="800000"/>
          <a:headEnd/>
          <a:tailEnd/>
        </a:ln>
      </xdr:spPr>
    </xdr:pic>
    <xdr:clientData/>
  </xdr:twoCellAnchor>
  <xdr:twoCellAnchor editAs="oneCell">
    <xdr:from>
      <xdr:col>1</xdr:col>
      <xdr:colOff>1095375</xdr:colOff>
      <xdr:row>1509</xdr:row>
      <xdr:rowOff>0</xdr:rowOff>
    </xdr:from>
    <xdr:to>
      <xdr:col>1</xdr:col>
      <xdr:colOff>1095375</xdr:colOff>
      <xdr:row>1509</xdr:row>
      <xdr:rowOff>0</xdr:rowOff>
    </xdr:to>
    <xdr:pic>
      <xdr:nvPicPr>
        <xdr:cNvPr id="166925" name="Picture 3" descr="nealuce_parete">
          <a:extLst>
            <a:ext uri="{FF2B5EF4-FFF2-40B4-BE49-F238E27FC236}">
              <a16:creationId xmlns:a16="http://schemas.microsoft.com/office/drawing/2014/main" id="{00000000-0008-0000-1800-00000D8C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374046750"/>
          <a:ext cx="0" cy="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561975</xdr:colOff>
      <xdr:row>0</xdr:row>
      <xdr:rowOff>0</xdr:rowOff>
    </xdr:from>
    <xdr:to>
      <xdr:col>6</xdr:col>
      <xdr:colOff>0</xdr:colOff>
      <xdr:row>0</xdr:row>
      <xdr:rowOff>0</xdr:rowOff>
    </xdr:to>
    <xdr:sp macro="" textlink="">
      <xdr:nvSpPr>
        <xdr:cNvPr id="159454" name="Line 1">
          <a:extLst>
            <a:ext uri="{FF2B5EF4-FFF2-40B4-BE49-F238E27FC236}">
              <a16:creationId xmlns:a16="http://schemas.microsoft.com/office/drawing/2014/main" id="{00000000-0008-0000-1900-0000DE6E0200}"/>
            </a:ext>
          </a:extLst>
        </xdr:cNvPr>
        <xdr:cNvSpPr>
          <a:spLocks noChangeShapeType="1"/>
        </xdr:cNvSpPr>
      </xdr:nvSpPr>
      <xdr:spPr bwMode="auto">
        <a:xfrm>
          <a:off x="1247775" y="0"/>
          <a:ext cx="4981575" cy="0"/>
        </a:xfrm>
        <a:prstGeom prst="line">
          <a:avLst/>
        </a:prstGeom>
        <a:noFill/>
        <a:ln w="9525">
          <a:solidFill>
            <a:srgbClr val="000000"/>
          </a:solidFill>
          <a:round/>
          <a:headEnd/>
          <a:tailEnd/>
        </a:ln>
      </xdr:spPr>
    </xdr:sp>
    <xdr:clientData/>
  </xdr:twoCellAnchor>
  <xdr:twoCellAnchor>
    <xdr:from>
      <xdr:col>0</xdr:col>
      <xdr:colOff>57150</xdr:colOff>
      <xdr:row>0</xdr:row>
      <xdr:rowOff>0</xdr:rowOff>
    </xdr:from>
    <xdr:to>
      <xdr:col>1</xdr:col>
      <xdr:colOff>66675</xdr:colOff>
      <xdr:row>0</xdr:row>
      <xdr:rowOff>0</xdr:rowOff>
    </xdr:to>
    <xdr:pic>
      <xdr:nvPicPr>
        <xdr:cNvPr id="159455" name="Picture 2" descr="congama">
          <a:extLst>
            <a:ext uri="{FF2B5EF4-FFF2-40B4-BE49-F238E27FC236}">
              <a16:creationId xmlns:a16="http://schemas.microsoft.com/office/drawing/2014/main" id="{00000000-0008-0000-1900-0000DF6E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150" y="0"/>
          <a:ext cx="695325" cy="0"/>
        </a:xfrm>
        <a:prstGeom prst="rect">
          <a:avLst/>
        </a:prstGeom>
        <a:noFill/>
        <a:ln w="9525">
          <a:noFill/>
          <a:miter lim="800000"/>
          <a:headEnd/>
          <a:tailEnd/>
        </a:ln>
      </xdr:spPr>
    </xdr:pic>
    <xdr:clientData/>
  </xdr:twoCellAnchor>
  <xdr:twoCellAnchor>
    <xdr:from>
      <xdr:col>1</xdr:col>
      <xdr:colOff>523875</xdr:colOff>
      <xdr:row>0</xdr:row>
      <xdr:rowOff>0</xdr:rowOff>
    </xdr:from>
    <xdr:to>
      <xdr:col>5</xdr:col>
      <xdr:colOff>723900</xdr:colOff>
      <xdr:row>0</xdr:row>
      <xdr:rowOff>0</xdr:rowOff>
    </xdr:to>
    <xdr:sp macro="" textlink="">
      <xdr:nvSpPr>
        <xdr:cNvPr id="159456" name="Line 3">
          <a:extLst>
            <a:ext uri="{FF2B5EF4-FFF2-40B4-BE49-F238E27FC236}">
              <a16:creationId xmlns:a16="http://schemas.microsoft.com/office/drawing/2014/main" id="{00000000-0008-0000-1900-0000E06E0200}"/>
            </a:ext>
          </a:extLst>
        </xdr:cNvPr>
        <xdr:cNvSpPr>
          <a:spLocks noChangeShapeType="1"/>
        </xdr:cNvSpPr>
      </xdr:nvSpPr>
      <xdr:spPr bwMode="auto">
        <a:xfrm>
          <a:off x="1209675" y="0"/>
          <a:ext cx="4914900"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0</xdr:col>
      <xdr:colOff>657225</xdr:colOff>
      <xdr:row>0</xdr:row>
      <xdr:rowOff>0</xdr:rowOff>
    </xdr:to>
    <xdr:pic>
      <xdr:nvPicPr>
        <xdr:cNvPr id="159457" name="Picture 5" descr="congama">
          <a:extLst>
            <a:ext uri="{FF2B5EF4-FFF2-40B4-BE49-F238E27FC236}">
              <a16:creationId xmlns:a16="http://schemas.microsoft.com/office/drawing/2014/main" id="{00000000-0008-0000-1900-0000E16E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50" y="0"/>
          <a:ext cx="638175" cy="0"/>
        </a:xfrm>
        <a:prstGeom prst="rect">
          <a:avLst/>
        </a:prstGeom>
        <a:noFill/>
        <a:ln w="9525">
          <a:noFill/>
          <a:miter lim="800000"/>
          <a:headEnd/>
          <a:tailEnd/>
        </a:ln>
      </xdr:spPr>
    </xdr:pic>
    <xdr:clientData/>
  </xdr:twoCellAnchor>
  <xdr:twoCellAnchor>
    <xdr:from>
      <xdr:col>1</xdr:col>
      <xdr:colOff>0</xdr:colOff>
      <xdr:row>0</xdr:row>
      <xdr:rowOff>0</xdr:rowOff>
    </xdr:from>
    <xdr:to>
      <xdr:col>6</xdr:col>
      <xdr:colOff>0</xdr:colOff>
      <xdr:row>0</xdr:row>
      <xdr:rowOff>0</xdr:rowOff>
    </xdr:to>
    <xdr:sp macro="" textlink="">
      <xdr:nvSpPr>
        <xdr:cNvPr id="159458" name="Line 237">
          <a:extLst>
            <a:ext uri="{FF2B5EF4-FFF2-40B4-BE49-F238E27FC236}">
              <a16:creationId xmlns:a16="http://schemas.microsoft.com/office/drawing/2014/main" id="{00000000-0008-0000-1900-0000E26E0200}"/>
            </a:ext>
          </a:extLst>
        </xdr:cNvPr>
        <xdr:cNvSpPr>
          <a:spLocks noChangeShapeType="1"/>
        </xdr:cNvSpPr>
      </xdr:nvSpPr>
      <xdr:spPr bwMode="auto">
        <a:xfrm>
          <a:off x="685800" y="0"/>
          <a:ext cx="5543550" cy="0"/>
        </a:xfrm>
        <a:prstGeom prst="line">
          <a:avLst/>
        </a:prstGeom>
        <a:noFill/>
        <a:ln w="9525">
          <a:solidFill>
            <a:srgbClr val="000000"/>
          </a:solidFill>
          <a:round/>
          <a:headEnd/>
          <a:tailEnd/>
        </a:ln>
      </xdr:spPr>
    </xdr:sp>
    <xdr:clientData/>
  </xdr:twoCellAnchor>
  <xdr:oneCellAnchor>
    <xdr:from>
      <xdr:col>1</xdr:col>
      <xdr:colOff>19050</xdr:colOff>
      <xdr:row>0</xdr:row>
      <xdr:rowOff>0</xdr:rowOff>
    </xdr:from>
    <xdr:ext cx="0" cy="151617"/>
    <xdr:sp macro="" textlink="">
      <xdr:nvSpPr>
        <xdr:cNvPr id="7" name="Rectangle 238">
          <a:extLst>
            <a:ext uri="{FF2B5EF4-FFF2-40B4-BE49-F238E27FC236}">
              <a16:creationId xmlns:a16="http://schemas.microsoft.com/office/drawing/2014/main" id="{00000000-0008-0000-1900-000007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1</xdr:col>
      <xdr:colOff>0</xdr:colOff>
      <xdr:row>0</xdr:row>
      <xdr:rowOff>0</xdr:rowOff>
    </xdr:from>
    <xdr:to>
      <xdr:col>6</xdr:col>
      <xdr:colOff>0</xdr:colOff>
      <xdr:row>0</xdr:row>
      <xdr:rowOff>0</xdr:rowOff>
    </xdr:to>
    <xdr:sp macro="" textlink="">
      <xdr:nvSpPr>
        <xdr:cNvPr id="159460" name="Line 248">
          <a:extLst>
            <a:ext uri="{FF2B5EF4-FFF2-40B4-BE49-F238E27FC236}">
              <a16:creationId xmlns:a16="http://schemas.microsoft.com/office/drawing/2014/main" id="{00000000-0008-0000-1900-0000E46E0200}"/>
            </a:ext>
          </a:extLst>
        </xdr:cNvPr>
        <xdr:cNvSpPr>
          <a:spLocks noChangeShapeType="1"/>
        </xdr:cNvSpPr>
      </xdr:nvSpPr>
      <xdr:spPr bwMode="auto">
        <a:xfrm>
          <a:off x="685800" y="0"/>
          <a:ext cx="5543550" cy="0"/>
        </a:xfrm>
        <a:prstGeom prst="line">
          <a:avLst/>
        </a:prstGeom>
        <a:noFill/>
        <a:ln w="9525">
          <a:solidFill>
            <a:srgbClr val="000000"/>
          </a:solidFill>
          <a:round/>
          <a:headEnd/>
          <a:tailEnd/>
        </a:ln>
      </xdr:spPr>
    </xdr:sp>
    <xdr:clientData/>
  </xdr:twoCellAnchor>
  <xdr:oneCellAnchor>
    <xdr:from>
      <xdr:col>1</xdr:col>
      <xdr:colOff>19050</xdr:colOff>
      <xdr:row>0</xdr:row>
      <xdr:rowOff>0</xdr:rowOff>
    </xdr:from>
    <xdr:ext cx="0" cy="151617"/>
    <xdr:sp macro="" textlink="">
      <xdr:nvSpPr>
        <xdr:cNvPr id="9" name="Rectangle 249">
          <a:extLst>
            <a:ext uri="{FF2B5EF4-FFF2-40B4-BE49-F238E27FC236}">
              <a16:creationId xmlns:a16="http://schemas.microsoft.com/office/drawing/2014/main" id="{00000000-0008-0000-1900-000009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1</xdr:col>
      <xdr:colOff>0</xdr:colOff>
      <xdr:row>0</xdr:row>
      <xdr:rowOff>0</xdr:rowOff>
    </xdr:from>
    <xdr:to>
      <xdr:col>6</xdr:col>
      <xdr:colOff>0</xdr:colOff>
      <xdr:row>0</xdr:row>
      <xdr:rowOff>0</xdr:rowOff>
    </xdr:to>
    <xdr:sp macro="" textlink="">
      <xdr:nvSpPr>
        <xdr:cNvPr id="159462" name="Line 250">
          <a:extLst>
            <a:ext uri="{FF2B5EF4-FFF2-40B4-BE49-F238E27FC236}">
              <a16:creationId xmlns:a16="http://schemas.microsoft.com/office/drawing/2014/main" id="{00000000-0008-0000-1900-0000E66E0200}"/>
            </a:ext>
          </a:extLst>
        </xdr:cNvPr>
        <xdr:cNvSpPr>
          <a:spLocks noChangeShapeType="1"/>
        </xdr:cNvSpPr>
      </xdr:nvSpPr>
      <xdr:spPr bwMode="auto">
        <a:xfrm>
          <a:off x="685800" y="0"/>
          <a:ext cx="5543550" cy="0"/>
        </a:xfrm>
        <a:prstGeom prst="line">
          <a:avLst/>
        </a:prstGeom>
        <a:noFill/>
        <a:ln w="9525">
          <a:solidFill>
            <a:srgbClr val="000000"/>
          </a:solidFill>
          <a:round/>
          <a:headEnd/>
          <a:tailEnd/>
        </a:ln>
      </xdr:spPr>
    </xdr:sp>
    <xdr:clientData/>
  </xdr:twoCellAnchor>
  <xdr:oneCellAnchor>
    <xdr:from>
      <xdr:col>1</xdr:col>
      <xdr:colOff>19050</xdr:colOff>
      <xdr:row>0</xdr:row>
      <xdr:rowOff>0</xdr:rowOff>
    </xdr:from>
    <xdr:ext cx="0" cy="151617"/>
    <xdr:sp macro="" textlink="">
      <xdr:nvSpPr>
        <xdr:cNvPr id="11" name="Rectangle 251">
          <a:extLst>
            <a:ext uri="{FF2B5EF4-FFF2-40B4-BE49-F238E27FC236}">
              <a16:creationId xmlns:a16="http://schemas.microsoft.com/office/drawing/2014/main" id="{00000000-0008-0000-1900-00000B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0</xdr:col>
      <xdr:colOff>28575</xdr:colOff>
      <xdr:row>0</xdr:row>
      <xdr:rowOff>0</xdr:rowOff>
    </xdr:from>
    <xdr:to>
      <xdr:col>0</xdr:col>
      <xdr:colOff>676275</xdr:colOff>
      <xdr:row>0</xdr:row>
      <xdr:rowOff>0</xdr:rowOff>
    </xdr:to>
    <xdr:pic>
      <xdr:nvPicPr>
        <xdr:cNvPr id="159464" name="Picture 252">
          <a:extLst>
            <a:ext uri="{FF2B5EF4-FFF2-40B4-BE49-F238E27FC236}">
              <a16:creationId xmlns:a16="http://schemas.microsoft.com/office/drawing/2014/main" id="{00000000-0008-0000-1900-0000E86E0200}"/>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8575" y="0"/>
          <a:ext cx="647700" cy="0"/>
        </a:xfrm>
        <a:prstGeom prst="rect">
          <a:avLst/>
        </a:prstGeom>
        <a:noFill/>
        <a:ln w="9525">
          <a:noFill/>
          <a:miter lim="800000"/>
          <a:headEnd/>
          <a:tailEnd/>
        </a:ln>
      </xdr:spPr>
    </xdr:pic>
    <xdr:clientData/>
  </xdr:twoCellAnchor>
  <xdr:oneCellAnchor>
    <xdr:from>
      <xdr:col>1</xdr:col>
      <xdr:colOff>19050</xdr:colOff>
      <xdr:row>0</xdr:row>
      <xdr:rowOff>0</xdr:rowOff>
    </xdr:from>
    <xdr:ext cx="0" cy="151617"/>
    <xdr:sp macro="" textlink="">
      <xdr:nvSpPr>
        <xdr:cNvPr id="13" name="Rectangle 253">
          <a:extLst>
            <a:ext uri="{FF2B5EF4-FFF2-40B4-BE49-F238E27FC236}">
              <a16:creationId xmlns:a16="http://schemas.microsoft.com/office/drawing/2014/main" id="{00000000-0008-0000-1900-00000D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4" name="Rectangle 254">
          <a:extLst>
            <a:ext uri="{FF2B5EF4-FFF2-40B4-BE49-F238E27FC236}">
              <a16:creationId xmlns:a16="http://schemas.microsoft.com/office/drawing/2014/main" id="{00000000-0008-0000-1900-00000E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5" name="Rectangle 255">
          <a:extLst>
            <a:ext uri="{FF2B5EF4-FFF2-40B4-BE49-F238E27FC236}">
              <a16:creationId xmlns:a16="http://schemas.microsoft.com/office/drawing/2014/main" id="{00000000-0008-0000-1900-00000F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6" name="Rectangle 257">
          <a:extLst>
            <a:ext uri="{FF2B5EF4-FFF2-40B4-BE49-F238E27FC236}">
              <a16:creationId xmlns:a16="http://schemas.microsoft.com/office/drawing/2014/main" id="{00000000-0008-0000-1900-000010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7" name="Rectangle 258">
          <a:extLst>
            <a:ext uri="{FF2B5EF4-FFF2-40B4-BE49-F238E27FC236}">
              <a16:creationId xmlns:a16="http://schemas.microsoft.com/office/drawing/2014/main" id="{00000000-0008-0000-1900-000011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8" name="Rectangle 259">
          <a:extLst>
            <a:ext uri="{FF2B5EF4-FFF2-40B4-BE49-F238E27FC236}">
              <a16:creationId xmlns:a16="http://schemas.microsoft.com/office/drawing/2014/main" id="{00000000-0008-0000-1900-000012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19" name="Rectangle 260">
          <a:extLst>
            <a:ext uri="{FF2B5EF4-FFF2-40B4-BE49-F238E27FC236}">
              <a16:creationId xmlns:a16="http://schemas.microsoft.com/office/drawing/2014/main" id="{00000000-0008-0000-1900-000013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0" name="Rectangle 261">
          <a:extLst>
            <a:ext uri="{FF2B5EF4-FFF2-40B4-BE49-F238E27FC236}">
              <a16:creationId xmlns:a16="http://schemas.microsoft.com/office/drawing/2014/main" id="{00000000-0008-0000-1900-000014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1" name="Rectangle 262">
          <a:extLst>
            <a:ext uri="{FF2B5EF4-FFF2-40B4-BE49-F238E27FC236}">
              <a16:creationId xmlns:a16="http://schemas.microsoft.com/office/drawing/2014/main" id="{00000000-0008-0000-1900-000015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22" name="Rectangle 263">
          <a:extLst>
            <a:ext uri="{FF2B5EF4-FFF2-40B4-BE49-F238E27FC236}">
              <a16:creationId xmlns:a16="http://schemas.microsoft.com/office/drawing/2014/main" id="{00000000-0008-0000-1900-000016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3" name="Rectangle 264">
          <a:extLst>
            <a:ext uri="{FF2B5EF4-FFF2-40B4-BE49-F238E27FC236}">
              <a16:creationId xmlns:a16="http://schemas.microsoft.com/office/drawing/2014/main" id="{00000000-0008-0000-1900-000017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4" name="Rectangle 265">
          <a:extLst>
            <a:ext uri="{FF2B5EF4-FFF2-40B4-BE49-F238E27FC236}">
              <a16:creationId xmlns:a16="http://schemas.microsoft.com/office/drawing/2014/main" id="{00000000-0008-0000-1900-000018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5" name="Rectangle 266">
          <a:extLst>
            <a:ext uri="{FF2B5EF4-FFF2-40B4-BE49-F238E27FC236}">
              <a16:creationId xmlns:a16="http://schemas.microsoft.com/office/drawing/2014/main" id="{00000000-0008-0000-1900-000019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6" name="Rectangle 267">
          <a:extLst>
            <a:ext uri="{FF2B5EF4-FFF2-40B4-BE49-F238E27FC236}">
              <a16:creationId xmlns:a16="http://schemas.microsoft.com/office/drawing/2014/main" id="{00000000-0008-0000-1900-00001A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7" name="Rectangle 268">
          <a:extLst>
            <a:ext uri="{FF2B5EF4-FFF2-40B4-BE49-F238E27FC236}">
              <a16:creationId xmlns:a16="http://schemas.microsoft.com/office/drawing/2014/main" id="{00000000-0008-0000-1900-00001B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28" name="Rectangle 269">
          <a:extLst>
            <a:ext uri="{FF2B5EF4-FFF2-40B4-BE49-F238E27FC236}">
              <a16:creationId xmlns:a16="http://schemas.microsoft.com/office/drawing/2014/main" id="{00000000-0008-0000-1900-00001C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29" name="Rectangle 238">
          <a:extLst>
            <a:ext uri="{FF2B5EF4-FFF2-40B4-BE49-F238E27FC236}">
              <a16:creationId xmlns:a16="http://schemas.microsoft.com/office/drawing/2014/main" id="{00000000-0008-0000-1900-00001D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0" name="Rectangle 249">
          <a:extLst>
            <a:ext uri="{FF2B5EF4-FFF2-40B4-BE49-F238E27FC236}">
              <a16:creationId xmlns:a16="http://schemas.microsoft.com/office/drawing/2014/main" id="{00000000-0008-0000-1900-00001E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1" name="Rectangle 251">
          <a:extLst>
            <a:ext uri="{FF2B5EF4-FFF2-40B4-BE49-F238E27FC236}">
              <a16:creationId xmlns:a16="http://schemas.microsoft.com/office/drawing/2014/main" id="{00000000-0008-0000-1900-00001F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2" name="Rectangle 253">
          <a:extLst>
            <a:ext uri="{FF2B5EF4-FFF2-40B4-BE49-F238E27FC236}">
              <a16:creationId xmlns:a16="http://schemas.microsoft.com/office/drawing/2014/main" id="{00000000-0008-0000-1900-000020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3" name="Rectangle 254">
          <a:extLst>
            <a:ext uri="{FF2B5EF4-FFF2-40B4-BE49-F238E27FC236}">
              <a16:creationId xmlns:a16="http://schemas.microsoft.com/office/drawing/2014/main" id="{00000000-0008-0000-1900-000021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4" name="Rectangle 255">
          <a:extLst>
            <a:ext uri="{FF2B5EF4-FFF2-40B4-BE49-F238E27FC236}">
              <a16:creationId xmlns:a16="http://schemas.microsoft.com/office/drawing/2014/main" id="{00000000-0008-0000-1900-000022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5" name="Rectangle 257">
          <a:extLst>
            <a:ext uri="{FF2B5EF4-FFF2-40B4-BE49-F238E27FC236}">
              <a16:creationId xmlns:a16="http://schemas.microsoft.com/office/drawing/2014/main" id="{00000000-0008-0000-1900-000023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6" name="Rectangle 258">
          <a:extLst>
            <a:ext uri="{FF2B5EF4-FFF2-40B4-BE49-F238E27FC236}">
              <a16:creationId xmlns:a16="http://schemas.microsoft.com/office/drawing/2014/main" id="{00000000-0008-0000-1900-000024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7" name="Rectangle 259">
          <a:extLst>
            <a:ext uri="{FF2B5EF4-FFF2-40B4-BE49-F238E27FC236}">
              <a16:creationId xmlns:a16="http://schemas.microsoft.com/office/drawing/2014/main" id="{00000000-0008-0000-1900-000025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8" name="Rectangle 260">
          <a:extLst>
            <a:ext uri="{FF2B5EF4-FFF2-40B4-BE49-F238E27FC236}">
              <a16:creationId xmlns:a16="http://schemas.microsoft.com/office/drawing/2014/main" id="{00000000-0008-0000-1900-000026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39" name="Rectangle 261">
          <a:extLst>
            <a:ext uri="{FF2B5EF4-FFF2-40B4-BE49-F238E27FC236}">
              <a16:creationId xmlns:a16="http://schemas.microsoft.com/office/drawing/2014/main" id="{00000000-0008-0000-1900-000027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40" name="Rectangle 262">
          <a:extLst>
            <a:ext uri="{FF2B5EF4-FFF2-40B4-BE49-F238E27FC236}">
              <a16:creationId xmlns:a16="http://schemas.microsoft.com/office/drawing/2014/main" id="{00000000-0008-0000-1900-000028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41" name="Rectangle 263">
          <a:extLst>
            <a:ext uri="{FF2B5EF4-FFF2-40B4-BE49-F238E27FC236}">
              <a16:creationId xmlns:a16="http://schemas.microsoft.com/office/drawing/2014/main" id="{00000000-0008-0000-1900-000029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42" name="Rectangle 264">
          <a:extLst>
            <a:ext uri="{FF2B5EF4-FFF2-40B4-BE49-F238E27FC236}">
              <a16:creationId xmlns:a16="http://schemas.microsoft.com/office/drawing/2014/main" id="{00000000-0008-0000-1900-00002A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43" name="Rectangle 265">
          <a:extLst>
            <a:ext uri="{FF2B5EF4-FFF2-40B4-BE49-F238E27FC236}">
              <a16:creationId xmlns:a16="http://schemas.microsoft.com/office/drawing/2014/main" id="{00000000-0008-0000-1900-00002B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44" name="Rectangle 266">
          <a:extLst>
            <a:ext uri="{FF2B5EF4-FFF2-40B4-BE49-F238E27FC236}">
              <a16:creationId xmlns:a16="http://schemas.microsoft.com/office/drawing/2014/main" id="{00000000-0008-0000-1900-00002C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45" name="Rectangle 267">
          <a:extLst>
            <a:ext uri="{FF2B5EF4-FFF2-40B4-BE49-F238E27FC236}">
              <a16:creationId xmlns:a16="http://schemas.microsoft.com/office/drawing/2014/main" id="{00000000-0008-0000-1900-00002D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46" name="Rectangle 268">
          <a:extLst>
            <a:ext uri="{FF2B5EF4-FFF2-40B4-BE49-F238E27FC236}">
              <a16:creationId xmlns:a16="http://schemas.microsoft.com/office/drawing/2014/main" id="{00000000-0008-0000-1900-00002E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47" name="Rectangle 269">
          <a:extLst>
            <a:ext uri="{FF2B5EF4-FFF2-40B4-BE49-F238E27FC236}">
              <a16:creationId xmlns:a16="http://schemas.microsoft.com/office/drawing/2014/main" id="{00000000-0008-0000-1900-00002F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8" name="Rectangle 238">
          <a:extLst>
            <a:ext uri="{FF2B5EF4-FFF2-40B4-BE49-F238E27FC236}">
              <a16:creationId xmlns:a16="http://schemas.microsoft.com/office/drawing/2014/main" id="{00000000-0008-0000-1900-000030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49" name="Rectangle 249">
          <a:extLst>
            <a:ext uri="{FF2B5EF4-FFF2-40B4-BE49-F238E27FC236}">
              <a16:creationId xmlns:a16="http://schemas.microsoft.com/office/drawing/2014/main" id="{00000000-0008-0000-1900-000031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0" name="Rectangle 251">
          <a:extLst>
            <a:ext uri="{FF2B5EF4-FFF2-40B4-BE49-F238E27FC236}">
              <a16:creationId xmlns:a16="http://schemas.microsoft.com/office/drawing/2014/main" id="{00000000-0008-0000-1900-000032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1" name="Rectangle 253">
          <a:extLst>
            <a:ext uri="{FF2B5EF4-FFF2-40B4-BE49-F238E27FC236}">
              <a16:creationId xmlns:a16="http://schemas.microsoft.com/office/drawing/2014/main" id="{00000000-0008-0000-1900-000033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2" name="Rectangle 254">
          <a:extLst>
            <a:ext uri="{FF2B5EF4-FFF2-40B4-BE49-F238E27FC236}">
              <a16:creationId xmlns:a16="http://schemas.microsoft.com/office/drawing/2014/main" id="{00000000-0008-0000-1900-000034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3" name="Rectangle 255">
          <a:extLst>
            <a:ext uri="{FF2B5EF4-FFF2-40B4-BE49-F238E27FC236}">
              <a16:creationId xmlns:a16="http://schemas.microsoft.com/office/drawing/2014/main" id="{00000000-0008-0000-1900-000035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4" name="Rectangle 257">
          <a:extLst>
            <a:ext uri="{FF2B5EF4-FFF2-40B4-BE49-F238E27FC236}">
              <a16:creationId xmlns:a16="http://schemas.microsoft.com/office/drawing/2014/main" id="{00000000-0008-0000-1900-000036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5" name="Rectangle 258">
          <a:extLst>
            <a:ext uri="{FF2B5EF4-FFF2-40B4-BE49-F238E27FC236}">
              <a16:creationId xmlns:a16="http://schemas.microsoft.com/office/drawing/2014/main" id="{00000000-0008-0000-1900-000037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6" name="Rectangle 259">
          <a:extLst>
            <a:ext uri="{FF2B5EF4-FFF2-40B4-BE49-F238E27FC236}">
              <a16:creationId xmlns:a16="http://schemas.microsoft.com/office/drawing/2014/main" id="{00000000-0008-0000-1900-000038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7" name="Rectangle 260">
          <a:extLst>
            <a:ext uri="{FF2B5EF4-FFF2-40B4-BE49-F238E27FC236}">
              <a16:creationId xmlns:a16="http://schemas.microsoft.com/office/drawing/2014/main" id="{00000000-0008-0000-1900-000039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8" name="Rectangle 261">
          <a:extLst>
            <a:ext uri="{FF2B5EF4-FFF2-40B4-BE49-F238E27FC236}">
              <a16:creationId xmlns:a16="http://schemas.microsoft.com/office/drawing/2014/main" id="{00000000-0008-0000-1900-00003A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59" name="Rectangle 262">
          <a:extLst>
            <a:ext uri="{FF2B5EF4-FFF2-40B4-BE49-F238E27FC236}">
              <a16:creationId xmlns:a16="http://schemas.microsoft.com/office/drawing/2014/main" id="{00000000-0008-0000-1900-00003B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51617"/>
    <xdr:sp macro="" textlink="">
      <xdr:nvSpPr>
        <xdr:cNvPr id="60" name="Rectangle 263">
          <a:extLst>
            <a:ext uri="{FF2B5EF4-FFF2-40B4-BE49-F238E27FC236}">
              <a16:creationId xmlns:a16="http://schemas.microsoft.com/office/drawing/2014/main" id="{00000000-0008-0000-1900-00003C000000}"/>
            </a:ext>
          </a:extLst>
        </xdr:cNvPr>
        <xdr:cNvSpPr>
          <a:spLocks noChangeArrowheads="1"/>
        </xdr:cNvSpPr>
      </xdr:nvSpPr>
      <xdr:spPr bwMode="auto">
        <a:xfrm>
          <a:off x="73723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1" name="Rectangle 264">
          <a:extLst>
            <a:ext uri="{FF2B5EF4-FFF2-40B4-BE49-F238E27FC236}">
              <a16:creationId xmlns:a16="http://schemas.microsoft.com/office/drawing/2014/main" id="{00000000-0008-0000-1900-00003D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2" name="Rectangle 265">
          <a:extLst>
            <a:ext uri="{FF2B5EF4-FFF2-40B4-BE49-F238E27FC236}">
              <a16:creationId xmlns:a16="http://schemas.microsoft.com/office/drawing/2014/main" id="{00000000-0008-0000-1900-00003E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3" name="Rectangle 266">
          <a:extLst>
            <a:ext uri="{FF2B5EF4-FFF2-40B4-BE49-F238E27FC236}">
              <a16:creationId xmlns:a16="http://schemas.microsoft.com/office/drawing/2014/main" id="{00000000-0008-0000-1900-00003F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4" name="Rectangle 267">
          <a:extLst>
            <a:ext uri="{FF2B5EF4-FFF2-40B4-BE49-F238E27FC236}">
              <a16:creationId xmlns:a16="http://schemas.microsoft.com/office/drawing/2014/main" id="{00000000-0008-0000-1900-000040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5" name="Rectangle 268">
          <a:extLst>
            <a:ext uri="{FF2B5EF4-FFF2-40B4-BE49-F238E27FC236}">
              <a16:creationId xmlns:a16="http://schemas.microsoft.com/office/drawing/2014/main" id="{00000000-0008-0000-1900-000041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0" cy="151617"/>
    <xdr:sp macro="" textlink="">
      <xdr:nvSpPr>
        <xdr:cNvPr id="66" name="Rectangle 269">
          <a:extLst>
            <a:ext uri="{FF2B5EF4-FFF2-40B4-BE49-F238E27FC236}">
              <a16:creationId xmlns:a16="http://schemas.microsoft.com/office/drawing/2014/main" id="{00000000-0008-0000-1900-000042000000}"/>
            </a:ext>
          </a:extLst>
        </xdr:cNvPr>
        <xdr:cNvSpPr>
          <a:spLocks noChangeArrowheads="1"/>
        </xdr:cNvSpPr>
      </xdr:nvSpPr>
      <xdr:spPr bwMode="auto">
        <a:xfrm>
          <a:off x="727710"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67" name="Rectangle 238">
          <a:extLst>
            <a:ext uri="{FF2B5EF4-FFF2-40B4-BE49-F238E27FC236}">
              <a16:creationId xmlns:a16="http://schemas.microsoft.com/office/drawing/2014/main" id="{00000000-0008-0000-1900-000043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68" name="Rectangle 249">
          <a:extLst>
            <a:ext uri="{FF2B5EF4-FFF2-40B4-BE49-F238E27FC236}">
              <a16:creationId xmlns:a16="http://schemas.microsoft.com/office/drawing/2014/main" id="{00000000-0008-0000-1900-000044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69" name="Rectangle 251">
          <a:extLst>
            <a:ext uri="{FF2B5EF4-FFF2-40B4-BE49-F238E27FC236}">
              <a16:creationId xmlns:a16="http://schemas.microsoft.com/office/drawing/2014/main" id="{00000000-0008-0000-1900-000045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0" name="Rectangle 253">
          <a:extLst>
            <a:ext uri="{FF2B5EF4-FFF2-40B4-BE49-F238E27FC236}">
              <a16:creationId xmlns:a16="http://schemas.microsoft.com/office/drawing/2014/main" id="{00000000-0008-0000-1900-000046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1" name="Rectangle 254">
          <a:extLst>
            <a:ext uri="{FF2B5EF4-FFF2-40B4-BE49-F238E27FC236}">
              <a16:creationId xmlns:a16="http://schemas.microsoft.com/office/drawing/2014/main" id="{00000000-0008-0000-1900-000047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2" name="Rectangle 255">
          <a:extLst>
            <a:ext uri="{FF2B5EF4-FFF2-40B4-BE49-F238E27FC236}">
              <a16:creationId xmlns:a16="http://schemas.microsoft.com/office/drawing/2014/main" id="{00000000-0008-0000-1900-000048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3" name="Rectangle 257">
          <a:extLst>
            <a:ext uri="{FF2B5EF4-FFF2-40B4-BE49-F238E27FC236}">
              <a16:creationId xmlns:a16="http://schemas.microsoft.com/office/drawing/2014/main" id="{00000000-0008-0000-1900-000049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4" name="Rectangle 258">
          <a:extLst>
            <a:ext uri="{FF2B5EF4-FFF2-40B4-BE49-F238E27FC236}">
              <a16:creationId xmlns:a16="http://schemas.microsoft.com/office/drawing/2014/main" id="{00000000-0008-0000-1900-00004A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5" name="Rectangle 259">
          <a:extLst>
            <a:ext uri="{FF2B5EF4-FFF2-40B4-BE49-F238E27FC236}">
              <a16:creationId xmlns:a16="http://schemas.microsoft.com/office/drawing/2014/main" id="{00000000-0008-0000-1900-00004B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6" name="Rectangle 260">
          <a:extLst>
            <a:ext uri="{FF2B5EF4-FFF2-40B4-BE49-F238E27FC236}">
              <a16:creationId xmlns:a16="http://schemas.microsoft.com/office/drawing/2014/main" id="{00000000-0008-0000-1900-00004C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7" name="Rectangle 261">
          <a:extLst>
            <a:ext uri="{FF2B5EF4-FFF2-40B4-BE49-F238E27FC236}">
              <a16:creationId xmlns:a16="http://schemas.microsoft.com/office/drawing/2014/main" id="{00000000-0008-0000-1900-00004D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8" name="Rectangle 262">
          <a:extLst>
            <a:ext uri="{FF2B5EF4-FFF2-40B4-BE49-F238E27FC236}">
              <a16:creationId xmlns:a16="http://schemas.microsoft.com/office/drawing/2014/main" id="{00000000-0008-0000-1900-00004E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79" name="Rectangle 263">
          <a:extLst>
            <a:ext uri="{FF2B5EF4-FFF2-40B4-BE49-F238E27FC236}">
              <a16:creationId xmlns:a16="http://schemas.microsoft.com/office/drawing/2014/main" id="{00000000-0008-0000-1900-00004F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80" name="Rectangle 264">
          <a:extLst>
            <a:ext uri="{FF2B5EF4-FFF2-40B4-BE49-F238E27FC236}">
              <a16:creationId xmlns:a16="http://schemas.microsoft.com/office/drawing/2014/main" id="{00000000-0008-0000-1900-000050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81" name="Rectangle 265">
          <a:extLst>
            <a:ext uri="{FF2B5EF4-FFF2-40B4-BE49-F238E27FC236}">
              <a16:creationId xmlns:a16="http://schemas.microsoft.com/office/drawing/2014/main" id="{00000000-0008-0000-1900-000051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82" name="Rectangle 266">
          <a:extLst>
            <a:ext uri="{FF2B5EF4-FFF2-40B4-BE49-F238E27FC236}">
              <a16:creationId xmlns:a16="http://schemas.microsoft.com/office/drawing/2014/main" id="{00000000-0008-0000-1900-000052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83" name="Rectangle 267">
          <a:extLst>
            <a:ext uri="{FF2B5EF4-FFF2-40B4-BE49-F238E27FC236}">
              <a16:creationId xmlns:a16="http://schemas.microsoft.com/office/drawing/2014/main" id="{00000000-0008-0000-1900-000053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84" name="Rectangle 268">
          <a:extLst>
            <a:ext uri="{FF2B5EF4-FFF2-40B4-BE49-F238E27FC236}">
              <a16:creationId xmlns:a16="http://schemas.microsoft.com/office/drawing/2014/main" id="{00000000-0008-0000-1900-000054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5</xdr:row>
      <xdr:rowOff>0</xdr:rowOff>
    </xdr:from>
    <xdr:ext cx="0" cy="152143"/>
    <xdr:sp macro="" textlink="">
      <xdr:nvSpPr>
        <xdr:cNvPr id="85" name="Rectangle 269">
          <a:extLst>
            <a:ext uri="{FF2B5EF4-FFF2-40B4-BE49-F238E27FC236}">
              <a16:creationId xmlns:a16="http://schemas.microsoft.com/office/drawing/2014/main" id="{00000000-0008-0000-1900-000055000000}"/>
            </a:ext>
          </a:extLst>
        </xdr:cNvPr>
        <xdr:cNvSpPr>
          <a:spLocks noChangeArrowheads="1"/>
        </xdr:cNvSpPr>
      </xdr:nvSpPr>
      <xdr:spPr bwMode="auto">
        <a:xfrm>
          <a:off x="737235" y="117348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561975</xdr:colOff>
      <xdr:row>0</xdr:row>
      <xdr:rowOff>0</xdr:rowOff>
    </xdr:from>
    <xdr:to>
      <xdr:col>6</xdr:col>
      <xdr:colOff>0</xdr:colOff>
      <xdr:row>0</xdr:row>
      <xdr:rowOff>0</xdr:rowOff>
    </xdr:to>
    <xdr:sp macro="" textlink="">
      <xdr:nvSpPr>
        <xdr:cNvPr id="136093" name="Line 1">
          <a:extLst>
            <a:ext uri="{FF2B5EF4-FFF2-40B4-BE49-F238E27FC236}">
              <a16:creationId xmlns:a16="http://schemas.microsoft.com/office/drawing/2014/main" id="{00000000-0008-0000-1A00-00009D130200}"/>
            </a:ext>
          </a:extLst>
        </xdr:cNvPr>
        <xdr:cNvSpPr>
          <a:spLocks noChangeShapeType="1"/>
        </xdr:cNvSpPr>
      </xdr:nvSpPr>
      <xdr:spPr bwMode="auto">
        <a:xfrm>
          <a:off x="1247775" y="0"/>
          <a:ext cx="4953000" cy="0"/>
        </a:xfrm>
        <a:prstGeom prst="line">
          <a:avLst/>
        </a:prstGeom>
        <a:noFill/>
        <a:ln w="9525">
          <a:solidFill>
            <a:srgbClr val="000000"/>
          </a:solidFill>
          <a:round/>
          <a:headEnd/>
          <a:tailEnd/>
        </a:ln>
      </xdr:spPr>
    </xdr:sp>
    <xdr:clientData/>
  </xdr:twoCellAnchor>
  <xdr:twoCellAnchor>
    <xdr:from>
      <xdr:col>0</xdr:col>
      <xdr:colOff>57150</xdr:colOff>
      <xdr:row>0</xdr:row>
      <xdr:rowOff>0</xdr:rowOff>
    </xdr:from>
    <xdr:to>
      <xdr:col>1</xdr:col>
      <xdr:colOff>66675</xdr:colOff>
      <xdr:row>0</xdr:row>
      <xdr:rowOff>0</xdr:rowOff>
    </xdr:to>
    <xdr:pic>
      <xdr:nvPicPr>
        <xdr:cNvPr id="136094" name="Picture 2" descr="congama">
          <a:extLst>
            <a:ext uri="{FF2B5EF4-FFF2-40B4-BE49-F238E27FC236}">
              <a16:creationId xmlns:a16="http://schemas.microsoft.com/office/drawing/2014/main" id="{00000000-0008-0000-1A00-00009E13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150" y="0"/>
          <a:ext cx="695325" cy="0"/>
        </a:xfrm>
        <a:prstGeom prst="rect">
          <a:avLst/>
        </a:prstGeom>
        <a:noFill/>
        <a:ln w="9525">
          <a:noFill/>
          <a:miter lim="800000"/>
          <a:headEnd/>
          <a:tailEnd/>
        </a:ln>
      </xdr:spPr>
    </xdr:pic>
    <xdr:clientData/>
  </xdr:twoCellAnchor>
  <xdr:twoCellAnchor>
    <xdr:from>
      <xdr:col>1</xdr:col>
      <xdr:colOff>523875</xdr:colOff>
      <xdr:row>0</xdr:row>
      <xdr:rowOff>0</xdr:rowOff>
    </xdr:from>
    <xdr:to>
      <xdr:col>5</xdr:col>
      <xdr:colOff>723900</xdr:colOff>
      <xdr:row>0</xdr:row>
      <xdr:rowOff>0</xdr:rowOff>
    </xdr:to>
    <xdr:sp macro="" textlink="">
      <xdr:nvSpPr>
        <xdr:cNvPr id="136095" name="Line 3">
          <a:extLst>
            <a:ext uri="{FF2B5EF4-FFF2-40B4-BE49-F238E27FC236}">
              <a16:creationId xmlns:a16="http://schemas.microsoft.com/office/drawing/2014/main" id="{00000000-0008-0000-1A00-00009F130200}"/>
            </a:ext>
          </a:extLst>
        </xdr:cNvPr>
        <xdr:cNvSpPr>
          <a:spLocks noChangeShapeType="1"/>
        </xdr:cNvSpPr>
      </xdr:nvSpPr>
      <xdr:spPr bwMode="auto">
        <a:xfrm>
          <a:off x="1209675" y="0"/>
          <a:ext cx="4886325" cy="0"/>
        </a:xfrm>
        <a:prstGeom prst="line">
          <a:avLst/>
        </a:prstGeom>
        <a:noFill/>
        <a:ln w="9525">
          <a:solidFill>
            <a:srgbClr val="000000"/>
          </a:solidFill>
          <a:round/>
          <a:headEnd/>
          <a:tailEnd/>
        </a:ln>
      </xdr:spPr>
    </xdr:sp>
    <xdr:clientData/>
  </xdr:twoCellAnchor>
  <xdr:twoCellAnchor>
    <xdr:from>
      <xdr:col>0</xdr:col>
      <xdr:colOff>19050</xdr:colOff>
      <xdr:row>0</xdr:row>
      <xdr:rowOff>0</xdr:rowOff>
    </xdr:from>
    <xdr:to>
      <xdr:col>0</xdr:col>
      <xdr:colOff>657225</xdr:colOff>
      <xdr:row>0</xdr:row>
      <xdr:rowOff>0</xdr:rowOff>
    </xdr:to>
    <xdr:pic>
      <xdr:nvPicPr>
        <xdr:cNvPr id="136096" name="Picture 5" descr="congama">
          <a:extLst>
            <a:ext uri="{FF2B5EF4-FFF2-40B4-BE49-F238E27FC236}">
              <a16:creationId xmlns:a16="http://schemas.microsoft.com/office/drawing/2014/main" id="{00000000-0008-0000-1A00-0000A013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50" y="0"/>
          <a:ext cx="638175" cy="0"/>
        </a:xfrm>
        <a:prstGeom prst="rect">
          <a:avLst/>
        </a:prstGeom>
        <a:noFill/>
        <a:ln w="9525">
          <a:noFill/>
          <a:miter lim="800000"/>
          <a:headEnd/>
          <a:tailEnd/>
        </a:ln>
      </xdr:spPr>
    </xdr:pic>
    <xdr:clientData/>
  </xdr:twoCellAnchor>
  <xdr:twoCellAnchor>
    <xdr:from>
      <xdr:col>1</xdr:col>
      <xdr:colOff>0</xdr:colOff>
      <xdr:row>0</xdr:row>
      <xdr:rowOff>0</xdr:rowOff>
    </xdr:from>
    <xdr:to>
      <xdr:col>6</xdr:col>
      <xdr:colOff>0</xdr:colOff>
      <xdr:row>0</xdr:row>
      <xdr:rowOff>0</xdr:rowOff>
    </xdr:to>
    <xdr:sp macro="" textlink="">
      <xdr:nvSpPr>
        <xdr:cNvPr id="136097" name="Line 237">
          <a:extLst>
            <a:ext uri="{FF2B5EF4-FFF2-40B4-BE49-F238E27FC236}">
              <a16:creationId xmlns:a16="http://schemas.microsoft.com/office/drawing/2014/main" id="{00000000-0008-0000-1A00-0000A1130200}"/>
            </a:ext>
          </a:extLst>
        </xdr:cNvPr>
        <xdr:cNvSpPr>
          <a:spLocks noChangeShapeType="1"/>
        </xdr:cNvSpPr>
      </xdr:nvSpPr>
      <xdr:spPr bwMode="auto">
        <a:xfrm>
          <a:off x="685800" y="0"/>
          <a:ext cx="5514975" cy="0"/>
        </a:xfrm>
        <a:prstGeom prst="line">
          <a:avLst/>
        </a:prstGeom>
        <a:noFill/>
        <a:ln w="9525">
          <a:solidFill>
            <a:srgbClr val="000000"/>
          </a:solidFill>
          <a:round/>
          <a:headEnd/>
          <a:tailEnd/>
        </a:ln>
      </xdr:spPr>
    </xdr:sp>
    <xdr:clientData/>
  </xdr:twoCellAnchor>
  <xdr:oneCellAnchor>
    <xdr:from>
      <xdr:col>1</xdr:col>
      <xdr:colOff>28575</xdr:colOff>
      <xdr:row>0</xdr:row>
      <xdr:rowOff>0</xdr:rowOff>
    </xdr:from>
    <xdr:ext cx="0" cy="142698"/>
    <xdr:sp macro="" textlink="">
      <xdr:nvSpPr>
        <xdr:cNvPr id="7" name="Rectangle 238">
          <a:extLst>
            <a:ext uri="{FF2B5EF4-FFF2-40B4-BE49-F238E27FC236}">
              <a16:creationId xmlns:a16="http://schemas.microsoft.com/office/drawing/2014/main" id="{00000000-0008-0000-1A00-000007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1</xdr:col>
      <xdr:colOff>0</xdr:colOff>
      <xdr:row>0</xdr:row>
      <xdr:rowOff>0</xdr:rowOff>
    </xdr:from>
    <xdr:to>
      <xdr:col>6</xdr:col>
      <xdr:colOff>0</xdr:colOff>
      <xdr:row>0</xdr:row>
      <xdr:rowOff>0</xdr:rowOff>
    </xdr:to>
    <xdr:sp macro="" textlink="">
      <xdr:nvSpPr>
        <xdr:cNvPr id="136099" name="Line 248">
          <a:extLst>
            <a:ext uri="{FF2B5EF4-FFF2-40B4-BE49-F238E27FC236}">
              <a16:creationId xmlns:a16="http://schemas.microsoft.com/office/drawing/2014/main" id="{00000000-0008-0000-1A00-0000A3130200}"/>
            </a:ext>
          </a:extLst>
        </xdr:cNvPr>
        <xdr:cNvSpPr>
          <a:spLocks noChangeShapeType="1"/>
        </xdr:cNvSpPr>
      </xdr:nvSpPr>
      <xdr:spPr bwMode="auto">
        <a:xfrm>
          <a:off x="685800" y="0"/>
          <a:ext cx="5514975" cy="0"/>
        </a:xfrm>
        <a:prstGeom prst="line">
          <a:avLst/>
        </a:prstGeom>
        <a:noFill/>
        <a:ln w="9525">
          <a:solidFill>
            <a:srgbClr val="000000"/>
          </a:solidFill>
          <a:round/>
          <a:headEnd/>
          <a:tailEnd/>
        </a:ln>
      </xdr:spPr>
    </xdr:sp>
    <xdr:clientData/>
  </xdr:twoCellAnchor>
  <xdr:oneCellAnchor>
    <xdr:from>
      <xdr:col>1</xdr:col>
      <xdr:colOff>28575</xdr:colOff>
      <xdr:row>0</xdr:row>
      <xdr:rowOff>0</xdr:rowOff>
    </xdr:from>
    <xdr:ext cx="0" cy="142698"/>
    <xdr:sp macro="" textlink="">
      <xdr:nvSpPr>
        <xdr:cNvPr id="9" name="Rectangle 249">
          <a:extLst>
            <a:ext uri="{FF2B5EF4-FFF2-40B4-BE49-F238E27FC236}">
              <a16:creationId xmlns:a16="http://schemas.microsoft.com/office/drawing/2014/main" id="{00000000-0008-0000-1A00-000009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1</xdr:col>
      <xdr:colOff>47625</xdr:colOff>
      <xdr:row>0</xdr:row>
      <xdr:rowOff>0</xdr:rowOff>
    </xdr:from>
    <xdr:to>
      <xdr:col>6</xdr:col>
      <xdr:colOff>47625</xdr:colOff>
      <xdr:row>0</xdr:row>
      <xdr:rowOff>0</xdr:rowOff>
    </xdr:to>
    <xdr:sp macro="" textlink="">
      <xdr:nvSpPr>
        <xdr:cNvPr id="136101" name="Line 250">
          <a:extLst>
            <a:ext uri="{FF2B5EF4-FFF2-40B4-BE49-F238E27FC236}">
              <a16:creationId xmlns:a16="http://schemas.microsoft.com/office/drawing/2014/main" id="{00000000-0008-0000-1A00-0000A5130200}"/>
            </a:ext>
          </a:extLst>
        </xdr:cNvPr>
        <xdr:cNvSpPr>
          <a:spLocks noChangeShapeType="1"/>
        </xdr:cNvSpPr>
      </xdr:nvSpPr>
      <xdr:spPr bwMode="auto">
        <a:xfrm>
          <a:off x="733425" y="0"/>
          <a:ext cx="5514975" cy="0"/>
        </a:xfrm>
        <a:prstGeom prst="line">
          <a:avLst/>
        </a:prstGeom>
        <a:noFill/>
        <a:ln w="9525">
          <a:solidFill>
            <a:srgbClr val="000000"/>
          </a:solidFill>
          <a:round/>
          <a:headEnd/>
          <a:tailEnd/>
        </a:ln>
      </xdr:spPr>
    </xdr:sp>
    <xdr:clientData/>
  </xdr:twoCellAnchor>
  <xdr:oneCellAnchor>
    <xdr:from>
      <xdr:col>1</xdr:col>
      <xdr:colOff>28575</xdr:colOff>
      <xdr:row>0</xdr:row>
      <xdr:rowOff>0</xdr:rowOff>
    </xdr:from>
    <xdr:ext cx="0" cy="142698"/>
    <xdr:sp macro="" textlink="">
      <xdr:nvSpPr>
        <xdr:cNvPr id="11" name="Rectangle 251">
          <a:extLst>
            <a:ext uri="{FF2B5EF4-FFF2-40B4-BE49-F238E27FC236}">
              <a16:creationId xmlns:a16="http://schemas.microsoft.com/office/drawing/2014/main" id="{00000000-0008-0000-1A00-00000B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0</xdr:col>
      <xdr:colOff>28575</xdr:colOff>
      <xdr:row>0</xdr:row>
      <xdr:rowOff>0</xdr:rowOff>
    </xdr:from>
    <xdr:to>
      <xdr:col>0</xdr:col>
      <xdr:colOff>676275</xdr:colOff>
      <xdr:row>0</xdr:row>
      <xdr:rowOff>0</xdr:rowOff>
    </xdr:to>
    <xdr:pic>
      <xdr:nvPicPr>
        <xdr:cNvPr id="136103" name="Picture 252">
          <a:extLst>
            <a:ext uri="{FF2B5EF4-FFF2-40B4-BE49-F238E27FC236}">
              <a16:creationId xmlns:a16="http://schemas.microsoft.com/office/drawing/2014/main" id="{00000000-0008-0000-1A00-0000A7130200}"/>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8575" y="0"/>
          <a:ext cx="647700" cy="0"/>
        </a:xfrm>
        <a:prstGeom prst="rect">
          <a:avLst/>
        </a:prstGeom>
        <a:noFill/>
        <a:ln w="9525">
          <a:noFill/>
          <a:miter lim="800000"/>
          <a:headEnd/>
          <a:tailEnd/>
        </a:ln>
      </xdr:spPr>
    </xdr:pic>
    <xdr:clientData/>
  </xdr:twoCellAnchor>
  <xdr:oneCellAnchor>
    <xdr:from>
      <xdr:col>1</xdr:col>
      <xdr:colOff>28575</xdr:colOff>
      <xdr:row>0</xdr:row>
      <xdr:rowOff>0</xdr:rowOff>
    </xdr:from>
    <xdr:ext cx="0" cy="142698"/>
    <xdr:sp macro="" textlink="">
      <xdr:nvSpPr>
        <xdr:cNvPr id="13" name="Rectangle 253">
          <a:extLst>
            <a:ext uri="{FF2B5EF4-FFF2-40B4-BE49-F238E27FC236}">
              <a16:creationId xmlns:a16="http://schemas.microsoft.com/office/drawing/2014/main" id="{00000000-0008-0000-1A00-00000D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14" name="Rectangle 254">
          <a:extLst>
            <a:ext uri="{FF2B5EF4-FFF2-40B4-BE49-F238E27FC236}">
              <a16:creationId xmlns:a16="http://schemas.microsoft.com/office/drawing/2014/main" id="{00000000-0008-0000-1A00-00000E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15" name="Rectangle 255">
          <a:extLst>
            <a:ext uri="{FF2B5EF4-FFF2-40B4-BE49-F238E27FC236}">
              <a16:creationId xmlns:a16="http://schemas.microsoft.com/office/drawing/2014/main" id="{00000000-0008-0000-1A00-00000F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16" name="Rectangle 257">
          <a:extLst>
            <a:ext uri="{FF2B5EF4-FFF2-40B4-BE49-F238E27FC236}">
              <a16:creationId xmlns:a16="http://schemas.microsoft.com/office/drawing/2014/main" id="{00000000-0008-0000-1A00-000010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17" name="Rectangle 258">
          <a:extLst>
            <a:ext uri="{FF2B5EF4-FFF2-40B4-BE49-F238E27FC236}">
              <a16:creationId xmlns:a16="http://schemas.microsoft.com/office/drawing/2014/main" id="{00000000-0008-0000-1A00-000011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18" name="Rectangle 259">
          <a:extLst>
            <a:ext uri="{FF2B5EF4-FFF2-40B4-BE49-F238E27FC236}">
              <a16:creationId xmlns:a16="http://schemas.microsoft.com/office/drawing/2014/main" id="{00000000-0008-0000-1A00-000012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19" name="Rectangle 260">
          <a:extLst>
            <a:ext uri="{FF2B5EF4-FFF2-40B4-BE49-F238E27FC236}">
              <a16:creationId xmlns:a16="http://schemas.microsoft.com/office/drawing/2014/main" id="{00000000-0008-0000-1A00-000013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20" name="Rectangle 261">
          <a:extLst>
            <a:ext uri="{FF2B5EF4-FFF2-40B4-BE49-F238E27FC236}">
              <a16:creationId xmlns:a16="http://schemas.microsoft.com/office/drawing/2014/main" id="{00000000-0008-0000-1A00-000014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21" name="Rectangle 262">
          <a:extLst>
            <a:ext uri="{FF2B5EF4-FFF2-40B4-BE49-F238E27FC236}">
              <a16:creationId xmlns:a16="http://schemas.microsoft.com/office/drawing/2014/main" id="{00000000-0008-0000-1A00-000015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22" name="Rectangle 263">
          <a:extLst>
            <a:ext uri="{FF2B5EF4-FFF2-40B4-BE49-F238E27FC236}">
              <a16:creationId xmlns:a16="http://schemas.microsoft.com/office/drawing/2014/main" id="{00000000-0008-0000-1A00-000016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23" name="Rectangle 264">
          <a:extLst>
            <a:ext uri="{FF2B5EF4-FFF2-40B4-BE49-F238E27FC236}">
              <a16:creationId xmlns:a16="http://schemas.microsoft.com/office/drawing/2014/main" id="{00000000-0008-0000-1A00-000017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24" name="Rectangle 265">
          <a:extLst>
            <a:ext uri="{FF2B5EF4-FFF2-40B4-BE49-F238E27FC236}">
              <a16:creationId xmlns:a16="http://schemas.microsoft.com/office/drawing/2014/main" id="{00000000-0008-0000-1A00-000018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25" name="Rectangle 266">
          <a:extLst>
            <a:ext uri="{FF2B5EF4-FFF2-40B4-BE49-F238E27FC236}">
              <a16:creationId xmlns:a16="http://schemas.microsoft.com/office/drawing/2014/main" id="{00000000-0008-0000-1A00-000019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26" name="Rectangle 267">
          <a:extLst>
            <a:ext uri="{FF2B5EF4-FFF2-40B4-BE49-F238E27FC236}">
              <a16:creationId xmlns:a16="http://schemas.microsoft.com/office/drawing/2014/main" id="{00000000-0008-0000-1A00-00001A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27" name="Rectangle 268">
          <a:extLst>
            <a:ext uri="{FF2B5EF4-FFF2-40B4-BE49-F238E27FC236}">
              <a16:creationId xmlns:a16="http://schemas.microsoft.com/office/drawing/2014/main" id="{00000000-0008-0000-1A00-00001B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28575</xdr:colOff>
      <xdr:row>0</xdr:row>
      <xdr:rowOff>0</xdr:rowOff>
    </xdr:from>
    <xdr:ext cx="0" cy="142698"/>
    <xdr:sp macro="" textlink="">
      <xdr:nvSpPr>
        <xdr:cNvPr id="28" name="Rectangle 269">
          <a:extLst>
            <a:ext uri="{FF2B5EF4-FFF2-40B4-BE49-F238E27FC236}">
              <a16:creationId xmlns:a16="http://schemas.microsoft.com/office/drawing/2014/main" id="{00000000-0008-0000-1A00-00001C000000}"/>
            </a:ext>
          </a:extLst>
        </xdr:cNvPr>
        <xdr:cNvSpPr>
          <a:spLocks noChangeArrowheads="1"/>
        </xdr:cNvSpPr>
      </xdr:nvSpPr>
      <xdr:spPr bwMode="auto">
        <a:xfrm>
          <a:off x="739775" y="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nix_04\c\My%20Documents\POPOVAC\GRADEX-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Nap"/>
      <sheetName val="Podaci"/>
      <sheetName val="Baza"/>
      <sheetName val="Kuce"/>
      <sheetName val="Pr-Sit"/>
      <sheetName val="Dop-Ug"/>
      <sheetName val="Situacija"/>
      <sheetName val="Ok-Sit"/>
      <sheetName val="Evid"/>
      <sheetName val="MRO-08"/>
      <sheetName val="Depoz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207"/>
  <sheetViews>
    <sheetView tabSelected="1" zoomScale="130" zoomScaleNormal="130" zoomScaleSheetLayoutView="100" workbookViewId="0">
      <selection activeCell="A7" sqref="A7"/>
    </sheetView>
  </sheetViews>
  <sheetFormatPr defaultColWidth="9.140625" defaultRowHeight="12.75"/>
  <cols>
    <col min="1" max="1" width="7.28515625" style="514" customWidth="1"/>
    <col min="2" max="2" width="44.5703125" style="676" customWidth="1"/>
    <col min="3" max="3" width="9.85546875" style="677" customWidth="1"/>
    <col min="4" max="4" width="10.28515625" style="677" customWidth="1"/>
    <col min="5" max="5" width="11.7109375" style="514" bestFit="1" customWidth="1"/>
    <col min="6" max="6" width="14.42578125" style="514" bestFit="1" customWidth="1"/>
    <col min="7" max="7" width="20.28515625" style="513" customWidth="1"/>
    <col min="8" max="8" width="12.85546875" style="513" bestFit="1" customWidth="1"/>
    <col min="9" max="16384" width="9.140625" style="514"/>
  </cols>
  <sheetData>
    <row r="1" spans="1:8" ht="21" customHeight="1">
      <c r="A1" s="1845" t="s">
        <v>0</v>
      </c>
      <c r="B1" s="1845"/>
      <c r="C1" s="1845"/>
      <c r="D1" s="1845"/>
      <c r="E1" s="522"/>
      <c r="F1" s="523"/>
    </row>
    <row r="2" spans="1:8" ht="15.75" customHeight="1">
      <c r="A2" s="1844" t="s">
        <v>920</v>
      </c>
      <c r="B2" s="1844"/>
      <c r="C2" s="1844"/>
      <c r="D2" s="1844"/>
      <c r="E2" s="524"/>
      <c r="F2" s="525"/>
    </row>
    <row r="3" spans="1:8" ht="15.75" customHeight="1">
      <c r="A3" s="1844"/>
      <c r="B3" s="1844"/>
      <c r="C3" s="1844"/>
      <c r="D3" s="1844"/>
      <c r="E3" s="524"/>
      <c r="F3" s="525"/>
    </row>
    <row r="4" spans="1:8">
      <c r="A4" s="1844"/>
      <c r="B4" s="1844"/>
      <c r="C4" s="1844"/>
      <c r="D4" s="1844"/>
      <c r="E4" s="518"/>
      <c r="F4" s="518"/>
    </row>
    <row r="5" spans="1:8">
      <c r="A5" s="1844"/>
      <c r="B5" s="1844"/>
      <c r="C5" s="1844"/>
      <c r="D5" s="1844"/>
      <c r="E5" s="518"/>
      <c r="F5" s="515"/>
    </row>
    <row r="6" spans="1:8" ht="3" customHeight="1">
      <c r="A6" s="1844"/>
      <c r="B6" s="1844"/>
      <c r="C6" s="1844"/>
      <c r="D6" s="1844"/>
      <c r="E6" s="518"/>
      <c r="F6" s="515"/>
    </row>
    <row r="7" spans="1:8">
      <c r="A7" s="518"/>
      <c r="B7" s="519"/>
      <c r="C7" s="520"/>
      <c r="D7" s="521"/>
      <c r="E7" s="518"/>
      <c r="F7" s="515"/>
    </row>
    <row r="8" spans="1:8">
      <c r="A8" s="515"/>
      <c r="B8" s="516"/>
      <c r="C8" s="517"/>
      <c r="D8" s="517"/>
      <c r="E8" s="515"/>
      <c r="F8" s="515"/>
    </row>
    <row r="9" spans="1:8" s="530" customFormat="1" ht="18.75">
      <c r="A9" s="526"/>
      <c r="B9" s="527" t="s">
        <v>553</v>
      </c>
      <c r="C9" s="528"/>
      <c r="D9" s="528"/>
      <c r="E9" s="526"/>
      <c r="F9" s="526"/>
      <c r="G9" s="529"/>
      <c r="H9" s="529"/>
    </row>
    <row r="10" spans="1:8" s="535" customFormat="1" ht="15.75">
      <c r="A10" s="531"/>
      <c r="B10" s="532"/>
      <c r="C10" s="533"/>
      <c r="D10" s="533"/>
      <c r="E10" s="531"/>
      <c r="F10" s="531"/>
      <c r="G10" s="534"/>
      <c r="H10" s="534"/>
    </row>
    <row r="11" spans="1:8" s="535" customFormat="1" ht="15.75">
      <c r="A11" s="531"/>
      <c r="B11" s="536" t="s">
        <v>85</v>
      </c>
      <c r="C11" s="533"/>
      <c r="D11" s="533"/>
      <c r="E11" s="531"/>
      <c r="F11" s="531"/>
      <c r="G11" s="534"/>
      <c r="H11" s="534"/>
    </row>
    <row r="12" spans="1:8" s="535" customFormat="1" ht="15.75">
      <c r="A12" s="531"/>
      <c r="B12" s="536"/>
      <c r="C12" s="533"/>
      <c r="D12" s="533"/>
      <c r="E12" s="531"/>
      <c r="F12" s="531"/>
      <c r="G12" s="534"/>
      <c r="H12" s="534"/>
    </row>
    <row r="13" spans="1:8" s="541" customFormat="1" ht="15">
      <c r="A13" s="537"/>
      <c r="B13" s="538" t="s">
        <v>226</v>
      </c>
      <c r="C13" s="539"/>
      <c r="D13" s="539"/>
      <c r="E13" s="537"/>
      <c r="F13" s="537"/>
      <c r="G13" s="540"/>
      <c r="H13" s="540"/>
    </row>
    <row r="14" spans="1:8">
      <c r="A14" s="515"/>
      <c r="B14" s="516"/>
      <c r="C14" s="517"/>
      <c r="D14" s="517"/>
      <c r="E14" s="515"/>
      <c r="F14" s="515"/>
    </row>
    <row r="15" spans="1:8">
      <c r="A15" s="1843" t="s">
        <v>554</v>
      </c>
      <c r="B15" s="1843"/>
      <c r="C15" s="1843"/>
      <c r="D15" s="1843"/>
      <c r="E15" s="1843"/>
      <c r="F15" s="1843"/>
    </row>
    <row r="16" spans="1:8">
      <c r="A16" s="1843"/>
      <c r="B16" s="1843"/>
      <c r="C16" s="1843"/>
      <c r="D16" s="1843"/>
      <c r="E16" s="1843"/>
      <c r="F16" s="1843"/>
    </row>
    <row r="17" spans="1:6">
      <c r="A17" s="1843"/>
      <c r="B17" s="1843"/>
      <c r="C17" s="1843"/>
      <c r="D17" s="1843"/>
      <c r="E17" s="1843"/>
      <c r="F17" s="1843"/>
    </row>
    <row r="18" spans="1:6">
      <c r="A18" s="542"/>
      <c r="B18" s="543"/>
      <c r="C18" s="544"/>
      <c r="D18" s="544"/>
      <c r="E18" s="545"/>
      <c r="F18" s="545"/>
    </row>
    <row r="19" spans="1:6">
      <c r="A19" s="1843" t="s">
        <v>555</v>
      </c>
      <c r="B19" s="1843"/>
      <c r="C19" s="1843"/>
      <c r="D19" s="1843"/>
      <c r="E19" s="1843"/>
      <c r="F19" s="1843"/>
    </row>
    <row r="20" spans="1:6">
      <c r="A20" s="542"/>
      <c r="B20" s="543"/>
      <c r="C20" s="544"/>
      <c r="D20" s="544"/>
      <c r="E20" s="545"/>
      <c r="F20" s="545"/>
    </row>
    <row r="21" spans="1:6">
      <c r="A21" s="1843" t="s">
        <v>556</v>
      </c>
      <c r="B21" s="1843"/>
      <c r="C21" s="1843"/>
      <c r="D21" s="1843"/>
      <c r="E21" s="1843"/>
      <c r="F21" s="1843"/>
    </row>
    <row r="22" spans="1:6">
      <c r="A22" s="1843"/>
      <c r="B22" s="1843"/>
      <c r="C22" s="1843"/>
      <c r="D22" s="1843"/>
      <c r="E22" s="1843"/>
      <c r="F22" s="1843"/>
    </row>
    <row r="23" spans="1:6">
      <c r="A23" s="542"/>
      <c r="B23" s="543"/>
      <c r="C23" s="544"/>
      <c r="D23" s="544"/>
      <c r="E23" s="545"/>
      <c r="F23" s="545"/>
    </row>
    <row r="24" spans="1:6">
      <c r="A24" s="1843" t="s">
        <v>557</v>
      </c>
      <c r="B24" s="1843"/>
      <c r="C24" s="1843"/>
      <c r="D24" s="1843"/>
      <c r="E24" s="1843"/>
      <c r="F24" s="1843"/>
    </row>
    <row r="25" spans="1:6">
      <c r="A25" s="1843"/>
      <c r="B25" s="1843"/>
      <c r="C25" s="1843"/>
      <c r="D25" s="1843"/>
      <c r="E25" s="1843"/>
      <c r="F25" s="1843"/>
    </row>
    <row r="26" spans="1:6">
      <c r="A26" s="542"/>
      <c r="B26" s="543"/>
      <c r="C26" s="544"/>
      <c r="D26" s="544"/>
      <c r="E26" s="545"/>
      <c r="F26" s="545"/>
    </row>
    <row r="27" spans="1:6">
      <c r="A27" s="1843" t="s">
        <v>3915</v>
      </c>
      <c r="B27" s="1843"/>
      <c r="C27" s="1843"/>
      <c r="D27" s="1843"/>
      <c r="E27" s="1843"/>
      <c r="F27" s="1843"/>
    </row>
    <row r="28" spans="1:6">
      <c r="A28" s="1843"/>
      <c r="B28" s="1843"/>
      <c r="C28" s="1843"/>
      <c r="D28" s="1843"/>
      <c r="E28" s="1843"/>
      <c r="F28" s="1843"/>
    </row>
    <row r="29" spans="1:6">
      <c r="A29" s="1843"/>
      <c r="B29" s="1843"/>
      <c r="C29" s="1843"/>
      <c r="D29" s="1843"/>
      <c r="E29" s="1843"/>
      <c r="F29" s="1843"/>
    </row>
    <row r="30" spans="1:6">
      <c r="A30" s="1843"/>
      <c r="B30" s="1843"/>
      <c r="C30" s="1843"/>
      <c r="D30" s="1843"/>
      <c r="E30" s="1843"/>
      <c r="F30" s="1843"/>
    </row>
    <row r="31" spans="1:6">
      <c r="A31" s="542"/>
      <c r="B31" s="543"/>
      <c r="C31" s="544"/>
      <c r="D31" s="544"/>
      <c r="E31" s="545"/>
      <c r="F31" s="545"/>
    </row>
    <row r="32" spans="1:6">
      <c r="A32" s="1843" t="s">
        <v>558</v>
      </c>
      <c r="B32" s="1843"/>
      <c r="C32" s="1843"/>
      <c r="D32" s="1843"/>
      <c r="E32" s="1843"/>
      <c r="F32" s="1843"/>
    </row>
    <row r="33" spans="1:6">
      <c r="A33" s="1843"/>
      <c r="B33" s="1843"/>
      <c r="C33" s="1843"/>
      <c r="D33" s="1843"/>
      <c r="E33" s="1843"/>
      <c r="F33" s="1843"/>
    </row>
    <row r="34" spans="1:6">
      <c r="A34" s="1843"/>
      <c r="B34" s="1843"/>
      <c r="C34" s="1843"/>
      <c r="D34" s="1843"/>
      <c r="E34" s="1843"/>
      <c r="F34" s="1843"/>
    </row>
    <row r="35" spans="1:6">
      <c r="A35" s="542"/>
      <c r="B35" s="543"/>
      <c r="C35" s="544"/>
      <c r="D35" s="544"/>
      <c r="E35" s="545"/>
      <c r="F35" s="545"/>
    </row>
    <row r="36" spans="1:6">
      <c r="A36" s="1843" t="s">
        <v>559</v>
      </c>
      <c r="B36" s="1843"/>
      <c r="C36" s="1843"/>
      <c r="D36" s="1843"/>
      <c r="E36" s="1843"/>
      <c r="F36" s="1843"/>
    </row>
    <row r="37" spans="1:6">
      <c r="A37" s="1843"/>
      <c r="B37" s="1843"/>
      <c r="C37" s="1843"/>
      <c r="D37" s="1843"/>
      <c r="E37" s="1843"/>
      <c r="F37" s="1843"/>
    </row>
    <row r="38" spans="1:6">
      <c r="A38" s="542"/>
      <c r="B38" s="543"/>
      <c r="C38" s="544"/>
      <c r="D38" s="544"/>
      <c r="E38" s="545"/>
      <c r="F38" s="545"/>
    </row>
    <row r="39" spans="1:6">
      <c r="A39" s="1843" t="s">
        <v>560</v>
      </c>
      <c r="B39" s="1843"/>
      <c r="C39" s="1843"/>
      <c r="D39" s="1843"/>
      <c r="E39" s="1843"/>
      <c r="F39" s="1843"/>
    </row>
    <row r="40" spans="1:6">
      <c r="A40" s="1843"/>
      <c r="B40" s="1843"/>
      <c r="C40" s="1843"/>
      <c r="D40" s="1843"/>
      <c r="E40" s="1843"/>
      <c r="F40" s="1843"/>
    </row>
    <row r="41" spans="1:6">
      <c r="A41" s="1843"/>
      <c r="B41" s="1843"/>
      <c r="C41" s="1843"/>
      <c r="D41" s="1843"/>
      <c r="E41" s="1843"/>
      <c r="F41" s="1843"/>
    </row>
    <row r="42" spans="1:6">
      <c r="A42" s="546" t="s">
        <v>561</v>
      </c>
      <c r="B42" s="547"/>
      <c r="C42" s="517"/>
      <c r="D42" s="517"/>
      <c r="E42" s="548"/>
      <c r="F42" s="548"/>
    </row>
    <row r="43" spans="1:6">
      <c r="A43" s="546" t="s">
        <v>562</v>
      </c>
      <c r="B43" s="547"/>
      <c r="C43" s="517"/>
      <c r="D43" s="517"/>
      <c r="E43" s="548"/>
      <c r="F43" s="548"/>
    </row>
    <row r="44" spans="1:6">
      <c r="A44" s="549" t="s">
        <v>563</v>
      </c>
      <c r="B44" s="547"/>
      <c r="C44" s="517"/>
      <c r="D44" s="517"/>
      <c r="E44" s="548"/>
      <c r="F44" s="548"/>
    </row>
    <row r="45" spans="1:6">
      <c r="A45" s="546" t="s">
        <v>564</v>
      </c>
      <c r="B45" s="547"/>
      <c r="C45" s="517"/>
      <c r="D45" s="517"/>
      <c r="E45" s="548"/>
      <c r="F45" s="548"/>
    </row>
    <row r="46" spans="1:6">
      <c r="A46" s="546" t="s">
        <v>565</v>
      </c>
      <c r="B46" s="547"/>
      <c r="C46" s="517"/>
      <c r="D46" s="517"/>
      <c r="E46" s="548"/>
      <c r="F46" s="548"/>
    </row>
    <row r="47" spans="1:6">
      <c r="A47" s="546" t="s">
        <v>566</v>
      </c>
      <c r="B47" s="547"/>
      <c r="C47" s="517"/>
      <c r="D47" s="517"/>
      <c r="E47" s="548"/>
      <c r="F47" s="548"/>
    </row>
    <row r="48" spans="1:6">
      <c r="A48" s="546" t="s">
        <v>567</v>
      </c>
      <c r="B48" s="547"/>
      <c r="C48" s="517"/>
      <c r="D48" s="517"/>
      <c r="E48" s="548"/>
      <c r="F48" s="548"/>
    </row>
    <row r="49" spans="1:8">
      <c r="A49" s="546" t="s">
        <v>568</v>
      </c>
      <c r="B49" s="547"/>
      <c r="C49" s="517"/>
      <c r="D49" s="517"/>
      <c r="E49" s="548"/>
      <c r="F49" s="548"/>
    </row>
    <row r="50" spans="1:8">
      <c r="A50" s="546" t="s">
        <v>569</v>
      </c>
      <c r="B50" s="547"/>
      <c r="C50" s="517"/>
      <c r="D50" s="517"/>
      <c r="E50" s="548"/>
      <c r="F50" s="548"/>
    </row>
    <row r="51" spans="1:8">
      <c r="A51" s="546" t="s">
        <v>570</v>
      </c>
      <c r="B51" s="547"/>
      <c r="C51" s="517"/>
      <c r="D51" s="517"/>
      <c r="E51" s="548"/>
      <c r="F51" s="548"/>
    </row>
    <row r="52" spans="1:8">
      <c r="A52" s="546" t="s">
        <v>571</v>
      </c>
      <c r="B52" s="547"/>
      <c r="C52" s="517"/>
      <c r="D52" s="517"/>
      <c r="E52" s="548"/>
      <c r="F52" s="548"/>
    </row>
    <row r="53" spans="1:8">
      <c r="A53" s="546" t="s">
        <v>572</v>
      </c>
      <c r="B53" s="547"/>
      <c r="C53" s="517"/>
      <c r="D53" s="517"/>
      <c r="E53" s="548"/>
      <c r="F53" s="548"/>
    </row>
    <row r="54" spans="1:8">
      <c r="A54" s="546" t="s">
        <v>573</v>
      </c>
      <c r="B54" s="547"/>
      <c r="C54" s="517"/>
      <c r="D54" s="517"/>
      <c r="E54" s="548"/>
      <c r="F54" s="548"/>
    </row>
    <row r="55" spans="1:8">
      <c r="A55" s="546"/>
      <c r="B55" s="547"/>
      <c r="C55" s="517"/>
      <c r="D55" s="517"/>
      <c r="E55" s="548"/>
      <c r="F55" s="548"/>
    </row>
    <row r="56" spans="1:8">
      <c r="A56" s="1843" t="s">
        <v>574</v>
      </c>
      <c r="B56" s="1843"/>
      <c r="C56" s="1843"/>
      <c r="D56" s="1843"/>
      <c r="E56" s="1843"/>
      <c r="F56" s="1843"/>
    </row>
    <row r="57" spans="1:8">
      <c r="A57" s="1843"/>
      <c r="B57" s="1843"/>
      <c r="C57" s="1843"/>
      <c r="D57" s="1843"/>
      <c r="E57" s="1843"/>
      <c r="F57" s="1843"/>
    </row>
    <row r="58" spans="1:8">
      <c r="A58" s="542"/>
      <c r="B58" s="550"/>
      <c r="C58" s="551"/>
      <c r="D58" s="551"/>
      <c r="E58" s="542"/>
      <c r="F58" s="542"/>
    </row>
    <row r="59" spans="1:8">
      <c r="A59" s="1843" t="s">
        <v>575</v>
      </c>
      <c r="B59" s="1843"/>
      <c r="C59" s="1843"/>
      <c r="D59" s="1843"/>
      <c r="E59" s="1843"/>
      <c r="F59" s="1843"/>
    </row>
    <row r="60" spans="1:8">
      <c r="A60" s="552"/>
      <c r="B60" s="543"/>
      <c r="C60" s="517"/>
      <c r="D60" s="517"/>
      <c r="E60" s="553"/>
      <c r="F60" s="553"/>
    </row>
    <row r="61" spans="1:8">
      <c r="A61" s="515"/>
      <c r="B61" s="554"/>
      <c r="C61" s="517"/>
      <c r="D61" s="517"/>
      <c r="E61" s="515"/>
      <c r="F61" s="515"/>
    </row>
    <row r="62" spans="1:8" s="560" customFormat="1" ht="15">
      <c r="A62" s="555"/>
      <c r="B62" s="556" t="s">
        <v>576</v>
      </c>
      <c r="C62" s="557"/>
      <c r="D62" s="557"/>
      <c r="E62" s="558"/>
      <c r="F62" s="558"/>
      <c r="G62" s="559"/>
      <c r="H62" s="559"/>
    </row>
    <row r="63" spans="1:8" s="565" customFormat="1" ht="18.75">
      <c r="A63" s="561"/>
      <c r="B63" s="554"/>
      <c r="C63" s="562"/>
      <c r="D63" s="562"/>
      <c r="E63" s="563"/>
      <c r="F63" s="563"/>
      <c r="G63" s="564"/>
      <c r="H63" s="564"/>
    </row>
    <row r="64" spans="1:8" s="567" customFormat="1">
      <c r="A64" s="1843" t="s">
        <v>3925</v>
      </c>
      <c r="B64" s="1843"/>
      <c r="C64" s="1843"/>
      <c r="D64" s="1843"/>
      <c r="E64" s="1843"/>
      <c r="F64" s="1843"/>
      <c r="G64" s="566"/>
      <c r="H64" s="566"/>
    </row>
    <row r="65" spans="1:8" s="567" customFormat="1">
      <c r="A65" s="1843"/>
      <c r="B65" s="1843"/>
      <c r="C65" s="1843"/>
      <c r="D65" s="1843"/>
      <c r="E65" s="1843"/>
      <c r="F65" s="1843"/>
      <c r="G65" s="566"/>
      <c r="H65" s="566"/>
    </row>
    <row r="66" spans="1:8" s="567" customFormat="1">
      <c r="A66" s="542"/>
      <c r="B66" s="550"/>
      <c r="C66" s="568"/>
      <c r="D66" s="568"/>
      <c r="E66" s="542"/>
      <c r="F66" s="542"/>
      <c r="G66" s="566"/>
      <c r="H66" s="566"/>
    </row>
    <row r="67" spans="1:8" s="567" customFormat="1">
      <c r="A67" s="1843" t="s">
        <v>577</v>
      </c>
      <c r="B67" s="1843"/>
      <c r="C67" s="1843"/>
      <c r="D67" s="1843"/>
      <c r="E67" s="1843"/>
      <c r="F67" s="1843"/>
      <c r="G67" s="566"/>
      <c r="H67" s="566"/>
    </row>
    <row r="68" spans="1:8" s="567" customFormat="1">
      <c r="A68" s="1843"/>
      <c r="B68" s="1843"/>
      <c r="C68" s="1843"/>
      <c r="D68" s="1843"/>
      <c r="E68" s="1843"/>
      <c r="F68" s="1843"/>
      <c r="G68" s="566"/>
      <c r="H68" s="566"/>
    </row>
    <row r="69" spans="1:8" s="567" customFormat="1">
      <c r="A69" s="1843"/>
      <c r="B69" s="1843"/>
      <c r="C69" s="1843"/>
      <c r="D69" s="1843"/>
      <c r="E69" s="1843"/>
      <c r="F69" s="1843"/>
      <c r="G69" s="566"/>
      <c r="H69" s="566"/>
    </row>
    <row r="70" spans="1:8" s="567" customFormat="1">
      <c r="A70" s="1843"/>
      <c r="B70" s="1843"/>
      <c r="C70" s="1843"/>
      <c r="D70" s="1843"/>
      <c r="E70" s="1843"/>
      <c r="F70" s="1843"/>
      <c r="G70" s="566"/>
      <c r="H70" s="566"/>
    </row>
    <row r="71" spans="1:8" s="567" customFormat="1">
      <c r="A71" s="542"/>
      <c r="B71" s="550"/>
      <c r="C71" s="568"/>
      <c r="D71" s="568"/>
      <c r="E71" s="542"/>
      <c r="F71" s="542"/>
      <c r="G71" s="566"/>
      <c r="H71" s="566"/>
    </row>
    <row r="72" spans="1:8" s="567" customFormat="1">
      <c r="A72" s="1843" t="s">
        <v>578</v>
      </c>
      <c r="B72" s="1843"/>
      <c r="C72" s="1843"/>
      <c r="D72" s="1843"/>
      <c r="E72" s="1843"/>
      <c r="F72" s="1843"/>
      <c r="G72" s="566"/>
      <c r="H72" s="566"/>
    </row>
    <row r="73" spans="1:8" s="567" customFormat="1">
      <c r="A73" s="1843"/>
      <c r="B73" s="1843"/>
      <c r="C73" s="1843"/>
      <c r="D73" s="1843"/>
      <c r="E73" s="1843"/>
      <c r="F73" s="1843"/>
      <c r="G73" s="566"/>
      <c r="H73" s="566"/>
    </row>
    <row r="74" spans="1:8" s="567" customFormat="1">
      <c r="A74" s="542"/>
      <c r="B74" s="550"/>
      <c r="C74" s="568"/>
      <c r="D74" s="568"/>
      <c r="E74" s="542"/>
      <c r="F74" s="542"/>
      <c r="G74" s="566"/>
      <c r="H74" s="566"/>
    </row>
    <row r="75" spans="1:8" s="567" customFormat="1">
      <c r="A75" s="1843" t="s">
        <v>579</v>
      </c>
      <c r="B75" s="1843"/>
      <c r="C75" s="1843"/>
      <c r="D75" s="1843"/>
      <c r="E75" s="1843"/>
      <c r="F75" s="1843"/>
      <c r="G75" s="566"/>
      <c r="H75" s="566"/>
    </row>
    <row r="76" spans="1:8" s="567" customFormat="1">
      <c r="A76" s="1843"/>
      <c r="B76" s="1843"/>
      <c r="C76" s="1843"/>
      <c r="D76" s="1843"/>
      <c r="E76" s="1843"/>
      <c r="F76" s="1843"/>
      <c r="G76" s="566"/>
      <c r="H76" s="566"/>
    </row>
    <row r="77" spans="1:8" s="567" customFormat="1">
      <c r="A77" s="542"/>
      <c r="B77" s="550"/>
      <c r="C77" s="568"/>
      <c r="D77" s="568"/>
      <c r="E77" s="542"/>
      <c r="F77" s="542"/>
      <c r="G77" s="566"/>
      <c r="H77" s="566"/>
    </row>
    <row r="78" spans="1:8" s="567" customFormat="1">
      <c r="A78" s="1843" t="s">
        <v>580</v>
      </c>
      <c r="B78" s="1843"/>
      <c r="C78" s="1843"/>
      <c r="D78" s="1843"/>
      <c r="E78" s="1843"/>
      <c r="F78" s="1843"/>
      <c r="G78" s="566"/>
      <c r="H78" s="566"/>
    </row>
    <row r="79" spans="1:8" s="567" customFormat="1">
      <c r="A79" s="1843"/>
      <c r="B79" s="1843"/>
      <c r="C79" s="1843"/>
      <c r="D79" s="1843"/>
      <c r="E79" s="1843"/>
      <c r="F79" s="1843"/>
      <c r="G79" s="566"/>
      <c r="H79" s="566"/>
    </row>
    <row r="80" spans="1:8" s="567" customFormat="1">
      <c r="A80" s="1843"/>
      <c r="B80" s="1843"/>
      <c r="C80" s="1843"/>
      <c r="D80" s="1843"/>
      <c r="E80" s="1843"/>
      <c r="F80" s="1843"/>
      <c r="G80" s="566"/>
      <c r="H80" s="566"/>
    </row>
    <row r="81" spans="1:8" s="567" customFormat="1">
      <c r="A81" s="1843"/>
      <c r="B81" s="1843"/>
      <c r="C81" s="1843"/>
      <c r="D81" s="1843"/>
      <c r="E81" s="1843"/>
      <c r="F81" s="1843"/>
      <c r="G81" s="566"/>
      <c r="H81" s="566"/>
    </row>
    <row r="82" spans="1:8" s="567" customFormat="1">
      <c r="A82" s="542"/>
      <c r="B82" s="550"/>
      <c r="C82" s="568"/>
      <c r="D82" s="568"/>
      <c r="E82" s="542"/>
      <c r="F82" s="542"/>
      <c r="G82" s="566"/>
      <c r="H82" s="566"/>
    </row>
    <row r="83" spans="1:8" s="567" customFormat="1">
      <c r="A83" s="1843" t="s">
        <v>581</v>
      </c>
      <c r="B83" s="1843"/>
      <c r="C83" s="1843"/>
      <c r="D83" s="1843"/>
      <c r="E83" s="1843"/>
      <c r="F83" s="1843"/>
      <c r="G83" s="566"/>
      <c r="H83" s="566"/>
    </row>
    <row r="84" spans="1:8" s="567" customFormat="1">
      <c r="A84" s="1843"/>
      <c r="B84" s="1843"/>
      <c r="C84" s="1843"/>
      <c r="D84" s="1843"/>
      <c r="E84" s="1843"/>
      <c r="F84" s="1843"/>
      <c r="G84" s="566"/>
      <c r="H84" s="566"/>
    </row>
    <row r="85" spans="1:8" s="567" customFormat="1">
      <c r="A85" s="542"/>
      <c r="B85" s="550"/>
      <c r="C85" s="568"/>
      <c r="D85" s="568"/>
      <c r="E85" s="542"/>
      <c r="F85" s="542"/>
      <c r="G85" s="566"/>
      <c r="H85" s="566"/>
    </row>
    <row r="86" spans="1:8" s="567" customFormat="1">
      <c r="A86" s="1843" t="s">
        <v>582</v>
      </c>
      <c r="B86" s="1843"/>
      <c r="C86" s="1843"/>
      <c r="D86" s="1843"/>
      <c r="E86" s="1843"/>
      <c r="F86" s="1843"/>
      <c r="G86" s="566"/>
      <c r="H86" s="566"/>
    </row>
    <row r="87" spans="1:8" s="567" customFormat="1">
      <c r="A87" s="1843"/>
      <c r="B87" s="1843"/>
      <c r="C87" s="1843"/>
      <c r="D87" s="1843"/>
      <c r="E87" s="1843"/>
      <c r="F87" s="1843"/>
      <c r="G87" s="566"/>
      <c r="H87" s="566"/>
    </row>
    <row r="88" spans="1:8" s="567" customFormat="1">
      <c r="A88" s="542"/>
      <c r="B88" s="550"/>
      <c r="C88" s="568"/>
      <c r="D88" s="568"/>
      <c r="E88" s="542"/>
      <c r="F88" s="542"/>
      <c r="G88" s="566"/>
      <c r="H88" s="566"/>
    </row>
    <row r="89" spans="1:8" s="567" customFormat="1">
      <c r="A89" s="1843" t="s">
        <v>583</v>
      </c>
      <c r="B89" s="1843"/>
      <c r="C89" s="1843"/>
      <c r="D89" s="1843"/>
      <c r="E89" s="1843"/>
      <c r="F89" s="1843"/>
      <c r="G89" s="566"/>
      <c r="H89" s="566"/>
    </row>
    <row r="90" spans="1:8" s="567" customFormat="1">
      <c r="A90" s="1843"/>
      <c r="B90" s="1843"/>
      <c r="C90" s="1843"/>
      <c r="D90" s="1843"/>
      <c r="E90" s="1843"/>
      <c r="F90" s="1843"/>
      <c r="G90" s="566"/>
      <c r="H90" s="566"/>
    </row>
    <row r="91" spans="1:8" s="567" customFormat="1">
      <c r="A91" s="542"/>
      <c r="B91" s="550"/>
      <c r="C91" s="568"/>
      <c r="D91" s="568"/>
      <c r="E91" s="542"/>
      <c r="F91" s="542"/>
      <c r="G91" s="566"/>
      <c r="H91" s="566"/>
    </row>
    <row r="92" spans="1:8" s="567" customFormat="1">
      <c r="A92" s="1843" t="s">
        <v>584</v>
      </c>
      <c r="B92" s="1843"/>
      <c r="C92" s="1843"/>
      <c r="D92" s="1843"/>
      <c r="E92" s="1843"/>
      <c r="F92" s="1843"/>
      <c r="G92" s="566"/>
      <c r="H92" s="566"/>
    </row>
    <row r="93" spans="1:8" s="567" customFormat="1">
      <c r="A93" s="1843"/>
      <c r="B93" s="1843"/>
      <c r="C93" s="1843"/>
      <c r="D93" s="1843"/>
      <c r="E93" s="1843"/>
      <c r="F93" s="1843"/>
      <c r="G93" s="566"/>
      <c r="H93" s="566"/>
    </row>
    <row r="94" spans="1:8" s="567" customFormat="1">
      <c r="A94" s="542"/>
      <c r="B94" s="550"/>
      <c r="C94" s="568"/>
      <c r="D94" s="568"/>
      <c r="E94" s="542"/>
      <c r="F94" s="542"/>
      <c r="G94" s="566"/>
      <c r="H94" s="566"/>
    </row>
    <row r="95" spans="1:8" s="567" customFormat="1">
      <c r="A95" s="1843" t="s">
        <v>585</v>
      </c>
      <c r="B95" s="1843"/>
      <c r="C95" s="1843"/>
      <c r="D95" s="1843"/>
      <c r="E95" s="1843"/>
      <c r="F95" s="1843"/>
      <c r="G95" s="566"/>
      <c r="H95" s="566"/>
    </row>
    <row r="96" spans="1:8" s="567" customFormat="1">
      <c r="A96" s="1843"/>
      <c r="B96" s="1843"/>
      <c r="C96" s="1843"/>
      <c r="D96" s="1843"/>
      <c r="E96" s="1843"/>
      <c r="F96" s="1843"/>
      <c r="G96" s="566"/>
      <c r="H96" s="566"/>
    </row>
    <row r="97" spans="1:8" s="567" customFormat="1">
      <c r="A97" s="542"/>
      <c r="B97" s="550"/>
      <c r="C97" s="568"/>
      <c r="D97" s="568"/>
      <c r="E97" s="542"/>
      <c r="F97" s="542"/>
      <c r="G97" s="566"/>
      <c r="H97" s="566"/>
    </row>
    <row r="98" spans="1:8" s="567" customFormat="1">
      <c r="A98" s="542"/>
      <c r="B98" s="550"/>
      <c r="C98" s="568"/>
      <c r="D98" s="568"/>
      <c r="E98" s="542"/>
      <c r="F98" s="542"/>
      <c r="G98" s="566"/>
      <c r="H98" s="566"/>
    </row>
    <row r="99" spans="1:8" s="567" customFormat="1">
      <c r="A99" s="569" t="s">
        <v>243</v>
      </c>
      <c r="B99" s="550"/>
      <c r="C99" s="568"/>
      <c r="D99" s="568"/>
      <c r="E99" s="542"/>
      <c r="F99" s="542"/>
      <c r="G99" s="566"/>
      <c r="H99" s="566"/>
    </row>
    <row r="100" spans="1:8" s="567" customFormat="1">
      <c r="A100" s="542"/>
      <c r="B100" s="550"/>
      <c r="C100" s="568"/>
      <c r="D100" s="568"/>
      <c r="E100" s="542"/>
      <c r="F100" s="542"/>
      <c r="G100" s="566"/>
      <c r="H100" s="566"/>
    </row>
    <row r="101" spans="1:8" s="567" customFormat="1">
      <c r="A101" s="1843" t="s">
        <v>3385</v>
      </c>
      <c r="B101" s="1843"/>
      <c r="C101" s="1843"/>
      <c r="D101" s="1843"/>
      <c r="E101" s="1843"/>
      <c r="F101" s="1843"/>
      <c r="G101" s="566"/>
      <c r="H101" s="566"/>
    </row>
    <row r="102" spans="1:8" s="567" customFormat="1">
      <c r="A102" s="1843"/>
      <c r="B102" s="1843"/>
      <c r="C102" s="1843"/>
      <c r="D102" s="1843"/>
      <c r="E102" s="1843"/>
      <c r="F102" s="1843"/>
      <c r="G102" s="566"/>
      <c r="H102" s="566"/>
    </row>
    <row r="103" spans="1:8" s="567" customFormat="1">
      <c r="A103" s="1843"/>
      <c r="B103" s="1843"/>
      <c r="C103" s="1843"/>
      <c r="D103" s="1843"/>
      <c r="E103" s="1843"/>
      <c r="F103" s="1843"/>
      <c r="G103" s="566"/>
      <c r="H103" s="566"/>
    </row>
    <row r="104" spans="1:8" s="567" customFormat="1">
      <c r="A104" s="542"/>
      <c r="B104" s="550"/>
      <c r="C104" s="568"/>
      <c r="D104" s="568"/>
      <c r="E104" s="542"/>
      <c r="F104" s="542"/>
      <c r="G104" s="566"/>
      <c r="H104" s="566"/>
    </row>
    <row r="105" spans="1:8" s="567" customFormat="1">
      <c r="A105" s="1843" t="s">
        <v>586</v>
      </c>
      <c r="B105" s="1843"/>
      <c r="C105" s="1843"/>
      <c r="D105" s="1843"/>
      <c r="E105" s="1843"/>
      <c r="F105" s="1843"/>
      <c r="G105" s="566"/>
      <c r="H105" s="566"/>
    </row>
    <row r="106" spans="1:8" s="567" customFormat="1">
      <c r="A106" s="1843"/>
      <c r="B106" s="1843"/>
      <c r="C106" s="1843"/>
      <c r="D106" s="1843"/>
      <c r="E106" s="1843"/>
      <c r="F106" s="1843"/>
      <c r="G106" s="566"/>
      <c r="H106" s="566"/>
    </row>
    <row r="107" spans="1:8" s="567" customFormat="1">
      <c r="A107" s="542"/>
      <c r="B107" s="550"/>
      <c r="C107" s="568"/>
      <c r="D107" s="568"/>
      <c r="E107" s="542"/>
      <c r="F107" s="542"/>
      <c r="G107" s="566"/>
      <c r="H107" s="566"/>
    </row>
    <row r="108" spans="1:8" s="567" customFormat="1">
      <c r="A108" s="1843" t="s">
        <v>587</v>
      </c>
      <c r="B108" s="1843"/>
      <c r="C108" s="1843"/>
      <c r="D108" s="1843"/>
      <c r="E108" s="1843"/>
      <c r="F108" s="1843"/>
      <c r="G108" s="566"/>
      <c r="H108" s="566"/>
    </row>
    <row r="109" spans="1:8" s="567" customFormat="1">
      <c r="A109" s="542"/>
      <c r="B109" s="550"/>
      <c r="C109" s="568"/>
      <c r="D109" s="568"/>
      <c r="E109" s="542"/>
      <c r="F109" s="542"/>
      <c r="G109" s="566"/>
      <c r="H109" s="566"/>
    </row>
    <row r="110" spans="1:8" s="567" customFormat="1">
      <c r="A110" s="1843" t="s">
        <v>3386</v>
      </c>
      <c r="B110" s="1843"/>
      <c r="C110" s="1843"/>
      <c r="D110" s="1843"/>
      <c r="E110" s="1843"/>
      <c r="F110" s="1843"/>
      <c r="G110" s="566"/>
      <c r="H110" s="566"/>
    </row>
    <row r="111" spans="1:8" s="567" customFormat="1">
      <c r="A111" s="1843"/>
      <c r="B111" s="1843"/>
      <c r="C111" s="1843"/>
      <c r="D111" s="1843"/>
      <c r="E111" s="1843"/>
      <c r="F111" s="1843"/>
      <c r="G111" s="566"/>
      <c r="H111" s="566"/>
    </row>
    <row r="112" spans="1:8" s="567" customFormat="1">
      <c r="A112" s="542"/>
      <c r="B112" s="550"/>
      <c r="C112" s="568"/>
      <c r="D112" s="568"/>
      <c r="E112" s="542"/>
      <c r="F112" s="542"/>
      <c r="G112" s="566"/>
      <c r="H112" s="566"/>
    </row>
    <row r="113" spans="1:8" s="567" customFormat="1">
      <c r="A113" s="1843" t="s">
        <v>3387</v>
      </c>
      <c r="B113" s="1843"/>
      <c r="C113" s="1843"/>
      <c r="D113" s="1843"/>
      <c r="E113" s="1843"/>
      <c r="F113" s="1843"/>
      <c r="G113" s="566"/>
      <c r="H113" s="566"/>
    </row>
    <row r="114" spans="1:8" s="567" customFormat="1">
      <c r="A114" s="1843"/>
      <c r="B114" s="1843"/>
      <c r="C114" s="1843"/>
      <c r="D114" s="1843"/>
      <c r="E114" s="1843"/>
      <c r="F114" s="1843"/>
      <c r="G114" s="566"/>
      <c r="H114" s="566"/>
    </row>
    <row r="115" spans="1:8" s="567" customFormat="1">
      <c r="A115" s="542"/>
      <c r="B115" s="550"/>
      <c r="C115" s="568"/>
      <c r="D115" s="568"/>
      <c r="E115" s="542"/>
      <c r="F115" s="542"/>
      <c r="G115" s="566"/>
      <c r="H115" s="566"/>
    </row>
    <row r="116" spans="1:8" s="567" customFormat="1">
      <c r="A116" s="1843" t="s">
        <v>3938</v>
      </c>
      <c r="B116" s="1843"/>
      <c r="C116" s="1843"/>
      <c r="D116" s="1843"/>
      <c r="E116" s="1843"/>
      <c r="F116" s="1843"/>
      <c r="G116" s="566"/>
      <c r="H116" s="566"/>
    </row>
    <row r="117" spans="1:8" s="567" customFormat="1">
      <c r="A117" s="1843"/>
      <c r="B117" s="1843"/>
      <c r="C117" s="1843"/>
      <c r="D117" s="1843"/>
      <c r="E117" s="1843"/>
      <c r="F117" s="1843"/>
      <c r="G117" s="566"/>
      <c r="H117" s="566"/>
    </row>
    <row r="118" spans="1:8" s="567" customFormat="1">
      <c r="A118" s="542"/>
      <c r="B118" s="550"/>
      <c r="C118" s="568"/>
      <c r="D118" s="568"/>
      <c r="E118" s="542"/>
      <c r="F118" s="542"/>
      <c r="G118" s="566"/>
      <c r="H118" s="566"/>
    </row>
    <row r="119" spans="1:8" s="567" customFormat="1">
      <c r="A119" s="1846" t="s">
        <v>588</v>
      </c>
      <c r="B119" s="1846"/>
      <c r="C119" s="1846"/>
      <c r="D119" s="1846"/>
      <c r="E119" s="1846"/>
      <c r="F119" s="1846"/>
      <c r="G119" s="566"/>
      <c r="H119" s="566"/>
    </row>
    <row r="120" spans="1:8" s="567" customFormat="1">
      <c r="A120" s="552"/>
      <c r="B120" s="550"/>
      <c r="C120" s="570"/>
      <c r="D120" s="570"/>
      <c r="E120" s="552"/>
      <c r="F120" s="552"/>
      <c r="G120" s="566"/>
      <c r="H120" s="566"/>
    </row>
    <row r="121" spans="1:8" s="567" customFormat="1">
      <c r="A121" s="1846" t="s">
        <v>589</v>
      </c>
      <c r="B121" s="1846"/>
      <c r="C121" s="1846"/>
      <c r="D121" s="1846"/>
      <c r="E121" s="1846"/>
      <c r="F121" s="1846"/>
      <c r="G121" s="566"/>
      <c r="H121" s="566"/>
    </row>
    <row r="122" spans="1:8" s="567" customFormat="1">
      <c r="A122" s="1846" t="s">
        <v>590</v>
      </c>
      <c r="B122" s="1846"/>
      <c r="C122" s="1846"/>
      <c r="D122" s="1846"/>
      <c r="E122" s="1846"/>
      <c r="F122" s="1846"/>
      <c r="G122" s="566"/>
      <c r="H122" s="566"/>
    </row>
    <row r="123" spans="1:8" s="567" customFormat="1">
      <c r="A123" s="1846" t="s">
        <v>591</v>
      </c>
      <c r="B123" s="1846"/>
      <c r="C123" s="1846"/>
      <c r="D123" s="1846"/>
      <c r="E123" s="1846"/>
      <c r="F123" s="1846"/>
      <c r="G123" s="566"/>
      <c r="H123" s="566"/>
    </row>
    <row r="124" spans="1:8" s="567" customFormat="1">
      <c r="A124" s="1846" t="s">
        <v>592</v>
      </c>
      <c r="B124" s="1846"/>
      <c r="C124" s="1846"/>
      <c r="D124" s="1846"/>
      <c r="E124" s="1846"/>
      <c r="F124" s="1846"/>
      <c r="G124" s="566"/>
      <c r="H124" s="566"/>
    </row>
    <row r="125" spans="1:8" s="567" customFormat="1">
      <c r="A125" s="1846" t="s">
        <v>593</v>
      </c>
      <c r="B125" s="1846"/>
      <c r="C125" s="1846"/>
      <c r="D125" s="1846"/>
      <c r="E125" s="1846"/>
      <c r="F125" s="1846"/>
      <c r="G125" s="566"/>
      <c r="H125" s="566"/>
    </row>
    <row r="126" spans="1:8" s="567" customFormat="1">
      <c r="A126" s="1846" t="s">
        <v>594</v>
      </c>
      <c r="B126" s="1846"/>
      <c r="C126" s="1846"/>
      <c r="D126" s="1846"/>
      <c r="E126" s="1846"/>
      <c r="F126" s="1846"/>
      <c r="G126" s="566"/>
      <c r="H126" s="566"/>
    </row>
    <row r="127" spans="1:8" s="567" customFormat="1">
      <c r="A127" s="1846" t="s">
        <v>595</v>
      </c>
      <c r="B127" s="1846"/>
      <c r="C127" s="1846"/>
      <c r="D127" s="1846"/>
      <c r="E127" s="1846"/>
      <c r="F127" s="1846"/>
      <c r="G127" s="566"/>
      <c r="H127" s="566"/>
    </row>
    <row r="128" spans="1:8" s="567" customFormat="1">
      <c r="A128" s="1846" t="s">
        <v>596</v>
      </c>
      <c r="B128" s="1846"/>
      <c r="C128" s="1846"/>
      <c r="D128" s="1846"/>
      <c r="E128" s="1846"/>
      <c r="F128" s="1846"/>
      <c r="G128" s="566"/>
      <c r="H128" s="566"/>
    </row>
    <row r="129" spans="1:8" s="567" customFormat="1">
      <c r="A129" s="552"/>
      <c r="B129" s="550"/>
      <c r="C129" s="570"/>
      <c r="D129" s="570"/>
      <c r="E129" s="552"/>
      <c r="F129" s="552"/>
      <c r="G129" s="566"/>
      <c r="H129" s="566"/>
    </row>
    <row r="130" spans="1:8" s="567" customFormat="1">
      <c r="A130" s="1847" t="s">
        <v>597</v>
      </c>
      <c r="B130" s="1847"/>
      <c r="C130" s="568"/>
      <c r="D130" s="568"/>
      <c r="E130" s="542"/>
      <c r="F130" s="542"/>
      <c r="G130" s="566"/>
      <c r="H130" s="566"/>
    </row>
    <row r="131" spans="1:8" s="567" customFormat="1">
      <c r="A131" s="542"/>
      <c r="B131" s="550"/>
      <c r="C131" s="568"/>
      <c r="D131" s="568"/>
      <c r="E131" s="542"/>
      <c r="F131" s="542"/>
      <c r="G131" s="566"/>
      <c r="H131" s="566"/>
    </row>
    <row r="132" spans="1:8" s="567" customFormat="1">
      <c r="A132" s="1843" t="s">
        <v>3388</v>
      </c>
      <c r="B132" s="1843"/>
      <c r="C132" s="1843"/>
      <c r="D132" s="1843"/>
      <c r="E132" s="1843"/>
      <c r="F132" s="1843"/>
      <c r="G132" s="566"/>
      <c r="H132" s="566"/>
    </row>
    <row r="133" spans="1:8" s="567" customFormat="1">
      <c r="A133" s="1843" t="s">
        <v>3389</v>
      </c>
      <c r="B133" s="1843"/>
      <c r="C133" s="1843"/>
      <c r="D133" s="1843"/>
      <c r="E133" s="1843"/>
      <c r="F133" s="1843"/>
      <c r="G133" s="566"/>
      <c r="H133" s="566"/>
    </row>
    <row r="134" spans="1:8" s="567" customFormat="1">
      <c r="A134" s="542"/>
      <c r="B134" s="550"/>
      <c r="C134" s="568"/>
      <c r="D134" s="568"/>
      <c r="E134" s="542"/>
      <c r="F134" s="542"/>
      <c r="G134" s="566"/>
      <c r="H134" s="566"/>
    </row>
    <row r="135" spans="1:8" s="567" customFormat="1">
      <c r="A135" s="1843" t="s">
        <v>598</v>
      </c>
      <c r="B135" s="1843"/>
      <c r="C135" s="1843"/>
      <c r="D135" s="1843"/>
      <c r="E135" s="1843"/>
      <c r="F135" s="1843"/>
      <c r="G135" s="566"/>
      <c r="H135" s="566"/>
    </row>
    <row r="136" spans="1:8" s="567" customFormat="1">
      <c r="A136" s="1843"/>
      <c r="B136" s="1843"/>
      <c r="C136" s="1843"/>
      <c r="D136" s="1843"/>
      <c r="E136" s="1843"/>
      <c r="F136" s="1843"/>
      <c r="G136" s="566"/>
      <c r="H136" s="566"/>
    </row>
    <row r="137" spans="1:8" s="567" customFormat="1">
      <c r="A137" s="571"/>
      <c r="B137" s="572"/>
      <c r="C137" s="570"/>
      <c r="D137" s="570"/>
      <c r="E137" s="571"/>
      <c r="F137" s="571"/>
      <c r="G137" s="566"/>
      <c r="H137" s="566"/>
    </row>
    <row r="138" spans="1:8" s="567" customFormat="1">
      <c r="A138" s="1846" t="s">
        <v>599</v>
      </c>
      <c r="B138" s="1846"/>
      <c r="C138" s="1846"/>
      <c r="D138" s="1846"/>
      <c r="E138" s="1846"/>
      <c r="F138" s="1846"/>
      <c r="G138" s="566"/>
      <c r="H138" s="566"/>
    </row>
    <row r="139" spans="1:8" s="567" customFormat="1">
      <c r="A139" s="1846" t="s">
        <v>600</v>
      </c>
      <c r="B139" s="1846"/>
      <c r="C139" s="1846"/>
      <c r="D139" s="1846"/>
      <c r="E139" s="1846"/>
      <c r="F139" s="1846"/>
      <c r="G139" s="566"/>
      <c r="H139" s="566"/>
    </row>
    <row r="140" spans="1:8" s="567" customFormat="1">
      <c r="A140" s="1846" t="s">
        <v>601</v>
      </c>
      <c r="B140" s="1846"/>
      <c r="C140" s="1846"/>
      <c r="D140" s="1846"/>
      <c r="E140" s="1846"/>
      <c r="F140" s="1846"/>
      <c r="G140" s="566"/>
      <c r="H140" s="566"/>
    </row>
    <row r="141" spans="1:8" s="567" customFormat="1">
      <c r="A141" s="1843" t="s">
        <v>602</v>
      </c>
      <c r="B141" s="1843"/>
      <c r="C141" s="1843"/>
      <c r="D141" s="1843"/>
      <c r="E141" s="1843"/>
      <c r="F141" s="1843"/>
      <c r="G141" s="566"/>
      <c r="H141" s="566"/>
    </row>
    <row r="142" spans="1:8" s="567" customFormat="1">
      <c r="A142" s="1843"/>
      <c r="B142" s="1843"/>
      <c r="C142" s="1843"/>
      <c r="D142" s="1843"/>
      <c r="E142" s="1843"/>
      <c r="F142" s="1843"/>
      <c r="G142" s="566"/>
      <c r="H142" s="566"/>
    </row>
    <row r="143" spans="1:8" s="567" customFormat="1">
      <c r="A143" s="1846" t="s">
        <v>592</v>
      </c>
      <c r="B143" s="1846"/>
      <c r="C143" s="1846"/>
      <c r="D143" s="1846"/>
      <c r="E143" s="1846"/>
      <c r="F143" s="1846"/>
      <c r="G143" s="566"/>
      <c r="H143" s="566"/>
    </row>
    <row r="144" spans="1:8" s="567" customFormat="1">
      <c r="A144" s="1846" t="s">
        <v>603</v>
      </c>
      <c r="B144" s="1846"/>
      <c r="C144" s="1846"/>
      <c r="D144" s="1846"/>
      <c r="E144" s="1846"/>
      <c r="F144" s="1846"/>
      <c r="G144" s="566"/>
      <c r="H144" s="566"/>
    </row>
    <row r="145" spans="1:8" s="567" customFormat="1">
      <c r="A145" s="1846" t="s">
        <v>604</v>
      </c>
      <c r="B145" s="1846"/>
      <c r="C145" s="1846"/>
      <c r="D145" s="1846"/>
      <c r="E145" s="1846"/>
      <c r="F145" s="1846"/>
      <c r="G145" s="566"/>
      <c r="H145" s="566"/>
    </row>
    <row r="146" spans="1:8" s="567" customFormat="1">
      <c r="A146" s="552"/>
      <c r="B146" s="550"/>
      <c r="C146" s="570"/>
      <c r="D146" s="570"/>
      <c r="E146" s="552"/>
      <c r="F146" s="552"/>
      <c r="G146" s="566"/>
      <c r="H146" s="566"/>
    </row>
    <row r="147" spans="1:8" s="567" customFormat="1">
      <c r="A147" s="573" t="s">
        <v>244</v>
      </c>
      <c r="B147" s="550"/>
      <c r="C147" s="570"/>
      <c r="D147" s="570"/>
      <c r="E147" s="552"/>
      <c r="F147" s="552"/>
      <c r="G147" s="566"/>
      <c r="H147" s="566"/>
    </row>
    <row r="148" spans="1:8" s="567" customFormat="1">
      <c r="A148" s="552"/>
      <c r="B148" s="550"/>
      <c r="C148" s="570"/>
      <c r="D148" s="570"/>
      <c r="E148" s="552"/>
      <c r="F148" s="552"/>
      <c r="G148" s="566"/>
      <c r="H148" s="566"/>
    </row>
    <row r="149" spans="1:8" s="567" customFormat="1">
      <c r="A149" s="1843" t="s">
        <v>605</v>
      </c>
      <c r="B149" s="1843"/>
      <c r="C149" s="1843"/>
      <c r="D149" s="1843"/>
      <c r="E149" s="1843"/>
      <c r="F149" s="1843"/>
      <c r="G149" s="566"/>
      <c r="H149" s="566"/>
    </row>
    <row r="150" spans="1:8" s="567" customFormat="1">
      <c r="A150" s="1843"/>
      <c r="B150" s="1843"/>
      <c r="C150" s="1843"/>
      <c r="D150" s="1843"/>
      <c r="E150" s="1843"/>
      <c r="F150" s="1843"/>
      <c r="G150" s="566"/>
      <c r="H150" s="566"/>
    </row>
    <row r="151" spans="1:8" s="567" customFormat="1">
      <c r="A151" s="552"/>
      <c r="B151" s="550"/>
      <c r="C151" s="570"/>
      <c r="D151" s="570"/>
      <c r="E151" s="552"/>
      <c r="F151" s="552"/>
      <c r="G151" s="566"/>
      <c r="H151" s="566"/>
    </row>
    <row r="152" spans="1:8" s="567" customFormat="1">
      <c r="A152" s="1843" t="s">
        <v>606</v>
      </c>
      <c r="B152" s="1843"/>
      <c r="C152" s="1843"/>
      <c r="D152" s="1843"/>
      <c r="E152" s="1843"/>
      <c r="F152" s="1843"/>
      <c r="G152" s="566"/>
      <c r="H152" s="566"/>
    </row>
    <row r="153" spans="1:8" s="567" customFormat="1">
      <c r="A153" s="1843"/>
      <c r="B153" s="1843"/>
      <c r="C153" s="1843"/>
      <c r="D153" s="1843"/>
      <c r="E153" s="1843"/>
      <c r="F153" s="1843"/>
      <c r="G153" s="566"/>
      <c r="H153" s="566"/>
    </row>
    <row r="154" spans="1:8" s="567" customFormat="1">
      <c r="A154" s="552"/>
      <c r="B154" s="550"/>
      <c r="C154" s="570"/>
      <c r="D154" s="570"/>
      <c r="E154" s="552"/>
      <c r="F154" s="552"/>
      <c r="G154" s="566"/>
      <c r="H154" s="566"/>
    </row>
    <row r="155" spans="1:8" s="567" customFormat="1">
      <c r="A155" s="1846" t="s">
        <v>3390</v>
      </c>
      <c r="B155" s="1846"/>
      <c r="C155" s="1846"/>
      <c r="D155" s="1846"/>
      <c r="E155" s="1846"/>
      <c r="F155" s="1846"/>
      <c r="G155" s="566"/>
      <c r="H155" s="566"/>
    </row>
    <row r="156" spans="1:8" s="567" customFormat="1">
      <c r="A156" s="1843" t="s">
        <v>607</v>
      </c>
      <c r="B156" s="1843"/>
      <c r="C156" s="1843"/>
      <c r="D156" s="1843"/>
      <c r="E156" s="1843"/>
      <c r="F156" s="1843"/>
      <c r="G156" s="566"/>
      <c r="H156" s="566"/>
    </row>
    <row r="157" spans="1:8" s="567" customFormat="1">
      <c r="A157" s="1843"/>
      <c r="B157" s="1843"/>
      <c r="C157" s="1843"/>
      <c r="D157" s="1843"/>
      <c r="E157" s="1843"/>
      <c r="F157" s="1843"/>
      <c r="G157" s="566"/>
      <c r="H157" s="566"/>
    </row>
    <row r="158" spans="1:8" s="567" customFormat="1">
      <c r="A158" s="552"/>
      <c r="B158" s="550"/>
      <c r="C158" s="570"/>
      <c r="D158" s="570"/>
      <c r="E158" s="552"/>
      <c r="F158" s="552"/>
      <c r="G158" s="566"/>
      <c r="H158" s="566"/>
    </row>
    <row r="159" spans="1:8" s="567" customFormat="1">
      <c r="A159" s="1846" t="s">
        <v>608</v>
      </c>
      <c r="B159" s="1846"/>
      <c r="C159" s="1846"/>
      <c r="D159" s="1846"/>
      <c r="E159" s="1846"/>
      <c r="F159" s="1846"/>
      <c r="G159" s="566"/>
      <c r="H159" s="566"/>
    </row>
    <row r="160" spans="1:8" s="567" customFormat="1">
      <c r="A160" s="552"/>
      <c r="B160" s="550"/>
      <c r="C160" s="570"/>
      <c r="D160" s="570"/>
      <c r="E160" s="552"/>
      <c r="F160" s="552"/>
      <c r="G160" s="566"/>
      <c r="H160" s="566"/>
    </row>
    <row r="161" spans="1:8" s="567" customFormat="1">
      <c r="A161" s="1846" t="s">
        <v>609</v>
      </c>
      <c r="B161" s="1846"/>
      <c r="C161" s="1846"/>
      <c r="D161" s="1846"/>
      <c r="E161" s="1846"/>
      <c r="F161" s="1846"/>
      <c r="G161" s="566"/>
      <c r="H161" s="566"/>
    </row>
    <row r="162" spans="1:8" s="567" customFormat="1">
      <c r="A162" s="1846" t="s">
        <v>610</v>
      </c>
      <c r="B162" s="1846"/>
      <c r="C162" s="1846"/>
      <c r="D162" s="1846"/>
      <c r="E162" s="1846"/>
      <c r="F162" s="1846"/>
      <c r="G162" s="566"/>
      <c r="H162" s="566"/>
    </row>
    <row r="163" spans="1:8" s="567" customFormat="1">
      <c r="A163" s="1846" t="s">
        <v>611</v>
      </c>
      <c r="B163" s="1846"/>
      <c r="C163" s="1846"/>
      <c r="D163" s="1846"/>
      <c r="E163" s="1846"/>
      <c r="F163" s="1846"/>
      <c r="G163" s="566"/>
      <c r="H163" s="566"/>
    </row>
    <row r="164" spans="1:8" s="567" customFormat="1">
      <c r="A164" s="1846" t="s">
        <v>612</v>
      </c>
      <c r="B164" s="1846"/>
      <c r="C164" s="1846"/>
      <c r="D164" s="1846"/>
      <c r="E164" s="1846"/>
      <c r="F164" s="1846"/>
      <c r="G164" s="566"/>
      <c r="H164" s="566"/>
    </row>
    <row r="165" spans="1:8" s="567" customFormat="1">
      <c r="A165" s="1846" t="s">
        <v>613</v>
      </c>
      <c r="B165" s="1846"/>
      <c r="C165" s="1846"/>
      <c r="D165" s="1846"/>
      <c r="E165" s="1846"/>
      <c r="F165" s="1846"/>
      <c r="G165" s="566"/>
      <c r="H165" s="566"/>
    </row>
    <row r="166" spans="1:8" s="567" customFormat="1">
      <c r="A166" s="1846" t="s">
        <v>614</v>
      </c>
      <c r="B166" s="1846"/>
      <c r="C166" s="1846"/>
      <c r="D166" s="1846"/>
      <c r="E166" s="1846"/>
      <c r="F166" s="1846"/>
      <c r="G166" s="566"/>
      <c r="H166" s="566"/>
    </row>
    <row r="167" spans="1:8" s="567" customFormat="1">
      <c r="A167" s="1846" t="s">
        <v>592</v>
      </c>
      <c r="B167" s="1846"/>
      <c r="C167" s="1846"/>
      <c r="D167" s="1846"/>
      <c r="E167" s="1846"/>
      <c r="F167" s="1846"/>
      <c r="G167" s="566"/>
      <c r="H167" s="566"/>
    </row>
    <row r="168" spans="1:8" s="567" customFormat="1">
      <c r="A168" s="1846" t="s">
        <v>615</v>
      </c>
      <c r="B168" s="1846"/>
      <c r="C168" s="1846"/>
      <c r="D168" s="1846"/>
      <c r="E168" s="1846"/>
      <c r="F168" s="1846"/>
      <c r="G168" s="566"/>
      <c r="H168" s="566"/>
    </row>
    <row r="169" spans="1:8" s="567" customFormat="1">
      <c r="A169" s="1843" t="s">
        <v>616</v>
      </c>
      <c r="B169" s="1843"/>
      <c r="C169" s="1843"/>
      <c r="D169" s="1843"/>
      <c r="E169" s="1843"/>
      <c r="F169" s="1843"/>
      <c r="G169" s="566"/>
      <c r="H169" s="566"/>
    </row>
    <row r="170" spans="1:8" s="567" customFormat="1">
      <c r="A170" s="1843"/>
      <c r="B170" s="1843"/>
      <c r="C170" s="1843"/>
      <c r="D170" s="1843"/>
      <c r="E170" s="1843"/>
      <c r="F170" s="1843"/>
      <c r="G170" s="566"/>
      <c r="H170" s="566"/>
    </row>
    <row r="171" spans="1:8" s="567" customFormat="1">
      <c r="A171" s="1846" t="s">
        <v>617</v>
      </c>
      <c r="B171" s="1846"/>
      <c r="C171" s="1846"/>
      <c r="D171" s="1846"/>
      <c r="E171" s="1846"/>
      <c r="F171" s="1846"/>
      <c r="G171" s="566"/>
      <c r="H171" s="566"/>
    </row>
    <row r="172" spans="1:8" s="567" customFormat="1">
      <c r="A172" s="1846" t="s">
        <v>618</v>
      </c>
      <c r="B172" s="1846"/>
      <c r="C172" s="1846"/>
      <c r="D172" s="1846"/>
      <c r="E172" s="1846"/>
      <c r="F172" s="1846"/>
      <c r="G172" s="566"/>
      <c r="H172" s="566"/>
    </row>
    <row r="173" spans="1:8">
      <c r="A173" s="515"/>
      <c r="B173" s="516"/>
      <c r="C173" s="517"/>
      <c r="D173" s="517"/>
      <c r="E173" s="515"/>
      <c r="F173" s="515"/>
    </row>
    <row r="174" spans="1:8" s="576" customFormat="1" ht="15">
      <c r="A174" s="537"/>
      <c r="B174" s="574" t="s">
        <v>271</v>
      </c>
      <c r="C174" s="539"/>
      <c r="D174" s="539"/>
      <c r="E174" s="537"/>
      <c r="F174" s="537"/>
      <c r="G174" s="575"/>
      <c r="H174" s="575"/>
    </row>
    <row r="175" spans="1:8" s="567" customFormat="1">
      <c r="A175" s="515"/>
      <c r="B175" s="543"/>
      <c r="C175" s="517"/>
      <c r="D175" s="517"/>
      <c r="E175" s="515"/>
      <c r="F175" s="515"/>
      <c r="G175" s="566"/>
      <c r="H175" s="566"/>
    </row>
    <row r="176" spans="1:8" s="567" customFormat="1">
      <c r="A176" s="1846" t="s">
        <v>3506</v>
      </c>
      <c r="B176" s="1846"/>
      <c r="C176" s="1846"/>
      <c r="D176" s="1846"/>
      <c r="E176" s="1846"/>
      <c r="F176" s="1846"/>
      <c r="G176" s="566"/>
      <c r="H176" s="566"/>
    </row>
    <row r="177" spans="1:8" s="567" customFormat="1">
      <c r="A177" s="552"/>
      <c r="B177" s="543"/>
      <c r="C177" s="517"/>
      <c r="D177" s="517"/>
      <c r="E177" s="553"/>
      <c r="F177" s="553"/>
      <c r="G177" s="566"/>
      <c r="H177" s="566"/>
    </row>
    <row r="178" spans="1:8" s="567" customFormat="1">
      <c r="A178" s="1846" t="s">
        <v>619</v>
      </c>
      <c r="B178" s="1846"/>
      <c r="C178" s="1846"/>
      <c r="D178" s="1846"/>
      <c r="E178" s="1846"/>
      <c r="F178" s="1846"/>
      <c r="G178" s="566"/>
      <c r="H178" s="566"/>
    </row>
    <row r="179" spans="1:8" s="567" customFormat="1">
      <c r="A179" s="552"/>
      <c r="B179" s="543"/>
      <c r="C179" s="517"/>
      <c r="D179" s="517"/>
      <c r="E179" s="553"/>
      <c r="F179" s="553"/>
      <c r="G179" s="566"/>
      <c r="H179" s="566"/>
    </row>
    <row r="180" spans="1:8" s="567" customFormat="1">
      <c r="A180" s="1843" t="s">
        <v>620</v>
      </c>
      <c r="B180" s="1843"/>
      <c r="C180" s="1843"/>
      <c r="D180" s="1843"/>
      <c r="E180" s="1843"/>
      <c r="F180" s="1843"/>
      <c r="G180" s="566"/>
      <c r="H180" s="566"/>
    </row>
    <row r="181" spans="1:8" s="567" customFormat="1">
      <c r="A181" s="1843"/>
      <c r="B181" s="1843"/>
      <c r="C181" s="1843"/>
      <c r="D181" s="1843"/>
      <c r="E181" s="1843"/>
      <c r="F181" s="1843"/>
      <c r="G181" s="566"/>
      <c r="H181" s="566"/>
    </row>
    <row r="182" spans="1:8" s="567" customFormat="1">
      <c r="A182" s="1843"/>
      <c r="B182" s="1843"/>
      <c r="C182" s="1843"/>
      <c r="D182" s="1843"/>
      <c r="E182" s="1843"/>
      <c r="F182" s="1843"/>
      <c r="G182" s="566"/>
      <c r="H182" s="566"/>
    </row>
    <row r="183" spans="1:8" s="567" customFormat="1">
      <c r="A183" s="542"/>
      <c r="B183" s="543"/>
      <c r="C183" s="544"/>
      <c r="D183" s="544"/>
      <c r="E183" s="545"/>
      <c r="F183" s="545"/>
      <c r="G183" s="566"/>
      <c r="H183" s="566"/>
    </row>
    <row r="184" spans="1:8" s="567" customFormat="1">
      <c r="A184" s="1843" t="s">
        <v>621</v>
      </c>
      <c r="B184" s="1843"/>
      <c r="C184" s="1843"/>
      <c r="D184" s="1843"/>
      <c r="E184" s="1843"/>
      <c r="F184" s="1843"/>
      <c r="G184" s="566"/>
      <c r="H184" s="566"/>
    </row>
    <row r="185" spans="1:8" s="567" customFormat="1">
      <c r="A185" s="1843"/>
      <c r="B185" s="1843"/>
      <c r="C185" s="1843"/>
      <c r="D185" s="1843"/>
      <c r="E185" s="1843"/>
      <c r="F185" s="1843"/>
      <c r="G185" s="566"/>
      <c r="H185" s="566"/>
    </row>
    <row r="186" spans="1:8" s="567" customFormat="1">
      <c r="A186" s="542"/>
      <c r="B186" s="543"/>
      <c r="C186" s="544"/>
      <c r="D186" s="544"/>
      <c r="E186" s="545"/>
      <c r="F186" s="545"/>
      <c r="G186" s="566"/>
      <c r="H186" s="566"/>
    </row>
    <row r="187" spans="1:8" s="567" customFormat="1">
      <c r="A187" s="1843" t="s">
        <v>622</v>
      </c>
      <c r="B187" s="1843"/>
      <c r="C187" s="1843"/>
      <c r="D187" s="1843"/>
      <c r="E187" s="1843"/>
      <c r="F187" s="1843"/>
      <c r="G187" s="566"/>
      <c r="H187" s="566"/>
    </row>
    <row r="188" spans="1:8" s="567" customFormat="1">
      <c r="A188" s="1843"/>
      <c r="B188" s="1843"/>
      <c r="C188" s="1843"/>
      <c r="D188" s="1843"/>
      <c r="E188" s="1843"/>
      <c r="F188" s="1843"/>
      <c r="G188" s="566"/>
      <c r="H188" s="566"/>
    </row>
    <row r="189" spans="1:8" s="567" customFormat="1">
      <c r="A189" s="1843"/>
      <c r="B189" s="1843"/>
      <c r="C189" s="1843"/>
      <c r="D189" s="1843"/>
      <c r="E189" s="1843"/>
      <c r="F189" s="1843"/>
      <c r="G189" s="566"/>
      <c r="H189" s="566"/>
    </row>
    <row r="190" spans="1:8" s="567" customFormat="1">
      <c r="A190" s="1843"/>
      <c r="B190" s="1843"/>
      <c r="C190" s="1843"/>
      <c r="D190" s="1843"/>
      <c r="E190" s="1843"/>
      <c r="F190" s="1843"/>
      <c r="G190" s="566"/>
      <c r="H190" s="566"/>
    </row>
    <row r="191" spans="1:8" s="567" customFormat="1">
      <c r="A191" s="1843"/>
      <c r="B191" s="1843"/>
      <c r="C191" s="1843"/>
      <c r="D191" s="1843"/>
      <c r="E191" s="1843"/>
      <c r="F191" s="1843"/>
      <c r="G191" s="566"/>
      <c r="H191" s="566"/>
    </row>
    <row r="192" spans="1:8" s="567" customFormat="1">
      <c r="A192" s="1843"/>
      <c r="B192" s="1843"/>
      <c r="C192" s="1843"/>
      <c r="D192" s="1843"/>
      <c r="E192" s="1843"/>
      <c r="F192" s="1843"/>
      <c r="G192" s="566"/>
      <c r="H192" s="566"/>
    </row>
    <row r="193" spans="1:8" s="567" customFormat="1">
      <c r="A193" s="1843" t="s">
        <v>623</v>
      </c>
      <c r="B193" s="1843"/>
      <c r="C193" s="1843"/>
      <c r="D193" s="1843"/>
      <c r="E193" s="1843"/>
      <c r="F193" s="1843"/>
      <c r="G193" s="566"/>
      <c r="H193" s="566"/>
    </row>
    <row r="194" spans="1:8" s="567" customFormat="1">
      <c r="A194" s="1843"/>
      <c r="B194" s="1843"/>
      <c r="C194" s="1843"/>
      <c r="D194" s="1843"/>
      <c r="E194" s="1843"/>
      <c r="F194" s="1843"/>
      <c r="G194" s="566"/>
      <c r="H194" s="566"/>
    </row>
    <row r="195" spans="1:8" s="567" customFormat="1">
      <c r="A195" s="1843"/>
      <c r="B195" s="1843"/>
      <c r="C195" s="1843"/>
      <c r="D195" s="1843"/>
      <c r="E195" s="1843"/>
      <c r="F195" s="1843"/>
      <c r="G195" s="566"/>
      <c r="H195" s="566"/>
    </row>
    <row r="196" spans="1:8" s="567" customFormat="1">
      <c r="A196" s="542"/>
      <c r="B196" s="543"/>
      <c r="C196" s="544"/>
      <c r="D196" s="544"/>
      <c r="E196" s="545"/>
      <c r="F196" s="545"/>
      <c r="G196" s="566"/>
      <c r="H196" s="566"/>
    </row>
    <row r="197" spans="1:8" s="567" customFormat="1">
      <c r="A197" s="1843" t="s">
        <v>3391</v>
      </c>
      <c r="B197" s="1843"/>
      <c r="C197" s="1843"/>
      <c r="D197" s="1843"/>
      <c r="E197" s="1843"/>
      <c r="F197" s="1843"/>
      <c r="G197" s="566"/>
      <c r="H197" s="566"/>
    </row>
    <row r="198" spans="1:8" s="567" customFormat="1">
      <c r="A198" s="1843"/>
      <c r="B198" s="1843"/>
      <c r="C198" s="1843"/>
      <c r="D198" s="1843"/>
      <c r="E198" s="1843"/>
      <c r="F198" s="1843"/>
      <c r="G198" s="566"/>
      <c r="H198" s="566"/>
    </row>
    <row r="199" spans="1:8" s="567" customFormat="1">
      <c r="A199" s="552"/>
      <c r="B199" s="543"/>
      <c r="C199" s="517"/>
      <c r="D199" s="517"/>
      <c r="E199" s="553"/>
      <c r="F199" s="553"/>
      <c r="G199" s="566"/>
      <c r="H199" s="566"/>
    </row>
    <row r="200" spans="1:8" s="567" customFormat="1">
      <c r="A200" s="577" t="s">
        <v>4</v>
      </c>
      <c r="B200" s="578" t="s">
        <v>624</v>
      </c>
      <c r="C200" s="517"/>
      <c r="D200" s="517"/>
      <c r="E200" s="515"/>
      <c r="F200" s="515"/>
      <c r="G200" s="566"/>
      <c r="H200" s="566"/>
    </row>
    <row r="201" spans="1:8" s="567" customFormat="1">
      <c r="A201" s="573"/>
      <c r="B201" s="578"/>
      <c r="C201" s="517"/>
      <c r="D201" s="517"/>
      <c r="E201" s="553"/>
      <c r="F201" s="553"/>
      <c r="G201" s="566"/>
      <c r="H201" s="566"/>
    </row>
    <row r="202" spans="1:8" s="567" customFormat="1">
      <c r="A202" s="1843" t="s">
        <v>625</v>
      </c>
      <c r="B202" s="1843"/>
      <c r="C202" s="1843"/>
      <c r="D202" s="1843"/>
      <c r="E202" s="1843"/>
      <c r="F202" s="1843"/>
      <c r="G202" s="566"/>
      <c r="H202" s="566"/>
    </row>
    <row r="203" spans="1:8" s="567" customFormat="1">
      <c r="A203" s="1843"/>
      <c r="B203" s="1843"/>
      <c r="C203" s="1843"/>
      <c r="D203" s="1843"/>
      <c r="E203" s="1843"/>
      <c r="F203" s="1843"/>
      <c r="G203" s="566"/>
      <c r="H203" s="566"/>
    </row>
    <row r="204" spans="1:8" s="567" customFormat="1">
      <c r="A204" s="1843"/>
      <c r="B204" s="1843"/>
      <c r="C204" s="1843"/>
      <c r="D204" s="1843"/>
      <c r="E204" s="1843"/>
      <c r="F204" s="1843"/>
      <c r="G204" s="566"/>
      <c r="H204" s="566"/>
    </row>
    <row r="205" spans="1:8" s="567" customFormat="1">
      <c r="A205" s="1843"/>
      <c r="B205" s="1843"/>
      <c r="C205" s="1843"/>
      <c r="D205" s="1843"/>
      <c r="E205" s="1843"/>
      <c r="F205" s="1843"/>
      <c r="G205" s="566"/>
      <c r="H205" s="566"/>
    </row>
    <row r="206" spans="1:8" s="567" customFormat="1">
      <c r="A206" s="542"/>
      <c r="B206" s="543"/>
      <c r="C206" s="544"/>
      <c r="D206" s="544"/>
      <c r="E206" s="545"/>
      <c r="F206" s="545"/>
      <c r="G206" s="566"/>
      <c r="H206" s="566"/>
    </row>
    <row r="207" spans="1:8" s="567" customFormat="1">
      <c r="A207" s="1843" t="s">
        <v>626</v>
      </c>
      <c r="B207" s="1843"/>
      <c r="C207" s="1843"/>
      <c r="D207" s="1843"/>
      <c r="E207" s="1843"/>
      <c r="F207" s="1843"/>
      <c r="G207" s="566"/>
      <c r="H207" s="566"/>
    </row>
    <row r="208" spans="1:8" s="567" customFormat="1">
      <c r="A208" s="1843"/>
      <c r="B208" s="1843"/>
      <c r="C208" s="1843"/>
      <c r="D208" s="1843"/>
      <c r="E208" s="1843"/>
      <c r="F208" s="1843"/>
      <c r="G208" s="566"/>
      <c r="H208" s="566"/>
    </row>
    <row r="209" spans="1:8" s="567" customFormat="1">
      <c r="A209" s="542"/>
      <c r="B209" s="543"/>
      <c r="C209" s="544"/>
      <c r="D209" s="544"/>
      <c r="E209" s="545"/>
      <c r="F209" s="545"/>
      <c r="G209" s="566"/>
      <c r="H209" s="566"/>
    </row>
    <row r="210" spans="1:8" s="567" customFormat="1">
      <c r="A210" s="1843" t="s">
        <v>3392</v>
      </c>
      <c r="B210" s="1843"/>
      <c r="C210" s="1843"/>
      <c r="D210" s="1843"/>
      <c r="E210" s="1843"/>
      <c r="F210" s="1843"/>
      <c r="G210" s="566"/>
      <c r="H210" s="566"/>
    </row>
    <row r="211" spans="1:8" s="567" customFormat="1">
      <c r="A211" s="1843"/>
      <c r="B211" s="1843"/>
      <c r="C211" s="1843"/>
      <c r="D211" s="1843"/>
      <c r="E211" s="1843"/>
      <c r="F211" s="1843"/>
      <c r="G211" s="566"/>
      <c r="H211" s="566"/>
    </row>
    <row r="212" spans="1:8" s="567" customFormat="1" ht="32.25" customHeight="1">
      <c r="A212" s="1843"/>
      <c r="B212" s="1843"/>
      <c r="C212" s="1843"/>
      <c r="D212" s="1843"/>
      <c r="E212" s="1843"/>
      <c r="F212" s="1843"/>
      <c r="G212" s="566"/>
      <c r="H212" s="566"/>
    </row>
    <row r="213" spans="1:8" s="567" customFormat="1">
      <c r="A213" s="1843" t="s">
        <v>627</v>
      </c>
      <c r="B213" s="1843"/>
      <c r="C213" s="1843"/>
      <c r="D213" s="1843"/>
      <c r="E213" s="1843"/>
      <c r="F213" s="1843"/>
      <c r="G213" s="566"/>
      <c r="H213" s="566"/>
    </row>
    <row r="214" spans="1:8" s="567" customFormat="1">
      <c r="A214" s="1843"/>
      <c r="B214" s="1843"/>
      <c r="C214" s="1843"/>
      <c r="D214" s="1843"/>
      <c r="E214" s="1843"/>
      <c r="F214" s="1843"/>
      <c r="G214" s="566"/>
      <c r="H214" s="566"/>
    </row>
    <row r="215" spans="1:8" s="567" customFormat="1">
      <c r="A215" s="553"/>
      <c r="B215" s="543"/>
      <c r="C215" s="517"/>
      <c r="D215" s="517"/>
      <c r="E215" s="553"/>
      <c r="F215" s="553"/>
      <c r="G215" s="566"/>
      <c r="H215" s="566"/>
    </row>
    <row r="216" spans="1:8" s="567" customFormat="1">
      <c r="A216" s="577" t="s">
        <v>6</v>
      </c>
      <c r="B216" s="578" t="s">
        <v>628</v>
      </c>
      <c r="C216" s="517"/>
      <c r="D216" s="517"/>
      <c r="E216" s="515"/>
      <c r="F216" s="515"/>
      <c r="G216" s="566"/>
      <c r="H216" s="566"/>
    </row>
    <row r="217" spans="1:8" s="567" customFormat="1">
      <c r="A217" s="573"/>
      <c r="B217" s="578"/>
      <c r="C217" s="517"/>
      <c r="D217" s="517"/>
      <c r="E217" s="553"/>
      <c r="F217" s="553"/>
      <c r="G217" s="566"/>
      <c r="H217" s="566"/>
    </row>
    <row r="218" spans="1:8" s="567" customFormat="1">
      <c r="A218" s="1843" t="s">
        <v>629</v>
      </c>
      <c r="B218" s="1843"/>
      <c r="C218" s="1843"/>
      <c r="D218" s="1843"/>
      <c r="E218" s="1843"/>
      <c r="F218" s="1843"/>
      <c r="G218" s="566"/>
      <c r="H218" s="566"/>
    </row>
    <row r="219" spans="1:8" s="567" customFormat="1">
      <c r="A219" s="1843"/>
      <c r="B219" s="1843"/>
      <c r="C219" s="1843"/>
      <c r="D219" s="1843"/>
      <c r="E219" s="1843"/>
      <c r="F219" s="1843"/>
      <c r="G219" s="566"/>
      <c r="H219" s="566"/>
    </row>
    <row r="220" spans="1:8" s="567" customFormat="1">
      <c r="A220" s="1843"/>
      <c r="B220" s="1843"/>
      <c r="C220" s="1843"/>
      <c r="D220" s="1843"/>
      <c r="E220" s="1843"/>
      <c r="F220" s="1843"/>
      <c r="G220" s="566"/>
      <c r="H220" s="566"/>
    </row>
    <row r="221" spans="1:8" s="567" customFormat="1">
      <c r="A221" s="1843"/>
      <c r="B221" s="1843"/>
      <c r="C221" s="1843"/>
      <c r="D221" s="1843"/>
      <c r="E221" s="1843"/>
      <c r="F221" s="1843"/>
      <c r="G221" s="566"/>
      <c r="H221" s="566"/>
    </row>
    <row r="222" spans="1:8" s="567" customFormat="1">
      <c r="A222" s="1843"/>
      <c r="B222" s="1843"/>
      <c r="C222" s="1843"/>
      <c r="D222" s="1843"/>
      <c r="E222" s="1843"/>
      <c r="F222" s="1843"/>
      <c r="G222" s="566"/>
      <c r="H222" s="566"/>
    </row>
    <row r="223" spans="1:8" s="567" customFormat="1">
      <c r="A223" s="542"/>
      <c r="B223" s="543"/>
      <c r="C223" s="544"/>
      <c r="D223" s="544"/>
      <c r="E223" s="545"/>
      <c r="F223" s="545"/>
      <c r="G223" s="566"/>
      <c r="H223" s="566"/>
    </row>
    <row r="224" spans="1:8" s="567" customFormat="1">
      <c r="A224" s="1843" t="s">
        <v>630</v>
      </c>
      <c r="B224" s="1843"/>
      <c r="C224" s="1843"/>
      <c r="D224" s="1843"/>
      <c r="E224" s="1843"/>
      <c r="F224" s="1843"/>
      <c r="G224" s="566"/>
      <c r="H224" s="566"/>
    </row>
    <row r="225" spans="1:8" s="567" customFormat="1">
      <c r="A225" s="1843"/>
      <c r="B225" s="1843"/>
      <c r="C225" s="1843"/>
      <c r="D225" s="1843"/>
      <c r="E225" s="1843"/>
      <c r="F225" s="1843"/>
      <c r="G225" s="566"/>
      <c r="H225" s="566"/>
    </row>
    <row r="226" spans="1:8" s="567" customFormat="1">
      <c r="A226" s="542"/>
      <c r="B226" s="543"/>
      <c r="C226" s="544"/>
      <c r="D226" s="544"/>
      <c r="E226" s="545"/>
      <c r="F226" s="545"/>
      <c r="G226" s="566"/>
      <c r="H226" s="566"/>
    </row>
    <row r="227" spans="1:8" s="567" customFormat="1">
      <c r="A227" s="1843" t="s">
        <v>631</v>
      </c>
      <c r="B227" s="1843"/>
      <c r="C227" s="1843"/>
      <c r="D227" s="1843"/>
      <c r="E227" s="1843"/>
      <c r="F227" s="1843"/>
      <c r="G227" s="566"/>
      <c r="H227" s="566"/>
    </row>
    <row r="228" spans="1:8" s="567" customFormat="1">
      <c r="A228" s="1843"/>
      <c r="B228" s="1843"/>
      <c r="C228" s="1843"/>
      <c r="D228" s="1843"/>
      <c r="E228" s="1843"/>
      <c r="F228" s="1843"/>
      <c r="G228" s="566"/>
      <c r="H228" s="566"/>
    </row>
    <row r="229" spans="1:8" s="567" customFormat="1">
      <c r="A229" s="1843"/>
      <c r="B229" s="1843"/>
      <c r="C229" s="1843"/>
      <c r="D229" s="1843"/>
      <c r="E229" s="1843"/>
      <c r="F229" s="1843"/>
      <c r="G229" s="566"/>
      <c r="H229" s="566"/>
    </row>
    <row r="230" spans="1:8" s="567" customFormat="1">
      <c r="A230" s="1843"/>
      <c r="B230" s="1843"/>
      <c r="C230" s="1843"/>
      <c r="D230" s="1843"/>
      <c r="E230" s="1843"/>
      <c r="F230" s="1843"/>
      <c r="G230" s="566"/>
      <c r="H230" s="566"/>
    </row>
    <row r="231" spans="1:8" s="567" customFormat="1">
      <c r="A231" s="552"/>
      <c r="B231" s="550"/>
      <c r="C231" s="579"/>
      <c r="D231" s="579"/>
      <c r="E231" s="552"/>
      <c r="F231" s="552"/>
      <c r="G231" s="566"/>
      <c r="H231" s="566"/>
    </row>
    <row r="232" spans="1:8" s="567" customFormat="1">
      <c r="A232" s="577" t="s">
        <v>8</v>
      </c>
      <c r="B232" s="578" t="s">
        <v>632</v>
      </c>
      <c r="C232" s="517"/>
      <c r="D232" s="517"/>
      <c r="E232" s="515"/>
      <c r="F232" s="515"/>
      <c r="G232" s="566"/>
      <c r="H232" s="566"/>
    </row>
    <row r="233" spans="1:8" s="567" customFormat="1">
      <c r="A233" s="573"/>
      <c r="B233" s="578"/>
      <c r="C233" s="517"/>
      <c r="D233" s="517"/>
      <c r="E233" s="553"/>
      <c r="F233" s="553"/>
      <c r="G233" s="566"/>
      <c r="H233" s="566"/>
    </row>
    <row r="234" spans="1:8" s="567" customFormat="1">
      <c r="A234" s="1843" t="s">
        <v>633</v>
      </c>
      <c r="B234" s="1843"/>
      <c r="C234" s="1843"/>
      <c r="D234" s="1843"/>
      <c r="E234" s="1843"/>
      <c r="F234" s="1843"/>
      <c r="G234" s="566"/>
      <c r="H234" s="566"/>
    </row>
    <row r="235" spans="1:8" s="567" customFormat="1">
      <c r="A235" s="1843"/>
      <c r="B235" s="1843"/>
      <c r="C235" s="1843"/>
      <c r="D235" s="1843"/>
      <c r="E235" s="1843"/>
      <c r="F235" s="1843"/>
      <c r="G235" s="566"/>
      <c r="H235" s="566"/>
    </row>
    <row r="236" spans="1:8" s="567" customFormat="1">
      <c r="A236" s="552"/>
      <c r="B236" s="543"/>
      <c r="C236" s="517"/>
      <c r="D236" s="517"/>
      <c r="E236" s="553"/>
      <c r="F236" s="553"/>
      <c r="G236" s="566"/>
      <c r="H236" s="566"/>
    </row>
    <row r="237" spans="1:8">
      <c r="A237" s="515"/>
      <c r="B237" s="516"/>
      <c r="C237" s="517"/>
      <c r="D237" s="517"/>
      <c r="E237" s="515"/>
      <c r="F237" s="515"/>
    </row>
    <row r="238" spans="1:8" s="541" customFormat="1" ht="15">
      <c r="A238" s="555"/>
      <c r="B238" s="574" t="s">
        <v>634</v>
      </c>
      <c r="C238" s="580"/>
      <c r="D238" s="580"/>
      <c r="E238" s="558"/>
      <c r="F238" s="558"/>
      <c r="G238" s="540"/>
      <c r="H238" s="540"/>
    </row>
    <row r="239" spans="1:8">
      <c r="A239" s="581"/>
      <c r="B239" s="582"/>
      <c r="C239" s="517"/>
      <c r="D239" s="517"/>
      <c r="E239" s="515"/>
      <c r="F239" s="515"/>
    </row>
    <row r="240" spans="1:8">
      <c r="A240" s="1843" t="s">
        <v>635</v>
      </c>
      <c r="B240" s="1843"/>
      <c r="C240" s="1843"/>
      <c r="D240" s="1843"/>
      <c r="E240" s="1843"/>
      <c r="F240" s="1843"/>
    </row>
    <row r="241" spans="1:6">
      <c r="A241" s="1843"/>
      <c r="B241" s="1843"/>
      <c r="C241" s="1843"/>
      <c r="D241" s="1843"/>
      <c r="E241" s="1843"/>
      <c r="F241" s="1843"/>
    </row>
    <row r="242" spans="1:6">
      <c r="A242" s="542"/>
      <c r="B242" s="550"/>
      <c r="C242" s="551"/>
      <c r="D242" s="551"/>
      <c r="E242" s="542"/>
      <c r="F242" s="542"/>
    </row>
    <row r="243" spans="1:6">
      <c r="A243" s="577" t="s">
        <v>636</v>
      </c>
      <c r="B243" s="543"/>
      <c r="C243" s="551"/>
      <c r="D243" s="551"/>
      <c r="E243" s="542"/>
      <c r="F243" s="542"/>
    </row>
    <row r="244" spans="1:6">
      <c r="A244" s="542"/>
      <c r="B244" s="550"/>
      <c r="C244" s="551"/>
      <c r="D244" s="551"/>
      <c r="E244" s="542"/>
      <c r="F244" s="542"/>
    </row>
    <row r="245" spans="1:6">
      <c r="A245" s="1843" t="s">
        <v>637</v>
      </c>
      <c r="B245" s="1843"/>
      <c r="C245" s="1843"/>
      <c r="D245" s="1843"/>
      <c r="E245" s="1843"/>
      <c r="F245" s="1843"/>
    </row>
    <row r="246" spans="1:6">
      <c r="A246" s="1843"/>
      <c r="B246" s="1843"/>
      <c r="C246" s="1843"/>
      <c r="D246" s="1843"/>
      <c r="E246" s="1843"/>
      <c r="F246" s="1843"/>
    </row>
    <row r="247" spans="1:6">
      <c r="A247" s="542"/>
      <c r="B247" s="550"/>
      <c r="C247" s="551"/>
      <c r="D247" s="551"/>
      <c r="E247" s="542"/>
      <c r="F247" s="542"/>
    </row>
    <row r="248" spans="1:6">
      <c r="A248" s="1843" t="s">
        <v>638</v>
      </c>
      <c r="B248" s="1843"/>
      <c r="C248" s="1843"/>
      <c r="D248" s="1843"/>
      <c r="E248" s="1843"/>
      <c r="F248" s="1843"/>
    </row>
    <row r="249" spans="1:6">
      <c r="A249" s="1843"/>
      <c r="B249" s="1843"/>
      <c r="C249" s="1843"/>
      <c r="D249" s="1843"/>
      <c r="E249" s="1843"/>
      <c r="F249" s="1843"/>
    </row>
    <row r="250" spans="1:6">
      <c r="A250" s="1843"/>
      <c r="B250" s="1843"/>
      <c r="C250" s="1843"/>
      <c r="D250" s="1843"/>
      <c r="E250" s="1843"/>
      <c r="F250" s="1843"/>
    </row>
    <row r="251" spans="1:6">
      <c r="A251" s="1843"/>
      <c r="B251" s="1843"/>
      <c r="C251" s="1843"/>
      <c r="D251" s="1843"/>
      <c r="E251" s="1843"/>
      <c r="F251" s="1843"/>
    </row>
    <row r="252" spans="1:6">
      <c r="A252" s="542"/>
      <c r="B252" s="550"/>
      <c r="C252" s="551"/>
      <c r="D252" s="551"/>
      <c r="E252" s="542"/>
      <c r="F252" s="542"/>
    </row>
    <row r="253" spans="1:6">
      <c r="A253" s="1843" t="s">
        <v>639</v>
      </c>
      <c r="B253" s="1843"/>
      <c r="C253" s="1843"/>
      <c r="D253" s="1843"/>
      <c r="E253" s="1843"/>
      <c r="F253" s="1843"/>
    </row>
    <row r="254" spans="1:6">
      <c r="A254" s="542"/>
      <c r="B254" s="550"/>
      <c r="C254" s="551"/>
      <c r="D254" s="551"/>
      <c r="E254" s="542"/>
      <c r="F254" s="542"/>
    </row>
    <row r="255" spans="1:6">
      <c r="A255" s="1843" t="s">
        <v>640</v>
      </c>
      <c r="B255" s="1843"/>
      <c r="C255" s="1843"/>
      <c r="D255" s="1843"/>
      <c r="E255" s="1843"/>
      <c r="F255" s="1843"/>
    </row>
    <row r="256" spans="1:6">
      <c r="A256" s="1843"/>
      <c r="B256" s="1843"/>
      <c r="C256" s="1843"/>
      <c r="D256" s="1843"/>
      <c r="E256" s="1843"/>
      <c r="F256" s="1843"/>
    </row>
    <row r="257" spans="1:6">
      <c r="A257" s="1843"/>
      <c r="B257" s="1843"/>
      <c r="C257" s="1843"/>
      <c r="D257" s="1843"/>
      <c r="E257" s="1843"/>
      <c r="F257" s="1843"/>
    </row>
    <row r="258" spans="1:6">
      <c r="A258" s="552"/>
      <c r="B258" s="543"/>
      <c r="C258" s="517"/>
      <c r="D258" s="517"/>
      <c r="E258" s="553"/>
      <c r="F258" s="553"/>
    </row>
    <row r="259" spans="1:6">
      <c r="A259" s="577" t="s">
        <v>641</v>
      </c>
      <c r="B259" s="543"/>
      <c r="C259" s="517"/>
      <c r="D259" s="517"/>
      <c r="E259" s="515"/>
      <c r="F259" s="515"/>
    </row>
    <row r="260" spans="1:6">
      <c r="A260" s="552"/>
      <c r="B260" s="550"/>
      <c r="C260" s="517"/>
      <c r="D260" s="517"/>
      <c r="E260" s="553"/>
      <c r="F260" s="553"/>
    </row>
    <row r="261" spans="1:6">
      <c r="A261" s="1843" t="s">
        <v>642</v>
      </c>
      <c r="B261" s="1843"/>
      <c r="C261" s="1843"/>
      <c r="D261" s="1843"/>
      <c r="E261" s="1843"/>
      <c r="F261" s="1843"/>
    </row>
    <row r="262" spans="1:6">
      <c r="A262" s="1843"/>
      <c r="B262" s="1843"/>
      <c r="C262" s="1843"/>
      <c r="D262" s="1843"/>
      <c r="E262" s="1843"/>
      <c r="F262" s="1843"/>
    </row>
    <row r="263" spans="1:6">
      <c r="A263" s="1843"/>
      <c r="B263" s="1843"/>
      <c r="C263" s="1843"/>
      <c r="D263" s="1843"/>
      <c r="E263" s="1843"/>
      <c r="F263" s="1843"/>
    </row>
    <row r="264" spans="1:6">
      <c r="A264" s="542"/>
      <c r="B264" s="550"/>
      <c r="C264" s="551"/>
      <c r="D264" s="551"/>
      <c r="E264" s="542"/>
      <c r="F264" s="542"/>
    </row>
    <row r="265" spans="1:6">
      <c r="A265" s="1843" t="s">
        <v>643</v>
      </c>
      <c r="B265" s="1843"/>
      <c r="C265" s="1843"/>
      <c r="D265" s="1843"/>
      <c r="E265" s="1843"/>
      <c r="F265" s="1843"/>
    </row>
    <row r="266" spans="1:6">
      <c r="A266" s="1843"/>
      <c r="B266" s="1843"/>
      <c r="C266" s="1843"/>
      <c r="D266" s="1843"/>
      <c r="E266" s="1843"/>
      <c r="F266" s="1843"/>
    </row>
    <row r="267" spans="1:6">
      <c r="A267" s="552"/>
      <c r="B267" s="543"/>
      <c r="C267" s="517"/>
      <c r="D267" s="517"/>
      <c r="E267" s="553"/>
      <c r="F267" s="553"/>
    </row>
    <row r="268" spans="1:6">
      <c r="A268" s="1843" t="s">
        <v>644</v>
      </c>
      <c r="B268" s="1843"/>
      <c r="C268" s="1843"/>
      <c r="D268" s="1843"/>
      <c r="E268" s="1843"/>
      <c r="F268" s="1843"/>
    </row>
    <row r="269" spans="1:6">
      <c r="A269" s="1843"/>
      <c r="B269" s="1843"/>
      <c r="C269" s="1843"/>
      <c r="D269" s="1843"/>
      <c r="E269" s="1843"/>
      <c r="F269" s="1843"/>
    </row>
    <row r="270" spans="1:6">
      <c r="A270" s="1843"/>
      <c r="B270" s="1843"/>
      <c r="C270" s="1843"/>
      <c r="D270" s="1843"/>
      <c r="E270" s="1843"/>
      <c r="F270" s="1843"/>
    </row>
    <row r="271" spans="1:6">
      <c r="A271" s="1843"/>
      <c r="B271" s="1843"/>
      <c r="C271" s="1843"/>
      <c r="D271" s="1843"/>
      <c r="E271" s="1843"/>
      <c r="F271" s="1843"/>
    </row>
    <row r="272" spans="1:6">
      <c r="A272" s="542"/>
      <c r="B272" s="550"/>
      <c r="C272" s="551"/>
      <c r="D272" s="551"/>
      <c r="E272" s="542"/>
      <c r="F272" s="542"/>
    </row>
    <row r="273" spans="1:8">
      <c r="A273" s="1846" t="s">
        <v>645</v>
      </c>
      <c r="B273" s="1846"/>
      <c r="C273" s="1846"/>
      <c r="D273" s="1846"/>
      <c r="E273" s="1846"/>
      <c r="F273" s="1846"/>
    </row>
    <row r="274" spans="1:8">
      <c r="A274" s="515"/>
      <c r="B274" s="516"/>
      <c r="C274" s="517"/>
      <c r="D274" s="517"/>
      <c r="E274" s="515"/>
      <c r="F274" s="515"/>
    </row>
    <row r="275" spans="1:8">
      <c r="A275" s="515"/>
      <c r="B275" s="516"/>
      <c r="C275" s="517"/>
      <c r="D275" s="517"/>
      <c r="E275" s="515"/>
      <c r="F275" s="515"/>
    </row>
    <row r="276" spans="1:8" s="535" customFormat="1" ht="15.75">
      <c r="A276" s="531"/>
      <c r="B276" s="536" t="s">
        <v>289</v>
      </c>
      <c r="C276" s="533"/>
      <c r="D276" s="533"/>
      <c r="E276" s="531"/>
      <c r="F276" s="531"/>
      <c r="G276" s="534"/>
      <c r="H276" s="534"/>
    </row>
    <row r="277" spans="1:8">
      <c r="A277" s="515"/>
      <c r="B277" s="516"/>
      <c r="C277" s="517"/>
      <c r="D277" s="517"/>
      <c r="E277" s="515"/>
      <c r="F277" s="515"/>
    </row>
    <row r="278" spans="1:8" s="541" customFormat="1" ht="15">
      <c r="A278" s="555"/>
      <c r="B278" s="574" t="s">
        <v>281</v>
      </c>
      <c r="C278" s="580"/>
      <c r="D278" s="583"/>
      <c r="E278" s="558"/>
      <c r="F278" s="558"/>
      <c r="G278" s="540"/>
      <c r="H278" s="540"/>
    </row>
    <row r="279" spans="1:8">
      <c r="A279" s="581"/>
      <c r="B279" s="582"/>
      <c r="C279" s="517"/>
      <c r="D279" s="584"/>
      <c r="E279" s="515"/>
      <c r="F279" s="515"/>
    </row>
    <row r="280" spans="1:8">
      <c r="A280" s="1843" t="s">
        <v>3393</v>
      </c>
      <c r="B280" s="1843"/>
      <c r="C280" s="1843"/>
      <c r="D280" s="1843"/>
      <c r="E280" s="1843"/>
      <c r="F280" s="1843"/>
    </row>
    <row r="281" spans="1:8">
      <c r="A281" s="1843"/>
      <c r="B281" s="1843"/>
      <c r="C281" s="1843"/>
      <c r="D281" s="1843"/>
      <c r="E281" s="1843"/>
      <c r="F281" s="1843"/>
    </row>
    <row r="282" spans="1:8">
      <c r="A282" s="1843"/>
      <c r="B282" s="1843"/>
      <c r="C282" s="1843"/>
      <c r="D282" s="1843"/>
      <c r="E282" s="1843"/>
      <c r="F282" s="1843"/>
    </row>
    <row r="283" spans="1:8">
      <c r="A283" s="542"/>
      <c r="B283" s="543"/>
      <c r="C283" s="544"/>
      <c r="D283" s="585"/>
      <c r="E283" s="545"/>
      <c r="F283" s="545"/>
    </row>
    <row r="284" spans="1:8">
      <c r="A284" s="1843" t="s">
        <v>646</v>
      </c>
      <c r="B284" s="1843"/>
      <c r="C284" s="1843"/>
      <c r="D284" s="1843"/>
      <c r="E284" s="1843"/>
      <c r="F284" s="1843"/>
    </row>
    <row r="285" spans="1:8">
      <c r="A285" s="1843"/>
      <c r="B285" s="1843"/>
      <c r="C285" s="1843"/>
      <c r="D285" s="1843"/>
      <c r="E285" s="1843"/>
      <c r="F285" s="1843"/>
    </row>
    <row r="286" spans="1:8">
      <c r="A286" s="542"/>
      <c r="B286" s="543"/>
      <c r="C286" s="544"/>
      <c r="D286" s="585"/>
      <c r="E286" s="545"/>
      <c r="F286" s="545"/>
    </row>
    <row r="287" spans="1:8">
      <c r="A287" s="1843" t="s">
        <v>3467</v>
      </c>
      <c r="B287" s="1843"/>
      <c r="C287" s="1843"/>
      <c r="D287" s="1843"/>
      <c r="E287" s="1843"/>
      <c r="F287" s="1843"/>
    </row>
    <row r="288" spans="1:8">
      <c r="A288" s="1843"/>
      <c r="B288" s="1843"/>
      <c r="C288" s="1843"/>
      <c r="D288" s="1843"/>
      <c r="E288" s="1843"/>
      <c r="F288" s="1843"/>
    </row>
    <row r="289" spans="1:6">
      <c r="A289" s="1843"/>
      <c r="B289" s="1843"/>
      <c r="C289" s="1843"/>
      <c r="D289" s="1843"/>
      <c r="E289" s="1843"/>
      <c r="F289" s="1843"/>
    </row>
    <row r="290" spans="1:6">
      <c r="A290" s="542"/>
      <c r="B290" s="543"/>
      <c r="C290" s="544"/>
      <c r="D290" s="585"/>
      <c r="E290" s="545"/>
      <c r="F290" s="545"/>
    </row>
    <row r="291" spans="1:6">
      <c r="A291" s="1843" t="s">
        <v>3916</v>
      </c>
      <c r="B291" s="1843"/>
      <c r="C291" s="1843"/>
      <c r="D291" s="1843"/>
      <c r="E291" s="1843"/>
      <c r="F291" s="1843"/>
    </row>
    <row r="292" spans="1:6">
      <c r="A292" s="1843"/>
      <c r="B292" s="1843"/>
      <c r="C292" s="1843"/>
      <c r="D292" s="1843"/>
      <c r="E292" s="1843"/>
      <c r="F292" s="1843"/>
    </row>
    <row r="293" spans="1:6">
      <c r="A293" s="1843"/>
      <c r="B293" s="1843"/>
      <c r="C293" s="1843"/>
      <c r="D293" s="1843"/>
      <c r="E293" s="1843"/>
      <c r="F293" s="1843"/>
    </row>
    <row r="294" spans="1:6">
      <c r="A294" s="542"/>
      <c r="B294" s="543"/>
      <c r="C294" s="544"/>
      <c r="D294" s="585"/>
      <c r="E294" s="545"/>
      <c r="F294" s="545"/>
    </row>
    <row r="295" spans="1:6">
      <c r="A295" s="1843" t="s">
        <v>647</v>
      </c>
      <c r="B295" s="1843"/>
      <c r="C295" s="1843"/>
      <c r="D295" s="1843"/>
      <c r="E295" s="1843"/>
      <c r="F295" s="1843"/>
    </row>
    <row r="296" spans="1:6">
      <c r="A296" s="1843"/>
      <c r="B296" s="1843"/>
      <c r="C296" s="1843"/>
      <c r="D296" s="1843"/>
      <c r="E296" s="1843"/>
      <c r="F296" s="1843"/>
    </row>
    <row r="297" spans="1:6">
      <c r="A297" s="1843"/>
      <c r="B297" s="1843"/>
      <c r="C297" s="1843"/>
      <c r="D297" s="1843"/>
      <c r="E297" s="1843"/>
      <c r="F297" s="1843"/>
    </row>
    <row r="298" spans="1:6">
      <c r="A298" s="542"/>
      <c r="B298" s="543"/>
      <c r="C298" s="544"/>
      <c r="D298" s="585"/>
      <c r="E298" s="545"/>
      <c r="F298" s="545"/>
    </row>
    <row r="299" spans="1:6">
      <c r="A299" s="1843" t="s">
        <v>648</v>
      </c>
      <c r="B299" s="1843"/>
      <c r="C299" s="1843"/>
      <c r="D299" s="1843"/>
      <c r="E299" s="1843"/>
      <c r="F299" s="1843"/>
    </row>
    <row r="300" spans="1:6">
      <c r="A300" s="1843"/>
      <c r="B300" s="1843"/>
      <c r="C300" s="1843"/>
      <c r="D300" s="1843"/>
      <c r="E300" s="1843"/>
      <c r="F300" s="1843"/>
    </row>
    <row r="301" spans="1:6">
      <c r="A301" s="542"/>
      <c r="B301" s="543"/>
      <c r="C301" s="544"/>
      <c r="D301" s="585"/>
      <c r="E301" s="545"/>
      <c r="F301" s="545"/>
    </row>
    <row r="302" spans="1:6">
      <c r="A302" s="1843" t="s">
        <v>649</v>
      </c>
      <c r="B302" s="1843"/>
      <c r="C302" s="1843"/>
      <c r="D302" s="1843"/>
      <c r="E302" s="1843"/>
      <c r="F302" s="1843"/>
    </row>
    <row r="303" spans="1:6">
      <c r="A303" s="1843"/>
      <c r="B303" s="1843"/>
      <c r="C303" s="1843"/>
      <c r="D303" s="1843"/>
      <c r="E303" s="1843"/>
      <c r="F303" s="1843"/>
    </row>
    <row r="304" spans="1:6">
      <c r="A304" s="1843"/>
      <c r="B304" s="1843"/>
      <c r="C304" s="1843"/>
      <c r="D304" s="1843"/>
      <c r="E304" s="1843"/>
      <c r="F304" s="1843"/>
    </row>
    <row r="305" spans="1:6">
      <c r="A305" s="1843"/>
      <c r="B305" s="1843"/>
      <c r="C305" s="1843"/>
      <c r="D305" s="1843"/>
      <c r="E305" s="1843"/>
      <c r="F305" s="1843"/>
    </row>
    <row r="306" spans="1:6">
      <c r="A306" s="1843"/>
      <c r="B306" s="1843"/>
      <c r="C306" s="1843"/>
      <c r="D306" s="1843"/>
      <c r="E306" s="1843"/>
      <c r="F306" s="1843"/>
    </row>
    <row r="307" spans="1:6">
      <c r="A307" s="1843"/>
      <c r="B307" s="1843"/>
      <c r="C307" s="1843"/>
      <c r="D307" s="1843"/>
      <c r="E307" s="1843"/>
      <c r="F307" s="1843"/>
    </row>
    <row r="308" spans="1:6">
      <c r="A308" s="1843"/>
      <c r="B308" s="1843"/>
      <c r="C308" s="1843"/>
      <c r="D308" s="1843"/>
      <c r="E308" s="1843"/>
      <c r="F308" s="1843"/>
    </row>
    <row r="309" spans="1:6">
      <c r="A309" s="542"/>
      <c r="B309" s="543"/>
      <c r="C309" s="544"/>
      <c r="D309" s="585"/>
      <c r="E309" s="545"/>
      <c r="F309" s="545"/>
    </row>
    <row r="310" spans="1:6">
      <c r="A310" s="1843" t="s">
        <v>650</v>
      </c>
      <c r="B310" s="1843"/>
      <c r="C310" s="1843"/>
      <c r="D310" s="1843"/>
      <c r="E310" s="1843"/>
      <c r="F310" s="1843"/>
    </row>
    <row r="311" spans="1:6">
      <c r="A311" s="1843"/>
      <c r="B311" s="1843"/>
      <c r="C311" s="1843"/>
      <c r="D311" s="1843"/>
      <c r="E311" s="1843"/>
      <c r="F311" s="1843"/>
    </row>
    <row r="312" spans="1:6">
      <c r="A312" s="1843"/>
      <c r="B312" s="1843"/>
      <c r="C312" s="1843"/>
      <c r="D312" s="1843"/>
      <c r="E312" s="1843"/>
      <c r="F312" s="1843"/>
    </row>
    <row r="313" spans="1:6">
      <c r="A313" s="542"/>
      <c r="B313" s="543"/>
      <c r="C313" s="544"/>
      <c r="D313" s="585"/>
      <c r="E313" s="545"/>
      <c r="F313" s="545"/>
    </row>
    <row r="314" spans="1:6">
      <c r="A314" s="1843" t="s">
        <v>651</v>
      </c>
      <c r="B314" s="1843"/>
      <c r="C314" s="1843"/>
      <c r="D314" s="1843"/>
      <c r="E314" s="1843"/>
      <c r="F314" s="1843"/>
    </row>
    <row r="315" spans="1:6">
      <c r="A315" s="1843"/>
      <c r="B315" s="1843"/>
      <c r="C315" s="1843"/>
      <c r="D315" s="1843"/>
      <c r="E315" s="1843"/>
      <c r="F315" s="1843"/>
    </row>
    <row r="316" spans="1:6">
      <c r="A316" s="1843"/>
      <c r="B316" s="1843"/>
      <c r="C316" s="1843"/>
      <c r="D316" s="1843"/>
      <c r="E316" s="1843"/>
      <c r="F316" s="1843"/>
    </row>
    <row r="317" spans="1:6">
      <c r="A317" s="1843"/>
      <c r="B317" s="1843"/>
      <c r="C317" s="1843"/>
      <c r="D317" s="1843"/>
      <c r="E317" s="1843"/>
      <c r="F317" s="1843"/>
    </row>
    <row r="318" spans="1:6">
      <c r="A318" s="542"/>
      <c r="B318" s="543"/>
      <c r="C318" s="544"/>
      <c r="D318" s="585"/>
      <c r="E318" s="545"/>
      <c r="F318" s="545"/>
    </row>
    <row r="319" spans="1:6">
      <c r="A319" s="1843" t="s">
        <v>652</v>
      </c>
      <c r="B319" s="1843"/>
      <c r="C319" s="1843"/>
      <c r="D319" s="1843"/>
      <c r="E319" s="1843"/>
      <c r="F319" s="1843"/>
    </row>
    <row r="320" spans="1:6">
      <c r="A320" s="1843"/>
      <c r="B320" s="1843"/>
      <c r="C320" s="1843"/>
      <c r="D320" s="1843"/>
      <c r="E320" s="1843"/>
      <c r="F320" s="1843"/>
    </row>
    <row r="321" spans="1:6">
      <c r="A321" s="1843"/>
      <c r="B321" s="1843"/>
      <c r="C321" s="1843"/>
      <c r="D321" s="1843"/>
      <c r="E321" s="1843"/>
      <c r="F321" s="1843"/>
    </row>
    <row r="322" spans="1:6">
      <c r="A322" s="545"/>
      <c r="B322" s="543"/>
      <c r="C322" s="544"/>
      <c r="D322" s="585"/>
      <c r="E322" s="545"/>
      <c r="F322" s="545"/>
    </row>
    <row r="323" spans="1:6">
      <c r="A323" s="1843" t="s">
        <v>653</v>
      </c>
      <c r="B323" s="1843"/>
      <c r="C323" s="1843"/>
      <c r="D323" s="1843"/>
      <c r="E323" s="1843"/>
      <c r="F323" s="1843"/>
    </row>
    <row r="324" spans="1:6">
      <c r="A324" s="1843"/>
      <c r="B324" s="1843"/>
      <c r="C324" s="1843"/>
      <c r="D324" s="1843"/>
      <c r="E324" s="1843"/>
      <c r="F324" s="1843"/>
    </row>
    <row r="325" spans="1:6">
      <c r="A325" s="1843"/>
      <c r="B325" s="1843"/>
      <c r="C325" s="1843"/>
      <c r="D325" s="1843"/>
      <c r="E325" s="1843"/>
      <c r="F325" s="1843"/>
    </row>
    <row r="326" spans="1:6">
      <c r="A326" s="542"/>
      <c r="B326" s="543"/>
      <c r="C326" s="544"/>
      <c r="D326" s="585"/>
      <c r="E326" s="545"/>
      <c r="F326" s="545"/>
    </row>
    <row r="327" spans="1:6">
      <c r="A327" s="1843" t="s">
        <v>654</v>
      </c>
      <c r="B327" s="1843"/>
      <c r="C327" s="1843"/>
      <c r="D327" s="1843"/>
      <c r="E327" s="1843"/>
      <c r="F327" s="1843"/>
    </row>
    <row r="328" spans="1:6">
      <c r="A328" s="1843"/>
      <c r="B328" s="1843"/>
      <c r="C328" s="1843"/>
      <c r="D328" s="1843"/>
      <c r="E328" s="1843"/>
      <c r="F328" s="1843"/>
    </row>
    <row r="329" spans="1:6">
      <c r="A329" s="1843"/>
      <c r="B329" s="1843"/>
      <c r="C329" s="1843"/>
      <c r="D329" s="1843"/>
      <c r="E329" s="1843"/>
      <c r="F329" s="1843"/>
    </row>
    <row r="330" spans="1:6">
      <c r="A330" s="1843"/>
      <c r="B330" s="1843"/>
      <c r="C330" s="1843"/>
      <c r="D330" s="1843"/>
      <c r="E330" s="1843"/>
      <c r="F330" s="1843"/>
    </row>
    <row r="331" spans="1:6">
      <c r="A331" s="1843"/>
      <c r="B331" s="1843"/>
      <c r="C331" s="1843"/>
      <c r="D331" s="1843"/>
      <c r="E331" s="1843"/>
      <c r="F331" s="1843"/>
    </row>
    <row r="332" spans="1:6">
      <c r="A332" s="542"/>
      <c r="B332" s="543"/>
      <c r="C332" s="544"/>
      <c r="D332" s="585"/>
      <c r="E332" s="545"/>
      <c r="F332" s="545"/>
    </row>
    <row r="333" spans="1:6">
      <c r="A333" s="1843" t="s">
        <v>655</v>
      </c>
      <c r="B333" s="1843"/>
      <c r="C333" s="1843"/>
      <c r="D333" s="1843"/>
      <c r="E333" s="1843"/>
      <c r="F333" s="1843"/>
    </row>
    <row r="334" spans="1:6">
      <c r="A334" s="1843"/>
      <c r="B334" s="1843"/>
      <c r="C334" s="1843"/>
      <c r="D334" s="1843"/>
      <c r="E334" s="1843"/>
      <c r="F334" s="1843"/>
    </row>
    <row r="335" spans="1:6">
      <c r="A335" s="542"/>
      <c r="B335" s="543"/>
      <c r="C335" s="544"/>
      <c r="D335" s="585"/>
      <c r="E335" s="545"/>
      <c r="F335" s="545"/>
    </row>
    <row r="336" spans="1:6">
      <c r="A336" s="1843" t="s">
        <v>656</v>
      </c>
      <c r="B336" s="1843"/>
      <c r="C336" s="1843"/>
      <c r="D336" s="1843"/>
      <c r="E336" s="1843"/>
      <c r="F336" s="1843"/>
    </row>
    <row r="337" spans="1:8">
      <c r="A337" s="1843"/>
      <c r="B337" s="1843"/>
      <c r="C337" s="1843"/>
      <c r="D337" s="1843"/>
      <c r="E337" s="1843"/>
      <c r="F337" s="1843"/>
    </row>
    <row r="338" spans="1:8">
      <c r="A338" s="1843"/>
      <c r="B338" s="1843"/>
      <c r="C338" s="1843"/>
      <c r="D338" s="1843"/>
      <c r="E338" s="1843"/>
      <c r="F338" s="1843"/>
    </row>
    <row r="339" spans="1:8">
      <c r="A339" s="1843"/>
      <c r="B339" s="1843"/>
      <c r="C339" s="1843"/>
      <c r="D339" s="1843"/>
      <c r="E339" s="1843"/>
      <c r="F339" s="1843"/>
    </row>
    <row r="340" spans="1:8">
      <c r="A340" s="1843"/>
      <c r="B340" s="1843"/>
      <c r="C340" s="1843"/>
      <c r="D340" s="1843"/>
      <c r="E340" s="1843"/>
      <c r="F340" s="1843"/>
    </row>
    <row r="341" spans="1:8">
      <c r="A341" s="542"/>
      <c r="B341" s="543"/>
      <c r="C341" s="544"/>
      <c r="D341" s="585"/>
      <c r="E341" s="545"/>
      <c r="F341" s="545"/>
    </row>
    <row r="342" spans="1:8">
      <c r="A342" s="1843" t="s">
        <v>657</v>
      </c>
      <c r="B342" s="1843"/>
      <c r="C342" s="1843"/>
      <c r="D342" s="1843"/>
      <c r="E342" s="1843"/>
      <c r="F342" s="1843"/>
    </row>
    <row r="343" spans="1:8">
      <c r="A343" s="1843"/>
      <c r="B343" s="1843"/>
      <c r="C343" s="1843"/>
      <c r="D343" s="1843"/>
      <c r="E343" s="1843"/>
      <c r="F343" s="1843"/>
    </row>
    <row r="344" spans="1:8">
      <c r="A344" s="1843"/>
      <c r="B344" s="1843"/>
      <c r="C344" s="1843"/>
      <c r="D344" s="1843"/>
      <c r="E344" s="1843"/>
      <c r="F344" s="1843"/>
    </row>
    <row r="345" spans="1:8">
      <c r="A345" s="515"/>
      <c r="B345" s="516"/>
      <c r="C345" s="517"/>
      <c r="D345" s="517"/>
      <c r="E345" s="515"/>
      <c r="F345" s="515"/>
    </row>
    <row r="346" spans="1:8" s="541" customFormat="1" ht="15">
      <c r="A346" s="555"/>
      <c r="B346" s="574" t="s">
        <v>290</v>
      </c>
      <c r="C346" s="580"/>
      <c r="D346" s="580"/>
      <c r="E346" s="558"/>
      <c r="F346" s="558"/>
      <c r="G346" s="540"/>
      <c r="H346" s="540"/>
    </row>
    <row r="347" spans="1:8">
      <c r="A347" s="581"/>
      <c r="B347" s="582"/>
      <c r="C347" s="517"/>
      <c r="D347" s="517"/>
      <c r="E347" s="515"/>
      <c r="F347" s="515"/>
    </row>
    <row r="348" spans="1:8">
      <c r="A348" s="1843" t="s">
        <v>3939</v>
      </c>
      <c r="B348" s="1843"/>
      <c r="C348" s="1843"/>
      <c r="D348" s="1843"/>
      <c r="E348" s="1843"/>
      <c r="F348" s="1843"/>
    </row>
    <row r="349" spans="1:8">
      <c r="A349" s="1843"/>
      <c r="B349" s="1843"/>
      <c r="C349" s="1843"/>
      <c r="D349" s="1843"/>
      <c r="E349" s="1843"/>
      <c r="F349" s="1843"/>
    </row>
    <row r="350" spans="1:8">
      <c r="A350" s="1843"/>
      <c r="B350" s="1843"/>
      <c r="C350" s="1843"/>
      <c r="D350" s="1843"/>
      <c r="E350" s="1843"/>
      <c r="F350" s="1843"/>
    </row>
    <row r="351" spans="1:8">
      <c r="A351" s="586"/>
      <c r="B351" s="543"/>
      <c r="C351" s="544"/>
      <c r="D351" s="544"/>
      <c r="E351" s="587"/>
      <c r="F351" s="587"/>
    </row>
    <row r="352" spans="1:8">
      <c r="A352" s="1843" t="s">
        <v>658</v>
      </c>
      <c r="B352" s="1843"/>
      <c r="C352" s="1843"/>
      <c r="D352" s="1843"/>
      <c r="E352" s="1843"/>
      <c r="F352" s="1843"/>
    </row>
    <row r="353" spans="1:6">
      <c r="A353" s="1843"/>
      <c r="B353" s="1843"/>
      <c r="C353" s="1843"/>
      <c r="D353" s="1843"/>
      <c r="E353" s="1843"/>
      <c r="F353" s="1843"/>
    </row>
    <row r="354" spans="1:6">
      <c r="A354" s="586"/>
      <c r="B354" s="543"/>
      <c r="C354" s="544"/>
      <c r="D354" s="544"/>
      <c r="E354" s="587"/>
      <c r="F354" s="587"/>
    </row>
    <row r="355" spans="1:6">
      <c r="A355" s="1843" t="s">
        <v>3466</v>
      </c>
      <c r="B355" s="1843"/>
      <c r="C355" s="1843"/>
      <c r="D355" s="1843"/>
      <c r="E355" s="1843"/>
      <c r="F355" s="1843"/>
    </row>
    <row r="356" spans="1:6">
      <c r="A356" s="1843"/>
      <c r="B356" s="1843"/>
      <c r="C356" s="1843"/>
      <c r="D356" s="1843"/>
      <c r="E356" s="1843"/>
      <c r="F356" s="1843"/>
    </row>
    <row r="357" spans="1:6">
      <c r="A357" s="1843"/>
      <c r="B357" s="1843"/>
      <c r="C357" s="1843"/>
      <c r="D357" s="1843"/>
      <c r="E357" s="1843"/>
      <c r="F357" s="1843"/>
    </row>
    <row r="358" spans="1:6">
      <c r="A358" s="1843"/>
      <c r="B358" s="1843"/>
      <c r="C358" s="1843"/>
      <c r="D358" s="1843"/>
      <c r="E358" s="1843"/>
      <c r="F358" s="1843"/>
    </row>
    <row r="359" spans="1:6">
      <c r="A359" s="1843"/>
      <c r="B359" s="1843"/>
      <c r="C359" s="1843"/>
      <c r="D359" s="1843"/>
      <c r="E359" s="1843"/>
      <c r="F359" s="1843"/>
    </row>
    <row r="360" spans="1:6">
      <c r="A360" s="1843"/>
      <c r="B360" s="1843"/>
      <c r="C360" s="1843"/>
      <c r="D360" s="1843"/>
      <c r="E360" s="1843"/>
      <c r="F360" s="1843"/>
    </row>
    <row r="361" spans="1:6">
      <c r="A361" s="1843"/>
      <c r="B361" s="1843"/>
      <c r="C361" s="1843"/>
      <c r="D361" s="1843"/>
      <c r="E361" s="1843"/>
      <c r="F361" s="1843"/>
    </row>
    <row r="362" spans="1:6">
      <c r="A362" s="586"/>
      <c r="B362" s="543"/>
      <c r="C362" s="544"/>
      <c r="D362" s="544"/>
      <c r="E362" s="587"/>
      <c r="F362" s="587"/>
    </row>
    <row r="363" spans="1:6">
      <c r="A363" s="1843" t="s">
        <v>659</v>
      </c>
      <c r="B363" s="1843"/>
      <c r="C363" s="1843"/>
      <c r="D363" s="1843"/>
      <c r="E363" s="1843"/>
      <c r="F363" s="1843"/>
    </row>
    <row r="364" spans="1:6">
      <c r="A364" s="1843"/>
      <c r="B364" s="1843"/>
      <c r="C364" s="1843"/>
      <c r="D364" s="1843"/>
      <c r="E364" s="1843"/>
      <c r="F364" s="1843"/>
    </row>
    <row r="365" spans="1:6">
      <c r="A365" s="1843"/>
      <c r="B365" s="1843"/>
      <c r="C365" s="1843"/>
      <c r="D365" s="1843"/>
      <c r="E365" s="1843"/>
      <c r="F365" s="1843"/>
    </row>
    <row r="366" spans="1:6">
      <c r="A366" s="1843"/>
      <c r="B366" s="1843"/>
      <c r="C366" s="1843"/>
      <c r="D366" s="1843"/>
      <c r="E366" s="1843"/>
      <c r="F366" s="1843"/>
    </row>
    <row r="367" spans="1:6">
      <c r="A367" s="1843"/>
      <c r="B367" s="1843"/>
      <c r="C367" s="1843"/>
      <c r="D367" s="1843"/>
      <c r="E367" s="1843"/>
      <c r="F367" s="1843"/>
    </row>
    <row r="368" spans="1:6">
      <c r="A368" s="586"/>
      <c r="B368" s="543"/>
      <c r="C368" s="544"/>
      <c r="D368" s="544"/>
      <c r="E368" s="587"/>
      <c r="F368" s="587"/>
    </row>
    <row r="369" spans="1:6">
      <c r="A369" s="1843" t="s">
        <v>660</v>
      </c>
      <c r="B369" s="1843"/>
      <c r="C369" s="1843"/>
      <c r="D369" s="1843"/>
      <c r="E369" s="1843"/>
      <c r="F369" s="1843"/>
    </row>
    <row r="370" spans="1:6">
      <c r="A370" s="1843"/>
      <c r="B370" s="1843"/>
      <c r="C370" s="1843"/>
      <c r="D370" s="1843"/>
      <c r="E370" s="1843"/>
      <c r="F370" s="1843"/>
    </row>
    <row r="371" spans="1:6">
      <c r="A371" s="1843"/>
      <c r="B371" s="1843"/>
      <c r="C371" s="1843"/>
      <c r="D371" s="1843"/>
      <c r="E371" s="1843"/>
      <c r="F371" s="1843"/>
    </row>
    <row r="372" spans="1:6">
      <c r="A372" s="586"/>
      <c r="B372" s="543"/>
      <c r="C372" s="544"/>
      <c r="D372" s="544"/>
      <c r="E372" s="587"/>
      <c r="F372" s="587"/>
    </row>
    <row r="373" spans="1:6">
      <c r="A373" s="1843" t="s">
        <v>661</v>
      </c>
      <c r="B373" s="1843"/>
      <c r="C373" s="1843"/>
      <c r="D373" s="1843"/>
      <c r="E373" s="1843"/>
      <c r="F373" s="1843"/>
    </row>
    <row r="374" spans="1:6">
      <c r="A374" s="1843"/>
      <c r="B374" s="1843"/>
      <c r="C374" s="1843"/>
      <c r="D374" s="1843"/>
      <c r="E374" s="1843"/>
      <c r="F374" s="1843"/>
    </row>
    <row r="375" spans="1:6">
      <c r="A375" s="1843"/>
      <c r="B375" s="1843"/>
      <c r="C375" s="1843"/>
      <c r="D375" s="1843"/>
      <c r="E375" s="1843"/>
      <c r="F375" s="1843"/>
    </row>
    <row r="376" spans="1:6">
      <c r="A376" s="1843"/>
      <c r="B376" s="1843"/>
      <c r="C376" s="1843"/>
      <c r="D376" s="1843"/>
      <c r="E376" s="1843"/>
      <c r="F376" s="1843"/>
    </row>
    <row r="377" spans="1:6">
      <c r="A377" s="1843"/>
      <c r="B377" s="1843"/>
      <c r="C377" s="1843"/>
      <c r="D377" s="1843"/>
      <c r="E377" s="1843"/>
      <c r="F377" s="1843"/>
    </row>
    <row r="378" spans="1:6">
      <c r="A378" s="586"/>
      <c r="B378" s="543"/>
      <c r="C378" s="544"/>
      <c r="D378" s="544"/>
      <c r="E378" s="587"/>
      <c r="F378" s="587"/>
    </row>
    <row r="379" spans="1:6">
      <c r="A379" s="1843" t="s">
        <v>662</v>
      </c>
      <c r="B379" s="1843"/>
      <c r="C379" s="1843"/>
      <c r="D379" s="1843"/>
      <c r="E379" s="1843"/>
      <c r="F379" s="1843"/>
    </row>
    <row r="380" spans="1:6">
      <c r="A380" s="1843"/>
      <c r="B380" s="1843"/>
      <c r="C380" s="1843"/>
      <c r="D380" s="1843"/>
      <c r="E380" s="1843"/>
      <c r="F380" s="1843"/>
    </row>
    <row r="381" spans="1:6">
      <c r="A381" s="546"/>
      <c r="B381" s="543"/>
      <c r="C381" s="517"/>
      <c r="D381" s="517"/>
      <c r="E381" s="515"/>
      <c r="F381" s="515"/>
    </row>
    <row r="382" spans="1:6">
      <c r="A382" s="1843" t="s">
        <v>663</v>
      </c>
      <c r="B382" s="1843"/>
      <c r="C382" s="1843"/>
      <c r="D382" s="1843"/>
      <c r="E382" s="1843"/>
      <c r="F382" s="1843"/>
    </row>
    <row r="383" spans="1:6">
      <c r="A383" s="1843"/>
      <c r="B383" s="1843"/>
      <c r="C383" s="1843"/>
      <c r="D383" s="1843"/>
      <c r="E383" s="1843"/>
      <c r="F383" s="1843"/>
    </row>
    <row r="384" spans="1:6">
      <c r="A384" s="1843"/>
      <c r="B384" s="1843"/>
      <c r="C384" s="1843"/>
      <c r="D384" s="1843"/>
      <c r="E384" s="1843"/>
      <c r="F384" s="1843"/>
    </row>
    <row r="385" spans="1:8">
      <c r="A385" s="546" t="s">
        <v>3394</v>
      </c>
      <c r="B385" s="543"/>
      <c r="C385" s="517"/>
      <c r="D385" s="517"/>
      <c r="E385" s="515"/>
      <c r="F385" s="515"/>
    </row>
    <row r="386" spans="1:8">
      <c r="A386" s="515"/>
      <c r="B386" s="516"/>
      <c r="C386" s="517"/>
      <c r="D386" s="517"/>
      <c r="E386" s="515"/>
      <c r="F386" s="515"/>
    </row>
    <row r="387" spans="1:8" s="541" customFormat="1" ht="15">
      <c r="A387" s="555"/>
      <c r="B387" s="574" t="s">
        <v>664</v>
      </c>
      <c r="C387" s="557"/>
      <c r="D387" s="580"/>
      <c r="E387" s="558"/>
      <c r="F387" s="558"/>
      <c r="G387" s="540"/>
      <c r="H387" s="540"/>
    </row>
    <row r="388" spans="1:8">
      <c r="A388" s="581"/>
      <c r="B388" s="582"/>
      <c r="C388" s="588"/>
      <c r="D388" s="517"/>
      <c r="E388" s="515"/>
      <c r="F388" s="515"/>
    </row>
    <row r="389" spans="1:8">
      <c r="A389" s="1843" t="s">
        <v>665</v>
      </c>
      <c r="B389" s="1843"/>
      <c r="C389" s="1843"/>
      <c r="D389" s="1843"/>
      <c r="E389" s="1843"/>
      <c r="F389" s="1843"/>
    </row>
    <row r="390" spans="1:8">
      <c r="A390" s="1843"/>
      <c r="B390" s="1843"/>
      <c r="C390" s="1843"/>
      <c r="D390" s="1843"/>
      <c r="E390" s="1843"/>
      <c r="F390" s="1843"/>
    </row>
    <row r="391" spans="1:8">
      <c r="A391" s="1843"/>
      <c r="B391" s="1843"/>
      <c r="C391" s="1843"/>
      <c r="D391" s="1843"/>
      <c r="E391" s="1843"/>
      <c r="F391" s="1843"/>
    </row>
    <row r="392" spans="1:8">
      <c r="A392" s="1843"/>
      <c r="B392" s="1843"/>
      <c r="C392" s="1843"/>
      <c r="D392" s="1843"/>
      <c r="E392" s="1843"/>
      <c r="F392" s="1843"/>
    </row>
    <row r="393" spans="1:8">
      <c r="A393" s="1843"/>
      <c r="B393" s="1843"/>
      <c r="C393" s="1843"/>
      <c r="D393" s="1843"/>
      <c r="E393" s="1843"/>
      <c r="F393" s="1843"/>
    </row>
    <row r="394" spans="1:8">
      <c r="A394" s="589"/>
      <c r="B394" s="572"/>
      <c r="C394" s="568"/>
      <c r="D394" s="551"/>
      <c r="E394" s="589"/>
      <c r="F394" s="589"/>
    </row>
    <row r="395" spans="1:8">
      <c r="A395" s="1843" t="s">
        <v>666</v>
      </c>
      <c r="B395" s="1843"/>
      <c r="C395" s="1843"/>
      <c r="D395" s="1843"/>
      <c r="E395" s="1843"/>
      <c r="F395" s="1843"/>
    </row>
    <row r="396" spans="1:8">
      <c r="A396" s="1843"/>
      <c r="B396" s="1843"/>
      <c r="C396" s="1843"/>
      <c r="D396" s="1843"/>
      <c r="E396" s="1843"/>
      <c r="F396" s="1843"/>
    </row>
    <row r="397" spans="1:8">
      <c r="A397" s="1843"/>
      <c r="B397" s="1843"/>
      <c r="C397" s="1843"/>
      <c r="D397" s="1843"/>
      <c r="E397" s="1843"/>
      <c r="F397" s="1843"/>
    </row>
    <row r="398" spans="1:8">
      <c r="A398" s="1843"/>
      <c r="B398" s="1843"/>
      <c r="C398" s="1843"/>
      <c r="D398" s="1843"/>
      <c r="E398" s="1843"/>
      <c r="F398" s="1843"/>
    </row>
    <row r="399" spans="1:8">
      <c r="A399" s="1843"/>
      <c r="B399" s="1843"/>
      <c r="C399" s="1843"/>
      <c r="D399" s="1843"/>
      <c r="E399" s="1843"/>
      <c r="F399" s="1843"/>
    </row>
    <row r="400" spans="1:8">
      <c r="A400" s="1843"/>
      <c r="B400" s="1843"/>
      <c r="C400" s="1843"/>
      <c r="D400" s="1843"/>
      <c r="E400" s="1843"/>
      <c r="F400" s="1843"/>
    </row>
    <row r="401" spans="1:6">
      <c r="A401" s="542"/>
      <c r="B401" s="550"/>
      <c r="C401" s="568"/>
      <c r="D401" s="551"/>
      <c r="E401" s="542"/>
      <c r="F401" s="542"/>
    </row>
    <row r="402" spans="1:6">
      <c r="A402" s="1843" t="s">
        <v>667</v>
      </c>
      <c r="B402" s="1843"/>
      <c r="C402" s="1843"/>
      <c r="D402" s="1843"/>
      <c r="E402" s="1843"/>
      <c r="F402" s="1843"/>
    </row>
    <row r="403" spans="1:6">
      <c r="A403" s="1843"/>
      <c r="B403" s="1843"/>
      <c r="C403" s="1843"/>
      <c r="D403" s="1843"/>
      <c r="E403" s="1843"/>
      <c r="F403" s="1843"/>
    </row>
    <row r="404" spans="1:6">
      <c r="A404" s="542"/>
      <c r="B404" s="543"/>
      <c r="C404" s="590"/>
      <c r="D404" s="544"/>
      <c r="E404" s="545"/>
      <c r="F404" s="545"/>
    </row>
    <row r="405" spans="1:6">
      <c r="A405" s="1846" t="s">
        <v>639</v>
      </c>
      <c r="B405" s="1846"/>
      <c r="C405" s="1846"/>
      <c r="D405" s="1846"/>
      <c r="E405" s="1846"/>
      <c r="F405" s="1846"/>
    </row>
    <row r="406" spans="1:6">
      <c r="A406" s="552"/>
      <c r="B406" s="550"/>
      <c r="C406" s="570"/>
      <c r="D406" s="579"/>
      <c r="E406" s="552"/>
      <c r="F406" s="552"/>
    </row>
    <row r="407" spans="1:6">
      <c r="A407" s="1848" t="s">
        <v>668</v>
      </c>
      <c r="B407" s="1848"/>
      <c r="C407" s="1848"/>
      <c r="D407" s="1848"/>
      <c r="E407" s="1848"/>
      <c r="F407" s="1848"/>
    </row>
    <row r="408" spans="1:6">
      <c r="A408" s="1848"/>
      <c r="B408" s="1848"/>
      <c r="C408" s="1848"/>
      <c r="D408" s="1848"/>
      <c r="E408" s="1848"/>
      <c r="F408" s="1848"/>
    </row>
    <row r="409" spans="1:6">
      <c r="A409" s="1848"/>
      <c r="B409" s="1848"/>
      <c r="C409" s="1848"/>
      <c r="D409" s="1848"/>
      <c r="E409" s="1848"/>
      <c r="F409" s="1848"/>
    </row>
    <row r="410" spans="1:6">
      <c r="A410" s="550"/>
      <c r="B410" s="550"/>
      <c r="C410" s="591"/>
      <c r="D410" s="592"/>
      <c r="E410" s="550"/>
      <c r="F410" s="550"/>
    </row>
    <row r="411" spans="1:6">
      <c r="A411" s="1843" t="s">
        <v>3395</v>
      </c>
      <c r="B411" s="1843"/>
      <c r="C411" s="1843"/>
      <c r="D411" s="1843"/>
      <c r="E411" s="1843"/>
      <c r="F411" s="1843"/>
    </row>
    <row r="412" spans="1:6">
      <c r="A412" s="1843"/>
      <c r="B412" s="1843"/>
      <c r="C412" s="1843"/>
      <c r="D412" s="1843"/>
      <c r="E412" s="1843"/>
      <c r="F412" s="1843"/>
    </row>
    <row r="413" spans="1:6">
      <c r="A413" s="571"/>
      <c r="B413" s="572"/>
      <c r="C413" s="570"/>
      <c r="D413" s="579"/>
      <c r="E413" s="571"/>
      <c r="F413" s="571"/>
    </row>
    <row r="414" spans="1:6">
      <c r="A414" s="1843" t="s">
        <v>669</v>
      </c>
      <c r="B414" s="1843"/>
      <c r="C414" s="1843"/>
      <c r="D414" s="1843"/>
      <c r="E414" s="1843"/>
      <c r="F414" s="1843"/>
    </row>
    <row r="415" spans="1:6">
      <c r="A415" s="1843"/>
      <c r="B415" s="1843"/>
      <c r="C415" s="1843"/>
      <c r="D415" s="1843"/>
      <c r="E415" s="1843"/>
      <c r="F415" s="1843"/>
    </row>
    <row r="416" spans="1:6">
      <c r="A416" s="589"/>
      <c r="B416" s="572"/>
      <c r="C416" s="568"/>
      <c r="D416" s="551"/>
      <c r="E416" s="589"/>
      <c r="F416" s="589"/>
    </row>
    <row r="417" spans="1:6">
      <c r="A417" s="1843" t="s">
        <v>670</v>
      </c>
      <c r="B417" s="1843"/>
      <c r="C417" s="1843"/>
      <c r="D417" s="1843"/>
      <c r="E417" s="1843"/>
      <c r="F417" s="1843"/>
    </row>
    <row r="418" spans="1:6">
      <c r="A418" s="1843"/>
      <c r="B418" s="1843"/>
      <c r="C418" s="1843"/>
      <c r="D418" s="1843"/>
      <c r="E418" s="1843"/>
      <c r="F418" s="1843"/>
    </row>
    <row r="419" spans="1:6">
      <c r="A419" s="1843"/>
      <c r="B419" s="1843"/>
      <c r="C419" s="1843"/>
      <c r="D419" s="1843"/>
      <c r="E419" s="1843"/>
      <c r="F419" s="1843"/>
    </row>
    <row r="420" spans="1:6">
      <c r="A420" s="1843"/>
      <c r="B420" s="1843"/>
      <c r="C420" s="1843"/>
      <c r="D420" s="1843"/>
      <c r="E420" s="1843"/>
      <c r="F420" s="1843"/>
    </row>
    <row r="421" spans="1:6">
      <c r="A421" s="1843"/>
      <c r="B421" s="1843"/>
      <c r="C421" s="1843"/>
      <c r="D421" s="1843"/>
      <c r="E421" s="1843"/>
      <c r="F421" s="1843"/>
    </row>
    <row r="422" spans="1:6">
      <c r="A422" s="589"/>
      <c r="B422" s="572"/>
      <c r="C422" s="568"/>
      <c r="D422" s="551"/>
      <c r="E422" s="589"/>
      <c r="F422" s="589"/>
    </row>
    <row r="423" spans="1:6">
      <c r="A423" s="1843" t="s">
        <v>671</v>
      </c>
      <c r="B423" s="1843"/>
      <c r="C423" s="1843"/>
      <c r="D423" s="1843"/>
      <c r="E423" s="1843"/>
      <c r="F423" s="1843"/>
    </row>
    <row r="424" spans="1:6">
      <c r="A424" s="1843"/>
      <c r="B424" s="1843"/>
      <c r="C424" s="1843"/>
      <c r="D424" s="1843"/>
      <c r="E424" s="1843"/>
      <c r="F424" s="1843"/>
    </row>
    <row r="425" spans="1:6">
      <c r="A425" s="1843"/>
      <c r="B425" s="1843"/>
      <c r="C425" s="1843"/>
      <c r="D425" s="1843"/>
      <c r="E425" s="1843"/>
      <c r="F425" s="1843"/>
    </row>
    <row r="426" spans="1:6">
      <c r="A426" s="1843"/>
      <c r="B426" s="1843"/>
      <c r="C426" s="1843"/>
      <c r="D426" s="1843"/>
      <c r="E426" s="1843"/>
      <c r="F426" s="1843"/>
    </row>
    <row r="427" spans="1:6">
      <c r="A427" s="589"/>
      <c r="B427" s="572"/>
      <c r="C427" s="568"/>
      <c r="D427" s="551"/>
      <c r="E427" s="589"/>
      <c r="F427" s="589"/>
    </row>
    <row r="428" spans="1:6">
      <c r="A428" s="1843" t="s">
        <v>672</v>
      </c>
      <c r="B428" s="1843"/>
      <c r="C428" s="1843"/>
      <c r="D428" s="1843"/>
      <c r="E428" s="1843"/>
      <c r="F428" s="1843"/>
    </row>
    <row r="429" spans="1:6">
      <c r="A429" s="1843"/>
      <c r="B429" s="1843"/>
      <c r="C429" s="1843"/>
      <c r="D429" s="1843"/>
      <c r="E429" s="1843"/>
      <c r="F429" s="1843"/>
    </row>
    <row r="430" spans="1:6">
      <c r="A430" s="1843"/>
      <c r="B430" s="1843"/>
      <c r="C430" s="1843"/>
      <c r="D430" s="1843"/>
      <c r="E430" s="1843"/>
      <c r="F430" s="1843"/>
    </row>
    <row r="431" spans="1:6">
      <c r="A431" s="1843"/>
      <c r="B431" s="1843"/>
      <c r="C431" s="1843"/>
      <c r="D431" s="1843"/>
      <c r="E431" s="1843"/>
      <c r="F431" s="1843"/>
    </row>
    <row r="432" spans="1:6">
      <c r="A432" s="1843"/>
      <c r="B432" s="1843"/>
      <c r="C432" s="1843"/>
      <c r="D432" s="1843"/>
      <c r="E432" s="1843"/>
      <c r="F432" s="1843"/>
    </row>
    <row r="433" spans="1:8">
      <c r="A433" s="1843"/>
      <c r="B433" s="1843"/>
      <c r="C433" s="1843"/>
      <c r="D433" s="1843"/>
      <c r="E433" s="1843"/>
      <c r="F433" s="1843"/>
    </row>
    <row r="434" spans="1:8">
      <c r="A434" s="542"/>
      <c r="B434" s="542"/>
      <c r="C434" s="542"/>
      <c r="D434" s="542"/>
      <c r="E434" s="542"/>
      <c r="F434" s="542"/>
    </row>
    <row r="435" spans="1:8">
      <c r="A435" s="515"/>
      <c r="B435" s="516"/>
      <c r="C435" s="517"/>
      <c r="D435" s="517"/>
      <c r="E435" s="515"/>
      <c r="F435" s="515"/>
    </row>
    <row r="436" spans="1:8" s="560" customFormat="1" ht="15">
      <c r="A436" s="537"/>
      <c r="B436" s="574" t="s">
        <v>337</v>
      </c>
      <c r="C436" s="557"/>
      <c r="D436" s="557"/>
      <c r="E436" s="558"/>
      <c r="F436" s="558"/>
      <c r="G436" s="559"/>
      <c r="H436" s="559"/>
    </row>
    <row r="437" spans="1:8" s="567" customFormat="1">
      <c r="A437" s="515"/>
      <c r="B437" s="543"/>
      <c r="C437" s="588"/>
      <c r="D437" s="588"/>
      <c r="E437" s="515"/>
      <c r="F437" s="515"/>
      <c r="G437" s="566"/>
      <c r="H437" s="566"/>
    </row>
    <row r="438" spans="1:8" s="567" customFormat="1">
      <c r="A438" s="1843" t="s">
        <v>673</v>
      </c>
      <c r="B438" s="1843"/>
      <c r="C438" s="1843"/>
      <c r="D438" s="1843"/>
      <c r="E438" s="1843"/>
      <c r="F438" s="1843"/>
      <c r="G438" s="566"/>
      <c r="H438" s="566"/>
    </row>
    <row r="439" spans="1:8" s="567" customFormat="1">
      <c r="A439" s="1843"/>
      <c r="B439" s="1843"/>
      <c r="C439" s="1843"/>
      <c r="D439" s="1843"/>
      <c r="E439" s="1843"/>
      <c r="F439" s="1843"/>
      <c r="G439" s="566"/>
      <c r="H439" s="566"/>
    </row>
    <row r="440" spans="1:8" s="567" customFormat="1">
      <c r="A440" s="1843"/>
      <c r="B440" s="1843"/>
      <c r="C440" s="1843"/>
      <c r="D440" s="1843"/>
      <c r="E440" s="1843"/>
      <c r="F440" s="1843"/>
      <c r="G440" s="566"/>
      <c r="H440" s="566"/>
    </row>
    <row r="441" spans="1:8" s="567" customFormat="1">
      <c r="A441" s="1843"/>
      <c r="B441" s="1843"/>
      <c r="C441" s="1843"/>
      <c r="D441" s="1843"/>
      <c r="E441" s="1843"/>
      <c r="F441" s="1843"/>
      <c r="G441" s="566"/>
      <c r="H441" s="566"/>
    </row>
    <row r="442" spans="1:8" s="567" customFormat="1">
      <c r="A442" s="1843"/>
      <c r="B442" s="1843"/>
      <c r="C442" s="1843"/>
      <c r="D442" s="1843"/>
      <c r="E442" s="1843"/>
      <c r="F442" s="1843"/>
      <c r="G442" s="566"/>
      <c r="H442" s="566"/>
    </row>
    <row r="443" spans="1:8" s="567" customFormat="1">
      <c r="A443" s="1843" t="s">
        <v>667</v>
      </c>
      <c r="B443" s="1843"/>
      <c r="C443" s="1843"/>
      <c r="D443" s="1843"/>
      <c r="E443" s="1843"/>
      <c r="F443" s="1843"/>
      <c r="G443" s="566"/>
      <c r="H443" s="566"/>
    </row>
    <row r="444" spans="1:8" s="567" customFormat="1">
      <c r="A444" s="1843"/>
      <c r="B444" s="1843"/>
      <c r="C444" s="1843"/>
      <c r="D444" s="1843"/>
      <c r="E444" s="1843"/>
      <c r="F444" s="1843"/>
      <c r="G444" s="566"/>
      <c r="H444" s="566"/>
    </row>
    <row r="445" spans="1:8" s="567" customFormat="1">
      <c r="A445" s="546"/>
      <c r="B445" s="543"/>
      <c r="C445" s="588"/>
      <c r="D445" s="588"/>
      <c r="E445" s="515"/>
      <c r="F445" s="515"/>
      <c r="G445" s="566"/>
      <c r="H445" s="566"/>
    </row>
    <row r="446" spans="1:8" s="567" customFormat="1">
      <c r="A446" s="1843" t="s">
        <v>674</v>
      </c>
      <c r="B446" s="1843"/>
      <c r="C446" s="1843"/>
      <c r="D446" s="1843"/>
      <c r="E446" s="1843"/>
      <c r="F446" s="1843"/>
      <c r="G446" s="566"/>
      <c r="H446" s="566"/>
    </row>
    <row r="447" spans="1:8" s="567" customFormat="1">
      <c r="A447" s="1843"/>
      <c r="B447" s="1843"/>
      <c r="C447" s="1843"/>
      <c r="D447" s="1843"/>
      <c r="E447" s="1843"/>
      <c r="F447" s="1843"/>
      <c r="G447" s="566"/>
      <c r="H447" s="566"/>
    </row>
    <row r="448" spans="1:8" s="567" customFormat="1">
      <c r="A448" s="1843"/>
      <c r="B448" s="1843"/>
      <c r="C448" s="1843"/>
      <c r="D448" s="1843"/>
      <c r="E448" s="1843"/>
      <c r="F448" s="1843"/>
      <c r="G448" s="566"/>
      <c r="H448" s="566"/>
    </row>
    <row r="449" spans="1:8" s="567" customFormat="1">
      <c r="A449" s="1843"/>
      <c r="B449" s="1843"/>
      <c r="C449" s="1843"/>
      <c r="D449" s="1843"/>
      <c r="E449" s="1843"/>
      <c r="F449" s="1843"/>
      <c r="G449" s="566"/>
      <c r="H449" s="566"/>
    </row>
    <row r="450" spans="1:8" s="567" customFormat="1">
      <c r="A450" s="1843"/>
      <c r="B450" s="1843"/>
      <c r="C450" s="1843"/>
      <c r="D450" s="1843"/>
      <c r="E450" s="1843"/>
      <c r="F450" s="1843"/>
      <c r="G450" s="566"/>
      <c r="H450" s="566"/>
    </row>
    <row r="451" spans="1:8" s="567" customFormat="1">
      <c r="A451" s="1843"/>
      <c r="B451" s="1843"/>
      <c r="C451" s="1843"/>
      <c r="D451" s="1843"/>
      <c r="E451" s="1843"/>
      <c r="F451" s="1843"/>
      <c r="G451" s="566"/>
      <c r="H451" s="566"/>
    </row>
    <row r="452" spans="1:8" s="567" customFormat="1">
      <c r="A452" s="1843"/>
      <c r="B452" s="1843"/>
      <c r="C452" s="1843"/>
      <c r="D452" s="1843"/>
      <c r="E452" s="1843"/>
      <c r="F452" s="1843"/>
      <c r="G452" s="566"/>
      <c r="H452" s="566"/>
    </row>
    <row r="453" spans="1:8" s="567" customFormat="1">
      <c r="A453" s="546"/>
      <c r="B453" s="543"/>
      <c r="C453" s="588"/>
      <c r="D453" s="588"/>
      <c r="E453" s="515"/>
      <c r="F453" s="515"/>
      <c r="G453" s="566"/>
      <c r="H453" s="566"/>
    </row>
    <row r="454" spans="1:8" s="567" customFormat="1">
      <c r="A454" s="1843" t="s">
        <v>675</v>
      </c>
      <c r="B454" s="1843"/>
      <c r="C454" s="1843"/>
      <c r="D454" s="1843"/>
      <c r="E454" s="1843"/>
      <c r="F454" s="1843"/>
      <c r="G454" s="566"/>
      <c r="H454" s="566"/>
    </row>
    <row r="455" spans="1:8" s="567" customFormat="1">
      <c r="A455" s="1843"/>
      <c r="B455" s="1843"/>
      <c r="C455" s="1843"/>
      <c r="D455" s="1843"/>
      <c r="E455" s="1843"/>
      <c r="F455" s="1843"/>
      <c r="G455" s="566"/>
      <c r="H455" s="566"/>
    </row>
    <row r="456" spans="1:8" s="567" customFormat="1">
      <c r="A456" s="1843"/>
      <c r="B456" s="1843"/>
      <c r="C456" s="1843"/>
      <c r="D456" s="1843"/>
      <c r="E456" s="1843"/>
      <c r="F456" s="1843"/>
      <c r="G456" s="566"/>
      <c r="H456" s="566"/>
    </row>
    <row r="457" spans="1:8" s="567" customFormat="1">
      <c r="A457" s="546"/>
      <c r="B457" s="543"/>
      <c r="C457" s="588"/>
      <c r="D457" s="588"/>
      <c r="E457" s="515"/>
      <c r="F457" s="515"/>
      <c r="G457" s="566"/>
      <c r="H457" s="566"/>
    </row>
    <row r="458" spans="1:8" s="567" customFormat="1">
      <c r="A458" s="1843" t="s">
        <v>676</v>
      </c>
      <c r="B458" s="1843"/>
      <c r="C458" s="1843"/>
      <c r="D458" s="1843"/>
      <c r="E458" s="1843"/>
      <c r="F458" s="1843"/>
      <c r="G458" s="566"/>
      <c r="H458" s="566"/>
    </row>
    <row r="459" spans="1:8" s="567" customFormat="1">
      <c r="A459" s="1843"/>
      <c r="B459" s="1843"/>
      <c r="C459" s="1843"/>
      <c r="D459" s="1843"/>
      <c r="E459" s="1843"/>
      <c r="F459" s="1843"/>
      <c r="G459" s="566"/>
      <c r="H459" s="566"/>
    </row>
    <row r="460" spans="1:8" s="567" customFormat="1">
      <c r="A460" s="1843"/>
      <c r="B460" s="1843"/>
      <c r="C460" s="1843"/>
      <c r="D460" s="1843"/>
      <c r="E460" s="1843"/>
      <c r="F460" s="1843"/>
      <c r="G460" s="566"/>
      <c r="H460" s="566"/>
    </row>
    <row r="461" spans="1:8" s="567" customFormat="1">
      <c r="A461" s="546"/>
      <c r="B461" s="543"/>
      <c r="C461" s="588"/>
      <c r="D461" s="588"/>
      <c r="E461" s="515"/>
      <c r="F461" s="515"/>
      <c r="G461" s="566"/>
      <c r="H461" s="566"/>
    </row>
    <row r="462" spans="1:8" s="567" customFormat="1">
      <c r="A462" s="1843" t="s">
        <v>677</v>
      </c>
      <c r="B462" s="1843"/>
      <c r="C462" s="1843"/>
      <c r="D462" s="1843"/>
      <c r="E462" s="1843"/>
      <c r="F462" s="1843"/>
      <c r="G462" s="566"/>
      <c r="H462" s="566"/>
    </row>
    <row r="463" spans="1:8" s="567" customFormat="1">
      <c r="A463" s="1843"/>
      <c r="B463" s="1843"/>
      <c r="C463" s="1843"/>
      <c r="D463" s="1843"/>
      <c r="E463" s="1843"/>
      <c r="F463" s="1843"/>
      <c r="G463" s="566"/>
      <c r="H463" s="566"/>
    </row>
    <row r="464" spans="1:8" s="567" customFormat="1">
      <c r="A464" s="1843"/>
      <c r="B464" s="1843"/>
      <c r="C464" s="1843"/>
      <c r="D464" s="1843"/>
      <c r="E464" s="1843"/>
      <c r="F464" s="1843"/>
      <c r="G464" s="566"/>
      <c r="H464" s="566"/>
    </row>
    <row r="465" spans="1:8" s="567" customFormat="1">
      <c r="A465" s="1843"/>
      <c r="B465" s="1843"/>
      <c r="C465" s="1843"/>
      <c r="D465" s="1843"/>
      <c r="E465" s="1843"/>
      <c r="F465" s="1843"/>
      <c r="G465" s="566"/>
      <c r="H465" s="566"/>
    </row>
    <row r="466" spans="1:8" s="567" customFormat="1">
      <c r="A466" s="586"/>
      <c r="B466" s="550"/>
      <c r="C466" s="568"/>
      <c r="D466" s="568"/>
      <c r="E466" s="586"/>
      <c r="F466" s="586"/>
      <c r="G466" s="566"/>
      <c r="H466" s="566"/>
    </row>
    <row r="467" spans="1:8" s="567" customFormat="1">
      <c r="A467" s="1843" t="s">
        <v>678</v>
      </c>
      <c r="B467" s="1843"/>
      <c r="C467" s="1843"/>
      <c r="D467" s="1843"/>
      <c r="E467" s="1843"/>
      <c r="F467" s="1843"/>
      <c r="G467" s="566"/>
      <c r="H467" s="566"/>
    </row>
    <row r="468" spans="1:8" s="567" customFormat="1">
      <c r="A468" s="1843"/>
      <c r="B468" s="1843"/>
      <c r="C468" s="1843"/>
      <c r="D468" s="1843"/>
      <c r="E468" s="1843"/>
      <c r="F468" s="1843"/>
      <c r="G468" s="566"/>
      <c r="H468" s="566"/>
    </row>
    <row r="469" spans="1:8" s="567" customFormat="1">
      <c r="A469" s="586"/>
      <c r="B469" s="543"/>
      <c r="C469" s="590"/>
      <c r="D469" s="590"/>
      <c r="E469" s="587"/>
      <c r="F469" s="587"/>
      <c r="G469" s="566"/>
      <c r="H469" s="566"/>
    </row>
    <row r="470" spans="1:8" s="567" customFormat="1">
      <c r="A470" s="1843" t="s">
        <v>679</v>
      </c>
      <c r="B470" s="1843"/>
      <c r="C470" s="1843"/>
      <c r="D470" s="1843"/>
      <c r="E470" s="1843"/>
      <c r="F470" s="1843"/>
      <c r="G470" s="566"/>
      <c r="H470" s="566"/>
    </row>
    <row r="471" spans="1:8" s="567" customFormat="1">
      <c r="A471" s="1843"/>
      <c r="B471" s="1843"/>
      <c r="C471" s="1843"/>
      <c r="D471" s="1843"/>
      <c r="E471" s="1843"/>
      <c r="F471" s="1843"/>
      <c r="G471" s="566"/>
      <c r="H471" s="566"/>
    </row>
    <row r="472" spans="1:8" s="567" customFormat="1">
      <c r="A472" s="1843"/>
      <c r="B472" s="1843"/>
      <c r="C472" s="1843"/>
      <c r="D472" s="1843"/>
      <c r="E472" s="1843"/>
      <c r="F472" s="1843"/>
      <c r="G472" s="566"/>
      <c r="H472" s="566"/>
    </row>
    <row r="473" spans="1:8" s="567" customFormat="1">
      <c r="A473" s="1843"/>
      <c r="B473" s="1843"/>
      <c r="C473" s="1843"/>
      <c r="D473" s="1843"/>
      <c r="E473" s="1843"/>
      <c r="F473" s="1843"/>
      <c r="G473" s="566"/>
      <c r="H473" s="566"/>
    </row>
    <row r="474" spans="1:8" s="567" customFormat="1">
      <c r="A474" s="1843"/>
      <c r="B474" s="1843"/>
      <c r="C474" s="1843"/>
      <c r="D474" s="1843"/>
      <c r="E474" s="1843"/>
      <c r="F474" s="1843"/>
      <c r="G474" s="566"/>
      <c r="H474" s="566"/>
    </row>
    <row r="475" spans="1:8" s="567" customFormat="1">
      <c r="A475" s="1843"/>
      <c r="B475" s="1843"/>
      <c r="C475" s="1843"/>
      <c r="D475" s="1843"/>
      <c r="E475" s="1843"/>
      <c r="F475" s="1843"/>
      <c r="G475" s="566"/>
      <c r="H475" s="566"/>
    </row>
    <row r="476" spans="1:8" s="567" customFormat="1">
      <c r="A476" s="1843"/>
      <c r="B476" s="1843"/>
      <c r="C476" s="1843"/>
      <c r="D476" s="1843"/>
      <c r="E476" s="1843"/>
      <c r="F476" s="1843"/>
      <c r="G476" s="566"/>
      <c r="H476" s="566"/>
    </row>
    <row r="477" spans="1:8" s="567" customFormat="1">
      <c r="A477" s="546"/>
      <c r="B477" s="543"/>
      <c r="C477" s="588"/>
      <c r="D477" s="588"/>
      <c r="E477" s="515"/>
      <c r="F477" s="515"/>
      <c r="G477" s="566"/>
      <c r="H477" s="566"/>
    </row>
    <row r="478" spans="1:8" s="567" customFormat="1">
      <c r="A478" s="1843" t="s">
        <v>680</v>
      </c>
      <c r="B478" s="1843"/>
      <c r="C478" s="1843"/>
      <c r="D478" s="1843"/>
      <c r="E478" s="1843"/>
      <c r="F478" s="1843"/>
      <c r="G478" s="566"/>
      <c r="H478" s="566"/>
    </row>
    <row r="479" spans="1:8" s="567" customFormat="1">
      <c r="A479" s="1843"/>
      <c r="B479" s="1843"/>
      <c r="C479" s="1843"/>
      <c r="D479" s="1843"/>
      <c r="E479" s="1843"/>
      <c r="F479" s="1843"/>
      <c r="G479" s="566"/>
      <c r="H479" s="566"/>
    </row>
    <row r="480" spans="1:8" s="567" customFormat="1">
      <c r="A480" s="1843"/>
      <c r="B480" s="1843"/>
      <c r="C480" s="1843"/>
      <c r="D480" s="1843"/>
      <c r="E480" s="1843"/>
      <c r="F480" s="1843"/>
      <c r="G480" s="566"/>
      <c r="H480" s="566"/>
    </row>
    <row r="481" spans="1:8" s="567" customFormat="1">
      <c r="A481" s="586"/>
      <c r="B481" s="550"/>
      <c r="C481" s="568"/>
      <c r="D481" s="568"/>
      <c r="E481" s="586"/>
      <c r="F481" s="586"/>
      <c r="G481" s="566"/>
      <c r="H481" s="566"/>
    </row>
    <row r="482" spans="1:8" s="567" customFormat="1">
      <c r="A482" s="1843" t="s">
        <v>681</v>
      </c>
      <c r="B482" s="1843"/>
      <c r="C482" s="1843"/>
      <c r="D482" s="1843"/>
      <c r="E482" s="1843"/>
      <c r="F482" s="1843"/>
      <c r="G482" s="566"/>
      <c r="H482" s="566"/>
    </row>
    <row r="483" spans="1:8" s="567" customFormat="1">
      <c r="A483" s="1843"/>
      <c r="B483" s="1843"/>
      <c r="C483" s="1843"/>
      <c r="D483" s="1843"/>
      <c r="E483" s="1843"/>
      <c r="F483" s="1843"/>
      <c r="G483" s="566"/>
      <c r="H483" s="566"/>
    </row>
    <row r="484" spans="1:8" s="567" customFormat="1">
      <c r="A484" s="546"/>
      <c r="B484" s="550"/>
      <c r="C484" s="568"/>
      <c r="D484" s="568"/>
      <c r="E484" s="586"/>
      <c r="F484" s="586"/>
      <c r="G484" s="566"/>
      <c r="H484" s="566"/>
    </row>
    <row r="485" spans="1:8" s="567" customFormat="1">
      <c r="A485" s="1843" t="s">
        <v>682</v>
      </c>
      <c r="B485" s="1843"/>
      <c r="C485" s="1843"/>
      <c r="D485" s="1843"/>
      <c r="E485" s="1843"/>
      <c r="F485" s="1843"/>
      <c r="G485" s="566"/>
      <c r="H485" s="566"/>
    </row>
    <row r="486" spans="1:8" s="567" customFormat="1">
      <c r="A486" s="1843"/>
      <c r="B486" s="1843"/>
      <c r="C486" s="1843"/>
      <c r="D486" s="1843"/>
      <c r="E486" s="1843"/>
      <c r="F486" s="1843"/>
      <c r="G486" s="566"/>
      <c r="H486" s="566"/>
    </row>
    <row r="487" spans="1:8" s="567" customFormat="1">
      <c r="A487" s="546"/>
      <c r="B487" s="550"/>
      <c r="C487" s="568"/>
      <c r="D487" s="568"/>
      <c r="E487" s="586"/>
      <c r="F487" s="586"/>
      <c r="G487" s="566"/>
      <c r="H487" s="566"/>
    </row>
    <row r="488" spans="1:8" s="567" customFormat="1">
      <c r="A488" s="1843" t="s">
        <v>683</v>
      </c>
      <c r="B488" s="1843"/>
      <c r="C488" s="1843"/>
      <c r="D488" s="1843"/>
      <c r="E488" s="1843"/>
      <c r="F488" s="1843"/>
      <c r="G488" s="566"/>
      <c r="H488" s="566"/>
    </row>
    <row r="489" spans="1:8" s="567" customFormat="1">
      <c r="A489" s="1843"/>
      <c r="B489" s="1843"/>
      <c r="C489" s="1843"/>
      <c r="D489" s="1843"/>
      <c r="E489" s="1843"/>
      <c r="F489" s="1843"/>
      <c r="G489" s="566"/>
      <c r="H489" s="566"/>
    </row>
    <row r="490" spans="1:8" s="567" customFormat="1">
      <c r="A490" s="542"/>
      <c r="B490" s="550"/>
      <c r="C490" s="551"/>
      <c r="D490" s="551"/>
      <c r="E490" s="542"/>
      <c r="F490" s="542"/>
      <c r="G490" s="566"/>
      <c r="H490" s="566"/>
    </row>
    <row r="491" spans="1:8" s="567" customFormat="1">
      <c r="A491" s="1843" t="s">
        <v>684</v>
      </c>
      <c r="B491" s="1843"/>
      <c r="C491" s="1843"/>
      <c r="D491" s="1843"/>
      <c r="E491" s="1843"/>
      <c r="F491" s="1843"/>
      <c r="G491" s="566"/>
      <c r="H491" s="566"/>
    </row>
    <row r="492" spans="1:8" s="567" customFormat="1">
      <c r="A492" s="1843"/>
      <c r="B492" s="1843"/>
      <c r="C492" s="1843"/>
      <c r="D492" s="1843"/>
      <c r="E492" s="1843"/>
      <c r="F492" s="1843"/>
      <c r="G492" s="566"/>
      <c r="H492" s="566"/>
    </row>
    <row r="493" spans="1:8" s="567" customFormat="1">
      <c r="A493" s="1843"/>
      <c r="B493" s="1843"/>
      <c r="C493" s="1843"/>
      <c r="D493" s="1843"/>
      <c r="E493" s="1843"/>
      <c r="F493" s="1843"/>
      <c r="G493" s="566"/>
      <c r="H493" s="566"/>
    </row>
    <row r="494" spans="1:8" s="567" customFormat="1">
      <c r="A494" s="546"/>
      <c r="B494" s="550"/>
      <c r="C494" s="568"/>
      <c r="D494" s="568"/>
      <c r="E494" s="586"/>
      <c r="F494" s="586"/>
      <c r="G494" s="566"/>
      <c r="H494" s="566"/>
    </row>
    <row r="495" spans="1:8" s="567" customFormat="1">
      <c r="A495" s="1843" t="s">
        <v>659</v>
      </c>
      <c r="B495" s="1843"/>
      <c r="C495" s="1843"/>
      <c r="D495" s="1843"/>
      <c r="E495" s="1843"/>
      <c r="F495" s="1843"/>
      <c r="G495" s="566"/>
      <c r="H495" s="566"/>
    </row>
    <row r="496" spans="1:8" s="567" customFormat="1">
      <c r="A496" s="1843"/>
      <c r="B496" s="1843"/>
      <c r="C496" s="1843"/>
      <c r="D496" s="1843"/>
      <c r="E496" s="1843"/>
      <c r="F496" s="1843"/>
      <c r="G496" s="566"/>
      <c r="H496" s="566"/>
    </row>
    <row r="497" spans="1:8" s="567" customFormat="1">
      <c r="A497" s="1843"/>
      <c r="B497" s="1843"/>
      <c r="C497" s="1843"/>
      <c r="D497" s="1843"/>
      <c r="E497" s="1843"/>
      <c r="F497" s="1843"/>
      <c r="G497" s="566"/>
      <c r="H497" s="566"/>
    </row>
    <row r="498" spans="1:8" s="567" customFormat="1">
      <c r="A498" s="1843"/>
      <c r="B498" s="1843"/>
      <c r="C498" s="1843"/>
      <c r="D498" s="1843"/>
      <c r="E498" s="1843"/>
      <c r="F498" s="1843"/>
      <c r="G498" s="566"/>
      <c r="H498" s="566"/>
    </row>
    <row r="499" spans="1:8" s="567" customFormat="1">
      <c r="A499" s="1843"/>
      <c r="B499" s="1843"/>
      <c r="C499" s="1843"/>
      <c r="D499" s="1843"/>
      <c r="E499" s="1843"/>
      <c r="F499" s="1843"/>
      <c r="G499" s="566"/>
      <c r="H499" s="566"/>
    </row>
    <row r="500" spans="1:8" s="567" customFormat="1">
      <c r="A500" s="546"/>
      <c r="B500" s="543"/>
      <c r="C500" s="588"/>
      <c r="D500" s="588"/>
      <c r="E500" s="515"/>
      <c r="F500" s="515"/>
      <c r="G500" s="566"/>
      <c r="H500" s="566"/>
    </row>
    <row r="501" spans="1:8" s="567" customFormat="1">
      <c r="A501" s="546" t="s">
        <v>3396</v>
      </c>
      <c r="B501" s="543"/>
      <c r="C501" s="588"/>
      <c r="D501" s="588"/>
      <c r="E501" s="515"/>
      <c r="F501" s="515"/>
      <c r="G501" s="566"/>
      <c r="H501" s="566"/>
    </row>
    <row r="502" spans="1:8">
      <c r="A502" s="515"/>
      <c r="B502" s="516"/>
      <c r="C502" s="517"/>
      <c r="D502" s="517"/>
      <c r="E502" s="515"/>
      <c r="F502" s="515"/>
    </row>
    <row r="503" spans="1:8" s="560" customFormat="1" ht="15">
      <c r="A503" s="537"/>
      <c r="B503" s="538" t="s">
        <v>339</v>
      </c>
      <c r="C503" s="557"/>
      <c r="D503" s="557"/>
      <c r="E503" s="558"/>
      <c r="F503" s="558"/>
      <c r="G503" s="559"/>
      <c r="H503" s="559"/>
    </row>
    <row r="504" spans="1:8" s="567" customFormat="1">
      <c r="A504" s="515"/>
      <c r="B504" s="516"/>
      <c r="C504" s="588"/>
      <c r="D504" s="588"/>
      <c r="E504" s="515"/>
      <c r="F504" s="515"/>
      <c r="G504" s="566"/>
      <c r="H504" s="566"/>
    </row>
    <row r="505" spans="1:8" s="567" customFormat="1">
      <c r="A505" s="1843" t="s">
        <v>685</v>
      </c>
      <c r="B505" s="1843"/>
      <c r="C505" s="1843"/>
      <c r="D505" s="1843"/>
      <c r="E505" s="1843"/>
      <c r="F505" s="1843"/>
      <c r="G505" s="566"/>
      <c r="H505" s="566"/>
    </row>
    <row r="506" spans="1:8" s="567" customFormat="1">
      <c r="A506" s="1843"/>
      <c r="B506" s="1843"/>
      <c r="C506" s="1843"/>
      <c r="D506" s="1843"/>
      <c r="E506" s="1843"/>
      <c r="F506" s="1843"/>
      <c r="G506" s="566"/>
      <c r="H506" s="566"/>
    </row>
    <row r="507" spans="1:8" s="567" customFormat="1">
      <c r="A507" s="1843"/>
      <c r="B507" s="1843"/>
      <c r="C507" s="1843"/>
      <c r="D507" s="1843"/>
      <c r="E507" s="1843"/>
      <c r="F507" s="1843"/>
      <c r="G507" s="566"/>
      <c r="H507" s="566"/>
    </row>
    <row r="508" spans="1:8" s="567" customFormat="1">
      <c r="A508" s="1843"/>
      <c r="B508" s="1843"/>
      <c r="C508" s="1843"/>
      <c r="D508" s="1843"/>
      <c r="E508" s="1843"/>
      <c r="F508" s="1843"/>
      <c r="G508" s="566"/>
      <c r="H508" s="566"/>
    </row>
    <row r="509" spans="1:8" s="567" customFormat="1">
      <c r="A509" s="1843"/>
      <c r="B509" s="1843"/>
      <c r="C509" s="1843"/>
      <c r="D509" s="1843"/>
      <c r="E509" s="1843"/>
      <c r="F509" s="1843"/>
      <c r="G509" s="566"/>
      <c r="H509" s="566"/>
    </row>
    <row r="510" spans="1:8" s="567" customFormat="1">
      <c r="A510" s="1843"/>
      <c r="B510" s="1843"/>
      <c r="C510" s="1843"/>
      <c r="D510" s="1843"/>
      <c r="E510" s="1843"/>
      <c r="F510" s="1843"/>
      <c r="G510" s="566"/>
      <c r="H510" s="566"/>
    </row>
    <row r="511" spans="1:8" s="567" customFormat="1">
      <c r="A511" s="542"/>
      <c r="B511" s="550"/>
      <c r="C511" s="568"/>
      <c r="D511" s="568"/>
      <c r="E511" s="542"/>
      <c r="F511" s="542"/>
      <c r="G511" s="566"/>
      <c r="H511" s="566"/>
    </row>
    <row r="512" spans="1:8" s="567" customFormat="1">
      <c r="A512" s="1843" t="s">
        <v>667</v>
      </c>
      <c r="B512" s="1843"/>
      <c r="C512" s="1843"/>
      <c r="D512" s="1843"/>
      <c r="E512" s="1843"/>
      <c r="F512" s="1843"/>
      <c r="G512" s="566"/>
      <c r="H512" s="566"/>
    </row>
    <row r="513" spans="1:8" s="567" customFormat="1">
      <c r="A513" s="1843"/>
      <c r="B513" s="1843"/>
      <c r="C513" s="1843"/>
      <c r="D513" s="1843"/>
      <c r="E513" s="1843"/>
      <c r="F513" s="1843"/>
      <c r="G513" s="566"/>
      <c r="H513" s="566"/>
    </row>
    <row r="514" spans="1:8" s="567" customFormat="1">
      <c r="A514" s="586"/>
      <c r="B514" s="516"/>
      <c r="C514" s="590"/>
      <c r="D514" s="590"/>
      <c r="E514" s="587"/>
      <c r="F514" s="587"/>
      <c r="G514" s="566"/>
      <c r="H514" s="566"/>
    </row>
    <row r="515" spans="1:8" s="567" customFormat="1">
      <c r="A515" s="1843" t="s">
        <v>686</v>
      </c>
      <c r="B515" s="1843"/>
      <c r="C515" s="1843"/>
      <c r="D515" s="1843"/>
      <c r="E515" s="1843"/>
      <c r="F515" s="1843"/>
      <c r="G515" s="566"/>
      <c r="H515" s="566"/>
    </row>
    <row r="516" spans="1:8" s="567" customFormat="1">
      <c r="A516" s="1843"/>
      <c r="B516" s="1843"/>
      <c r="C516" s="1843"/>
      <c r="D516" s="1843"/>
      <c r="E516" s="1843"/>
      <c r="F516" s="1843"/>
      <c r="G516" s="566"/>
      <c r="H516" s="566"/>
    </row>
    <row r="517" spans="1:8" s="567" customFormat="1">
      <c r="A517" s="586"/>
      <c r="B517" s="516"/>
      <c r="C517" s="590"/>
      <c r="D517" s="590"/>
      <c r="E517" s="587"/>
      <c r="F517" s="587"/>
      <c r="G517" s="566"/>
      <c r="H517" s="566"/>
    </row>
    <row r="518" spans="1:8" s="567" customFormat="1">
      <c r="A518" s="1843" t="s">
        <v>687</v>
      </c>
      <c r="B518" s="1843"/>
      <c r="C518" s="1843"/>
      <c r="D518" s="1843"/>
      <c r="E518" s="1843"/>
      <c r="F518" s="1843"/>
      <c r="G518" s="566"/>
      <c r="H518" s="566"/>
    </row>
    <row r="519" spans="1:8" s="567" customFormat="1">
      <c r="A519" s="1843"/>
      <c r="B519" s="1843"/>
      <c r="C519" s="1843"/>
      <c r="D519" s="1843"/>
      <c r="E519" s="1843"/>
      <c r="F519" s="1843"/>
      <c r="G519" s="566"/>
      <c r="H519" s="566"/>
    </row>
    <row r="520" spans="1:8" s="567" customFormat="1">
      <c r="A520" s="1843"/>
      <c r="B520" s="1843"/>
      <c r="C520" s="1843"/>
      <c r="D520" s="1843"/>
      <c r="E520" s="1843"/>
      <c r="F520" s="1843"/>
      <c r="G520" s="566"/>
      <c r="H520" s="566"/>
    </row>
    <row r="521" spans="1:8" s="567" customFormat="1">
      <c r="A521" s="586"/>
      <c r="B521" s="516"/>
      <c r="C521" s="590"/>
      <c r="D521" s="590"/>
      <c r="E521" s="587"/>
      <c r="F521" s="587"/>
      <c r="G521" s="566"/>
      <c r="H521" s="566"/>
    </row>
    <row r="522" spans="1:8" s="567" customFormat="1">
      <c r="A522" s="1843" t="s">
        <v>688</v>
      </c>
      <c r="B522" s="1843"/>
      <c r="C522" s="1843"/>
      <c r="D522" s="1843"/>
      <c r="E522" s="1843"/>
      <c r="F522" s="1843"/>
      <c r="G522" s="566"/>
      <c r="H522" s="566"/>
    </row>
    <row r="523" spans="1:8" s="567" customFormat="1">
      <c r="A523" s="1843"/>
      <c r="B523" s="1843"/>
      <c r="C523" s="1843"/>
      <c r="D523" s="1843"/>
      <c r="E523" s="1843"/>
      <c r="F523" s="1843"/>
      <c r="G523" s="566"/>
      <c r="H523" s="566"/>
    </row>
    <row r="524" spans="1:8" s="567" customFormat="1">
      <c r="A524" s="1843"/>
      <c r="B524" s="1843"/>
      <c r="C524" s="1843"/>
      <c r="D524" s="1843"/>
      <c r="E524" s="1843"/>
      <c r="F524" s="1843"/>
      <c r="G524" s="566"/>
      <c r="H524" s="566"/>
    </row>
    <row r="525" spans="1:8" s="567" customFormat="1">
      <c r="A525" s="1843"/>
      <c r="B525" s="1843"/>
      <c r="C525" s="1843"/>
      <c r="D525" s="1843"/>
      <c r="E525" s="1843"/>
      <c r="F525" s="1843"/>
      <c r="G525" s="566"/>
      <c r="H525" s="566"/>
    </row>
    <row r="526" spans="1:8" s="567" customFormat="1">
      <c r="A526" s="1843"/>
      <c r="B526" s="1843"/>
      <c r="C526" s="1843"/>
      <c r="D526" s="1843"/>
      <c r="E526" s="1843"/>
      <c r="F526" s="1843"/>
      <c r="G526" s="566"/>
      <c r="H526" s="566"/>
    </row>
    <row r="527" spans="1:8" s="567" customFormat="1">
      <c r="A527" s="1843"/>
      <c r="B527" s="1843"/>
      <c r="C527" s="1843"/>
      <c r="D527" s="1843"/>
      <c r="E527" s="1843"/>
      <c r="F527" s="1843"/>
      <c r="G527" s="566"/>
      <c r="H527" s="566"/>
    </row>
    <row r="528" spans="1:8" s="567" customFormat="1">
      <c r="A528" s="1843"/>
      <c r="B528" s="1843"/>
      <c r="C528" s="1843"/>
      <c r="D528" s="1843"/>
      <c r="E528" s="1843"/>
      <c r="F528" s="1843"/>
      <c r="G528" s="566"/>
      <c r="H528" s="566"/>
    </row>
    <row r="529" spans="1:8" s="567" customFormat="1">
      <c r="A529" s="542"/>
      <c r="B529" s="550"/>
      <c r="C529" s="568"/>
      <c r="D529" s="568"/>
      <c r="E529" s="542"/>
      <c r="F529" s="542"/>
      <c r="G529" s="566"/>
      <c r="H529" s="566"/>
    </row>
    <row r="530" spans="1:8" s="567" customFormat="1">
      <c r="A530" s="1843" t="s">
        <v>689</v>
      </c>
      <c r="B530" s="1843"/>
      <c r="C530" s="1843"/>
      <c r="D530" s="1843"/>
      <c r="E530" s="1843"/>
      <c r="F530" s="1843"/>
      <c r="G530" s="566"/>
      <c r="H530" s="566"/>
    </row>
    <row r="531" spans="1:8" s="567" customFormat="1">
      <c r="A531" s="1843"/>
      <c r="B531" s="1843"/>
      <c r="C531" s="1843"/>
      <c r="D531" s="1843"/>
      <c r="E531" s="1843"/>
      <c r="F531" s="1843"/>
      <c r="G531" s="566"/>
      <c r="H531" s="566"/>
    </row>
    <row r="532" spans="1:8" s="567" customFormat="1">
      <c r="A532" s="586"/>
      <c r="B532" s="516"/>
      <c r="C532" s="590"/>
      <c r="D532" s="590"/>
      <c r="E532" s="587"/>
      <c r="F532" s="587"/>
      <c r="G532" s="566"/>
      <c r="H532" s="566"/>
    </row>
    <row r="533" spans="1:8" s="567" customFormat="1">
      <c r="A533" s="1843" t="s">
        <v>690</v>
      </c>
      <c r="B533" s="1843"/>
      <c r="C533" s="1843"/>
      <c r="D533" s="1843"/>
      <c r="E533" s="1843"/>
      <c r="F533" s="1843"/>
      <c r="G533" s="566"/>
      <c r="H533" s="566"/>
    </row>
    <row r="534" spans="1:8" s="567" customFormat="1">
      <c r="A534" s="1843"/>
      <c r="B534" s="1843"/>
      <c r="C534" s="1843"/>
      <c r="D534" s="1843"/>
      <c r="E534" s="1843"/>
      <c r="F534" s="1843"/>
      <c r="G534" s="566"/>
      <c r="H534" s="566"/>
    </row>
    <row r="535" spans="1:8" s="567" customFormat="1">
      <c r="A535" s="1843"/>
      <c r="B535" s="1843"/>
      <c r="C535" s="1843"/>
      <c r="D535" s="1843"/>
      <c r="E535" s="1843"/>
      <c r="F535" s="1843"/>
      <c r="G535" s="566"/>
      <c r="H535" s="566"/>
    </row>
    <row r="536" spans="1:8" s="567" customFormat="1">
      <c r="A536" s="586"/>
      <c r="B536" s="593"/>
      <c r="C536" s="568"/>
      <c r="D536" s="568"/>
      <c r="E536" s="586"/>
      <c r="F536" s="586"/>
      <c r="G536" s="566"/>
      <c r="H536" s="566"/>
    </row>
    <row r="537" spans="1:8" s="567" customFormat="1">
      <c r="A537" s="1843" t="s">
        <v>691</v>
      </c>
      <c r="B537" s="1843"/>
      <c r="C537" s="1843"/>
      <c r="D537" s="1843"/>
      <c r="E537" s="1843"/>
      <c r="F537" s="1843"/>
      <c r="G537" s="566"/>
      <c r="H537" s="566"/>
    </row>
    <row r="538" spans="1:8" s="567" customFormat="1">
      <c r="A538" s="1843"/>
      <c r="B538" s="1843"/>
      <c r="C538" s="1843"/>
      <c r="D538" s="1843"/>
      <c r="E538" s="1843"/>
      <c r="F538" s="1843"/>
      <c r="G538" s="566"/>
      <c r="H538" s="566"/>
    </row>
    <row r="539" spans="1:8" s="567" customFormat="1">
      <c r="A539" s="1843"/>
      <c r="B539" s="1843"/>
      <c r="C539" s="1843"/>
      <c r="D539" s="1843"/>
      <c r="E539" s="1843"/>
      <c r="F539" s="1843"/>
      <c r="G539" s="566"/>
      <c r="H539" s="566"/>
    </row>
    <row r="540" spans="1:8" s="567" customFormat="1">
      <c r="A540" s="542"/>
      <c r="B540" s="550"/>
      <c r="C540" s="568"/>
      <c r="D540" s="568"/>
      <c r="E540" s="542"/>
      <c r="F540" s="542"/>
      <c r="G540" s="566"/>
      <c r="H540" s="566"/>
    </row>
    <row r="541" spans="1:8" s="567" customFormat="1">
      <c r="A541" s="1843" t="s">
        <v>3395</v>
      </c>
      <c r="B541" s="1843"/>
      <c r="C541" s="1843"/>
      <c r="D541" s="1843"/>
      <c r="E541" s="1843"/>
      <c r="F541" s="1843"/>
      <c r="G541" s="566"/>
      <c r="H541" s="566"/>
    </row>
    <row r="542" spans="1:8" s="567" customFormat="1">
      <c r="A542" s="1843"/>
      <c r="B542" s="1843"/>
      <c r="C542" s="1843"/>
      <c r="D542" s="1843"/>
      <c r="E542" s="1843"/>
      <c r="F542" s="1843"/>
      <c r="G542" s="566"/>
      <c r="H542" s="566"/>
    </row>
    <row r="543" spans="1:8" s="567" customFormat="1">
      <c r="A543" s="586"/>
      <c r="B543" s="516"/>
      <c r="C543" s="590"/>
      <c r="D543" s="590"/>
      <c r="E543" s="587"/>
      <c r="F543" s="587"/>
      <c r="G543" s="566"/>
      <c r="H543" s="566"/>
    </row>
    <row r="544" spans="1:8" s="567" customFormat="1">
      <c r="A544" s="1843" t="s">
        <v>692</v>
      </c>
      <c r="B544" s="1843"/>
      <c r="C544" s="1843"/>
      <c r="D544" s="1843"/>
      <c r="E544" s="1843"/>
      <c r="F544" s="1843"/>
      <c r="G544" s="566"/>
      <c r="H544" s="566"/>
    </row>
    <row r="545" spans="1:8" s="567" customFormat="1">
      <c r="A545" s="1843"/>
      <c r="B545" s="1843"/>
      <c r="C545" s="1843"/>
      <c r="D545" s="1843"/>
      <c r="E545" s="1843"/>
      <c r="F545" s="1843"/>
      <c r="G545" s="566"/>
      <c r="H545" s="566"/>
    </row>
    <row r="546" spans="1:8" s="567" customFormat="1">
      <c r="A546" s="1843"/>
      <c r="B546" s="1843"/>
      <c r="C546" s="1843"/>
      <c r="D546" s="1843"/>
      <c r="E546" s="1843"/>
      <c r="F546" s="1843"/>
      <c r="G546" s="566"/>
      <c r="H546" s="566"/>
    </row>
    <row r="547" spans="1:8" s="567" customFormat="1">
      <c r="A547" s="542"/>
      <c r="B547" s="550"/>
      <c r="C547" s="568"/>
      <c r="D547" s="568"/>
      <c r="E547" s="542"/>
      <c r="F547" s="542"/>
      <c r="G547" s="566"/>
      <c r="H547" s="566"/>
    </row>
    <row r="548" spans="1:8" s="567" customFormat="1">
      <c r="A548" s="1843" t="s">
        <v>659</v>
      </c>
      <c r="B548" s="1843"/>
      <c r="C548" s="1843"/>
      <c r="D548" s="1843"/>
      <c r="E548" s="1843"/>
      <c r="F548" s="1843"/>
      <c r="G548" s="566"/>
      <c r="H548" s="566"/>
    </row>
    <row r="549" spans="1:8" s="567" customFormat="1">
      <c r="A549" s="1843"/>
      <c r="B549" s="1843"/>
      <c r="C549" s="1843"/>
      <c r="D549" s="1843"/>
      <c r="E549" s="1843"/>
      <c r="F549" s="1843"/>
      <c r="G549" s="566"/>
      <c r="H549" s="566"/>
    </row>
    <row r="550" spans="1:8" s="567" customFormat="1">
      <c r="A550" s="1843"/>
      <c r="B550" s="1843"/>
      <c r="C550" s="1843"/>
      <c r="D550" s="1843"/>
      <c r="E550" s="1843"/>
      <c r="F550" s="1843"/>
      <c r="G550" s="566"/>
      <c r="H550" s="566"/>
    </row>
    <row r="551" spans="1:8" s="567" customFormat="1">
      <c r="A551" s="1843"/>
      <c r="B551" s="1843"/>
      <c r="C551" s="1843"/>
      <c r="D551" s="1843"/>
      <c r="E551" s="1843"/>
      <c r="F551" s="1843"/>
      <c r="G551" s="566"/>
      <c r="H551" s="566"/>
    </row>
    <row r="552" spans="1:8" s="567" customFormat="1">
      <c r="A552" s="1843"/>
      <c r="B552" s="1843"/>
      <c r="C552" s="1843"/>
      <c r="D552" s="1843"/>
      <c r="E552" s="1843"/>
      <c r="F552" s="1843"/>
      <c r="G552" s="566"/>
      <c r="H552" s="566"/>
    </row>
    <row r="553" spans="1:8" s="567" customFormat="1">
      <c r="A553" s="1843"/>
      <c r="B553" s="1843"/>
      <c r="C553" s="1843"/>
      <c r="D553" s="1843"/>
      <c r="E553" s="1843"/>
      <c r="F553" s="1843"/>
      <c r="G553" s="566"/>
      <c r="H553" s="566"/>
    </row>
    <row r="554" spans="1:8">
      <c r="A554" s="515"/>
      <c r="B554" s="516"/>
      <c r="C554" s="517"/>
      <c r="D554" s="517"/>
      <c r="E554" s="515"/>
      <c r="F554" s="515"/>
    </row>
    <row r="555" spans="1:8" s="560" customFormat="1" ht="15">
      <c r="A555" s="537"/>
      <c r="B555" s="574" t="s">
        <v>693</v>
      </c>
      <c r="C555" s="557"/>
      <c r="D555" s="594"/>
      <c r="E555" s="558"/>
      <c r="F555" s="558"/>
      <c r="G555" s="559"/>
      <c r="H555" s="559"/>
    </row>
    <row r="556" spans="1:8" s="567" customFormat="1">
      <c r="A556" s="515"/>
      <c r="B556" s="543"/>
      <c r="C556" s="588"/>
      <c r="D556" s="595"/>
      <c r="E556" s="515"/>
      <c r="F556" s="515"/>
      <c r="G556" s="566"/>
      <c r="H556" s="566"/>
    </row>
    <row r="557" spans="1:8" s="567" customFormat="1">
      <c r="A557" s="1843" t="s">
        <v>685</v>
      </c>
      <c r="B557" s="1843"/>
      <c r="C557" s="1843"/>
      <c r="D557" s="1843"/>
      <c r="E557" s="1843"/>
      <c r="F557" s="1843"/>
      <c r="G557" s="566"/>
      <c r="H557" s="566"/>
    </row>
    <row r="558" spans="1:8" s="567" customFormat="1">
      <c r="A558" s="1843"/>
      <c r="B558" s="1843"/>
      <c r="C558" s="1843"/>
      <c r="D558" s="1843"/>
      <c r="E558" s="1843"/>
      <c r="F558" s="1843"/>
      <c r="G558" s="566"/>
      <c r="H558" s="566"/>
    </row>
    <row r="559" spans="1:8" s="567" customFormat="1">
      <c r="A559" s="1843"/>
      <c r="B559" s="1843"/>
      <c r="C559" s="1843"/>
      <c r="D559" s="1843"/>
      <c r="E559" s="1843"/>
      <c r="F559" s="1843"/>
      <c r="G559" s="566"/>
      <c r="H559" s="566"/>
    </row>
    <row r="560" spans="1:8" s="567" customFormat="1">
      <c r="A560" s="1843"/>
      <c r="B560" s="1843"/>
      <c r="C560" s="1843"/>
      <c r="D560" s="1843"/>
      <c r="E560" s="1843"/>
      <c r="F560" s="1843"/>
      <c r="G560" s="566"/>
      <c r="H560" s="566"/>
    </row>
    <row r="561" spans="1:8" s="567" customFormat="1">
      <c r="A561" s="1843"/>
      <c r="B561" s="1843"/>
      <c r="C561" s="1843"/>
      <c r="D561" s="1843"/>
      <c r="E561" s="1843"/>
      <c r="F561" s="1843"/>
      <c r="G561" s="566"/>
      <c r="H561" s="566"/>
    </row>
    <row r="562" spans="1:8" s="567" customFormat="1">
      <c r="A562" s="1843"/>
      <c r="B562" s="1843"/>
      <c r="C562" s="1843"/>
      <c r="D562" s="1843"/>
      <c r="E562" s="1843"/>
      <c r="F562" s="1843"/>
      <c r="G562" s="566"/>
      <c r="H562" s="566"/>
    </row>
    <row r="563" spans="1:8" s="567" customFormat="1">
      <c r="A563" s="586"/>
      <c r="B563" s="550"/>
      <c r="C563" s="590"/>
      <c r="D563" s="596"/>
      <c r="E563" s="586"/>
      <c r="F563" s="586"/>
      <c r="G563" s="566"/>
      <c r="H563" s="566"/>
    </row>
    <row r="564" spans="1:8" s="567" customFormat="1">
      <c r="A564" s="1843" t="s">
        <v>667</v>
      </c>
      <c r="B564" s="1843"/>
      <c r="C564" s="1843"/>
      <c r="D564" s="1843"/>
      <c r="E564" s="1843"/>
      <c r="F564" s="1843"/>
      <c r="G564" s="566"/>
      <c r="H564" s="566"/>
    </row>
    <row r="565" spans="1:8" s="567" customFormat="1">
      <c r="A565" s="1843"/>
      <c r="B565" s="1843"/>
      <c r="C565" s="1843"/>
      <c r="D565" s="1843"/>
      <c r="E565" s="1843"/>
      <c r="F565" s="1843"/>
      <c r="G565" s="566"/>
      <c r="H565" s="566"/>
    </row>
    <row r="566" spans="1:8" s="567" customFormat="1">
      <c r="A566" s="589"/>
      <c r="B566" s="543"/>
      <c r="C566" s="590"/>
      <c r="D566" s="596"/>
      <c r="E566" s="587"/>
      <c r="F566" s="587"/>
      <c r="G566" s="566"/>
      <c r="H566" s="566"/>
    </row>
    <row r="567" spans="1:8" s="567" customFormat="1">
      <c r="A567" s="1843" t="s">
        <v>694</v>
      </c>
      <c r="B567" s="1843"/>
      <c r="C567" s="1843"/>
      <c r="D567" s="1843"/>
      <c r="E567" s="1843"/>
      <c r="F567" s="1843"/>
      <c r="G567" s="566"/>
      <c r="H567" s="566"/>
    </row>
    <row r="568" spans="1:8" s="567" customFormat="1">
      <c r="A568" s="1843"/>
      <c r="B568" s="1843"/>
      <c r="C568" s="1843"/>
      <c r="D568" s="1843"/>
      <c r="E568" s="1843"/>
      <c r="F568" s="1843"/>
      <c r="G568" s="566"/>
      <c r="H568" s="566"/>
    </row>
    <row r="569" spans="1:8" s="567" customFormat="1">
      <c r="A569" s="589"/>
      <c r="B569" s="543"/>
      <c r="C569" s="590"/>
      <c r="D569" s="596"/>
      <c r="E569" s="587"/>
      <c r="F569" s="587"/>
      <c r="G569" s="566"/>
      <c r="H569" s="566"/>
    </row>
    <row r="570" spans="1:8" s="567" customFormat="1">
      <c r="A570" s="1843" t="s">
        <v>3395</v>
      </c>
      <c r="B570" s="1843"/>
      <c r="C570" s="1843"/>
      <c r="D570" s="1843"/>
      <c r="E570" s="1843"/>
      <c r="F570" s="1843"/>
      <c r="G570" s="566"/>
      <c r="H570" s="566"/>
    </row>
    <row r="571" spans="1:8" s="567" customFormat="1">
      <c r="A571" s="1843"/>
      <c r="B571" s="1843"/>
      <c r="C571" s="1843"/>
      <c r="D571" s="1843"/>
      <c r="E571" s="1843"/>
      <c r="F571" s="1843"/>
      <c r="G571" s="566"/>
      <c r="H571" s="566"/>
    </row>
    <row r="572" spans="1:8" s="567" customFormat="1">
      <c r="A572" s="589"/>
      <c r="B572" s="543"/>
      <c r="C572" s="590"/>
      <c r="D572" s="596"/>
      <c r="E572" s="587"/>
      <c r="F572" s="587"/>
      <c r="G572" s="566"/>
      <c r="H572" s="566"/>
    </row>
    <row r="573" spans="1:8" s="567" customFormat="1">
      <c r="A573" s="1843" t="s">
        <v>659</v>
      </c>
      <c r="B573" s="1843"/>
      <c r="C573" s="1843"/>
      <c r="D573" s="1843"/>
      <c r="E573" s="1843"/>
      <c r="F573" s="1843"/>
      <c r="G573" s="566"/>
      <c r="H573" s="566"/>
    </row>
    <row r="574" spans="1:8" s="567" customFormat="1">
      <c r="A574" s="1843"/>
      <c r="B574" s="1843"/>
      <c r="C574" s="1843"/>
      <c r="D574" s="1843"/>
      <c r="E574" s="1843"/>
      <c r="F574" s="1843"/>
      <c r="G574" s="566"/>
      <c r="H574" s="566"/>
    </row>
    <row r="575" spans="1:8" s="567" customFormat="1">
      <c r="A575" s="1843"/>
      <c r="B575" s="1843"/>
      <c r="C575" s="1843"/>
      <c r="D575" s="1843"/>
      <c r="E575" s="1843"/>
      <c r="F575" s="1843"/>
      <c r="G575" s="566"/>
      <c r="H575" s="566"/>
    </row>
    <row r="576" spans="1:8" s="567" customFormat="1">
      <c r="A576" s="1843"/>
      <c r="B576" s="1843"/>
      <c r="C576" s="1843"/>
      <c r="D576" s="1843"/>
      <c r="E576" s="1843"/>
      <c r="F576" s="1843"/>
      <c r="G576" s="566"/>
      <c r="H576" s="566"/>
    </row>
    <row r="577" spans="1:8" s="567" customFormat="1">
      <c r="A577" s="1843"/>
      <c r="B577" s="1843"/>
      <c r="C577" s="1843"/>
      <c r="D577" s="1843"/>
      <c r="E577" s="1843"/>
      <c r="F577" s="1843"/>
      <c r="G577" s="566"/>
      <c r="H577" s="566"/>
    </row>
    <row r="578" spans="1:8">
      <c r="A578" s="515"/>
      <c r="B578" s="516"/>
      <c r="C578" s="517"/>
      <c r="D578" s="517"/>
      <c r="E578" s="515"/>
      <c r="F578" s="515"/>
    </row>
    <row r="579" spans="1:8" s="541" customFormat="1" ht="15">
      <c r="A579" s="537"/>
      <c r="B579" s="574" t="s">
        <v>695</v>
      </c>
      <c r="C579" s="557"/>
      <c r="D579" s="557"/>
      <c r="E579" s="597"/>
      <c r="F579" s="598"/>
      <c r="G579" s="540"/>
      <c r="H579" s="540"/>
    </row>
    <row r="580" spans="1:8">
      <c r="A580" s="515"/>
      <c r="B580" s="543"/>
      <c r="C580" s="588"/>
      <c r="D580" s="588"/>
      <c r="E580" s="599"/>
      <c r="F580" s="600"/>
    </row>
    <row r="581" spans="1:8">
      <c r="A581" s="1848" t="s">
        <v>696</v>
      </c>
      <c r="B581" s="1848"/>
      <c r="C581" s="1848"/>
      <c r="D581" s="1848"/>
      <c r="E581" s="1848"/>
      <c r="F581" s="1848"/>
    </row>
    <row r="582" spans="1:8">
      <c r="A582" s="1848"/>
      <c r="B582" s="1848"/>
      <c r="C582" s="1848"/>
      <c r="D582" s="1848"/>
      <c r="E582" s="1848"/>
      <c r="F582" s="1848"/>
    </row>
    <row r="583" spans="1:8">
      <c r="A583" s="1848"/>
      <c r="B583" s="1848"/>
      <c r="C583" s="1848"/>
      <c r="D583" s="1848"/>
      <c r="E583" s="1848"/>
      <c r="F583" s="1848"/>
    </row>
    <row r="584" spans="1:8">
      <c r="A584" s="1848"/>
      <c r="B584" s="1848"/>
      <c r="C584" s="1848"/>
      <c r="D584" s="1848"/>
      <c r="E584" s="1848"/>
      <c r="F584" s="1848"/>
    </row>
    <row r="585" spans="1:8">
      <c r="A585" s="1848"/>
      <c r="B585" s="1848"/>
      <c r="C585" s="1848"/>
      <c r="D585" s="1848"/>
      <c r="E585" s="1848"/>
      <c r="F585" s="1848"/>
    </row>
    <row r="586" spans="1:8">
      <c r="A586" s="1848"/>
      <c r="B586" s="1848"/>
      <c r="C586" s="1848"/>
      <c r="D586" s="1848"/>
      <c r="E586" s="1848"/>
      <c r="F586" s="1848"/>
    </row>
    <row r="587" spans="1:8">
      <c r="A587" s="550"/>
      <c r="B587" s="550"/>
      <c r="C587" s="591"/>
      <c r="D587" s="591"/>
      <c r="E587" s="550"/>
      <c r="F587" s="550"/>
    </row>
    <row r="588" spans="1:8">
      <c r="A588" s="1849" t="s">
        <v>697</v>
      </c>
      <c r="B588" s="1850"/>
      <c r="C588" s="1850"/>
      <c r="D588" s="1850"/>
      <c r="E588" s="1850"/>
      <c r="F588" s="1850"/>
    </row>
    <row r="589" spans="1:8">
      <c r="A589" s="1850"/>
      <c r="B589" s="1850"/>
      <c r="C589" s="1850"/>
      <c r="D589" s="1850"/>
      <c r="E589" s="1850"/>
      <c r="F589" s="1850"/>
    </row>
    <row r="590" spans="1:8">
      <c r="A590" s="1850"/>
      <c r="B590" s="1850"/>
      <c r="C590" s="1850"/>
      <c r="D590" s="1850"/>
      <c r="E590" s="1850"/>
      <c r="F590" s="1850"/>
    </row>
    <row r="591" spans="1:8">
      <c r="A591" s="1850"/>
      <c r="B591" s="1850"/>
      <c r="C591" s="1850"/>
      <c r="D591" s="1850"/>
      <c r="E591" s="1850"/>
      <c r="F591" s="1850"/>
    </row>
    <row r="592" spans="1:8">
      <c r="A592" s="1850"/>
      <c r="B592" s="1850"/>
      <c r="C592" s="1850"/>
      <c r="D592" s="1850"/>
      <c r="E592" s="1850"/>
      <c r="F592" s="1850"/>
    </row>
    <row r="593" spans="1:6">
      <c r="A593" s="1850"/>
      <c r="B593" s="1850"/>
      <c r="C593" s="1850"/>
      <c r="D593" s="1850"/>
      <c r="E593" s="1850"/>
      <c r="F593" s="1850"/>
    </row>
    <row r="594" spans="1:6">
      <c r="A594" s="1850"/>
      <c r="B594" s="1850"/>
      <c r="C594" s="1850"/>
      <c r="D594" s="1850"/>
      <c r="E594" s="1850"/>
      <c r="F594" s="1850"/>
    </row>
    <row r="595" spans="1:6">
      <c r="A595" s="550"/>
      <c r="B595" s="550"/>
      <c r="C595" s="591"/>
      <c r="D595" s="591"/>
      <c r="E595" s="550"/>
      <c r="F595" s="550"/>
    </row>
    <row r="596" spans="1:6">
      <c r="A596" s="1848" t="s">
        <v>698</v>
      </c>
      <c r="B596" s="1848"/>
      <c r="C596" s="1848"/>
      <c r="D596" s="1848"/>
      <c r="E596" s="1848"/>
      <c r="F596" s="1848"/>
    </row>
    <row r="597" spans="1:6">
      <c r="A597" s="1848"/>
      <c r="B597" s="1848"/>
      <c r="C597" s="1848"/>
      <c r="D597" s="1848"/>
      <c r="E597" s="1848"/>
      <c r="F597" s="1848"/>
    </row>
    <row r="598" spans="1:6">
      <c r="A598" s="1848"/>
      <c r="B598" s="1848"/>
      <c r="C598" s="1848"/>
      <c r="D598" s="1848"/>
      <c r="E598" s="1848"/>
      <c r="F598" s="1848"/>
    </row>
    <row r="599" spans="1:6">
      <c r="A599" s="1848"/>
      <c r="B599" s="1848"/>
      <c r="C599" s="1848"/>
      <c r="D599" s="1848"/>
      <c r="E599" s="1848"/>
      <c r="F599" s="1848"/>
    </row>
    <row r="600" spans="1:6">
      <c r="A600" s="550"/>
      <c r="B600" s="550"/>
      <c r="C600" s="591"/>
      <c r="D600" s="591"/>
      <c r="E600" s="550"/>
      <c r="F600" s="550"/>
    </row>
    <row r="601" spans="1:6">
      <c r="A601" s="1848" t="s">
        <v>699</v>
      </c>
      <c r="B601" s="1848"/>
      <c r="C601" s="1848"/>
      <c r="D601" s="1848"/>
      <c r="E601" s="1848"/>
      <c r="F601" s="1848"/>
    </row>
    <row r="602" spans="1:6">
      <c r="A602" s="1848"/>
      <c r="B602" s="1848"/>
      <c r="C602" s="1848"/>
      <c r="D602" s="1848"/>
      <c r="E602" s="1848"/>
      <c r="F602" s="1848"/>
    </row>
    <row r="603" spans="1:6">
      <c r="A603" s="601"/>
      <c r="B603" s="550"/>
      <c r="C603" s="591"/>
      <c r="D603" s="591"/>
      <c r="E603" s="550"/>
      <c r="F603" s="550"/>
    </row>
    <row r="604" spans="1:6">
      <c r="A604" s="1848" t="s">
        <v>700</v>
      </c>
      <c r="B604" s="1848"/>
      <c r="C604" s="1848"/>
      <c r="D604" s="1848"/>
      <c r="E604" s="1848"/>
      <c r="F604" s="1848"/>
    </row>
    <row r="605" spans="1:6">
      <c r="A605" s="1848"/>
      <c r="B605" s="1848"/>
      <c r="C605" s="1848"/>
      <c r="D605" s="1848"/>
      <c r="E605" s="1848"/>
      <c r="F605" s="1848"/>
    </row>
    <row r="606" spans="1:6">
      <c r="A606" s="1848"/>
      <c r="B606" s="1848"/>
      <c r="C606" s="1848"/>
      <c r="D606" s="1848"/>
      <c r="E606" s="1848"/>
      <c r="F606" s="1848"/>
    </row>
    <row r="607" spans="1:6">
      <c r="A607" s="1848" t="s">
        <v>659</v>
      </c>
      <c r="B607" s="1848"/>
      <c r="C607" s="1848"/>
      <c r="D607" s="1848"/>
      <c r="E607" s="1848"/>
      <c r="F607" s="1848"/>
    </row>
    <row r="608" spans="1:6">
      <c r="A608" s="1848"/>
      <c r="B608" s="1848"/>
      <c r="C608" s="1848"/>
      <c r="D608" s="1848"/>
      <c r="E608" s="1848"/>
      <c r="F608" s="1848"/>
    </row>
    <row r="609" spans="1:8">
      <c r="A609" s="1848"/>
      <c r="B609" s="1848"/>
      <c r="C609" s="1848"/>
      <c r="D609" s="1848"/>
      <c r="E609" s="1848"/>
      <c r="F609" s="1848"/>
    </row>
    <row r="610" spans="1:8">
      <c r="A610" s="1848"/>
      <c r="B610" s="1848"/>
      <c r="C610" s="1848"/>
      <c r="D610" s="1848"/>
      <c r="E610" s="1848"/>
      <c r="F610" s="1848"/>
    </row>
    <row r="611" spans="1:8">
      <c r="A611" s="1848"/>
      <c r="B611" s="1848"/>
      <c r="C611" s="1848"/>
      <c r="D611" s="1848"/>
      <c r="E611" s="1848"/>
      <c r="F611" s="1848"/>
    </row>
    <row r="612" spans="1:8">
      <c r="A612" s="550"/>
      <c r="B612" s="550"/>
      <c r="C612" s="591"/>
      <c r="D612" s="591"/>
      <c r="E612" s="550"/>
      <c r="F612" s="550"/>
    </row>
    <row r="613" spans="1:8">
      <c r="A613" s="1851" t="s">
        <v>701</v>
      </c>
      <c r="B613" s="1851"/>
      <c r="C613" s="1851"/>
      <c r="D613" s="1851"/>
      <c r="E613" s="1851"/>
      <c r="F613" s="1851"/>
    </row>
    <row r="614" spans="1:8">
      <c r="A614" s="1851"/>
      <c r="B614" s="1851"/>
      <c r="C614" s="1851"/>
      <c r="D614" s="1851"/>
      <c r="E614" s="1851"/>
      <c r="F614" s="1851"/>
    </row>
    <row r="615" spans="1:8">
      <c r="A615" s="602"/>
      <c r="B615" s="603"/>
      <c r="C615" s="604"/>
      <c r="D615" s="604"/>
      <c r="E615" s="605"/>
      <c r="F615" s="606"/>
    </row>
    <row r="616" spans="1:8">
      <c r="A616" s="1851" t="s">
        <v>702</v>
      </c>
      <c r="B616" s="1851"/>
      <c r="C616" s="1851"/>
      <c r="D616" s="1851"/>
      <c r="E616" s="1851"/>
      <c r="F616" s="1851"/>
    </row>
    <row r="617" spans="1:8">
      <c r="A617" s="1851"/>
      <c r="B617" s="1851"/>
      <c r="C617" s="1851"/>
      <c r="D617" s="1851"/>
      <c r="E617" s="1851"/>
      <c r="F617" s="1851"/>
    </row>
    <row r="618" spans="1:8">
      <c r="A618" s="1851"/>
      <c r="B618" s="1851"/>
      <c r="C618" s="1851"/>
      <c r="D618" s="1851"/>
      <c r="E618" s="1851"/>
      <c r="F618" s="1851"/>
    </row>
    <row r="619" spans="1:8">
      <c r="A619" s="550"/>
      <c r="B619" s="550"/>
      <c r="C619" s="592"/>
      <c r="D619" s="591"/>
      <c r="E619" s="607"/>
      <c r="F619" s="606"/>
    </row>
    <row r="620" spans="1:8">
      <c r="A620" s="1851" t="s">
        <v>3505</v>
      </c>
      <c r="B620" s="1851"/>
      <c r="C620" s="1851"/>
      <c r="D620" s="1851"/>
      <c r="E620" s="1851"/>
      <c r="F620" s="1851"/>
    </row>
    <row r="621" spans="1:8">
      <c r="A621" s="1851"/>
      <c r="B621" s="1851"/>
      <c r="C621" s="1851"/>
      <c r="D621" s="1851"/>
      <c r="E621" s="1851"/>
      <c r="F621" s="1851"/>
    </row>
    <row r="622" spans="1:8">
      <c r="A622" s="515"/>
      <c r="B622" s="516"/>
      <c r="C622" s="517"/>
      <c r="D622" s="517"/>
      <c r="E622" s="515"/>
      <c r="F622" s="515"/>
    </row>
    <row r="623" spans="1:8" s="560" customFormat="1" ht="15">
      <c r="A623" s="537"/>
      <c r="B623" s="574" t="s">
        <v>703</v>
      </c>
      <c r="C623" s="557"/>
      <c r="D623" s="557"/>
      <c r="E623" s="558"/>
      <c r="F623" s="558"/>
      <c r="G623" s="559"/>
      <c r="H623" s="559"/>
    </row>
    <row r="624" spans="1:8" s="567" customFormat="1">
      <c r="A624" s="608"/>
      <c r="B624" s="582"/>
      <c r="C624" s="588"/>
      <c r="D624" s="588"/>
      <c r="E624" s="515"/>
      <c r="F624" s="515"/>
      <c r="G624" s="566"/>
      <c r="H624" s="566"/>
    </row>
    <row r="625" spans="1:8" s="567" customFormat="1">
      <c r="A625" s="1843" t="s">
        <v>3468</v>
      </c>
      <c r="B625" s="1843"/>
      <c r="C625" s="1843"/>
      <c r="D625" s="1843"/>
      <c r="E625" s="1843"/>
      <c r="F625" s="1843"/>
      <c r="G625" s="566"/>
      <c r="H625" s="566"/>
    </row>
    <row r="626" spans="1:8" s="567" customFormat="1">
      <c r="A626" s="1843"/>
      <c r="B626" s="1843"/>
      <c r="C626" s="1843"/>
      <c r="D626" s="1843"/>
      <c r="E626" s="1843"/>
      <c r="F626" s="1843"/>
      <c r="G626" s="566"/>
      <c r="H626" s="566"/>
    </row>
    <row r="627" spans="1:8" s="567" customFormat="1">
      <c r="A627" s="1843"/>
      <c r="B627" s="1843"/>
      <c r="C627" s="1843"/>
      <c r="D627" s="1843"/>
      <c r="E627" s="1843"/>
      <c r="F627" s="1843"/>
      <c r="G627" s="566"/>
      <c r="H627" s="566"/>
    </row>
    <row r="628" spans="1:8" s="567" customFormat="1">
      <c r="A628" s="546"/>
      <c r="B628" s="543"/>
      <c r="C628" s="588"/>
      <c r="D628" s="570"/>
      <c r="E628" s="571"/>
      <c r="F628" s="571"/>
      <c r="G628" s="566"/>
      <c r="H628" s="566"/>
    </row>
    <row r="629" spans="1:8" s="567" customFormat="1">
      <c r="A629" s="1843" t="s">
        <v>704</v>
      </c>
      <c r="B629" s="1843"/>
      <c r="C629" s="1843"/>
      <c r="D629" s="1843"/>
      <c r="E629" s="1843"/>
      <c r="F629" s="1843"/>
      <c r="G629" s="566"/>
      <c r="H629" s="566"/>
    </row>
    <row r="630" spans="1:8" s="567" customFormat="1">
      <c r="A630" s="1843"/>
      <c r="B630" s="1843"/>
      <c r="C630" s="1843"/>
      <c r="D630" s="1843"/>
      <c r="E630" s="1843"/>
      <c r="F630" s="1843"/>
      <c r="G630" s="566"/>
      <c r="H630" s="566"/>
    </row>
    <row r="631" spans="1:8" s="567" customFormat="1">
      <c r="A631" s="1843"/>
      <c r="B631" s="1843"/>
      <c r="C631" s="1843"/>
      <c r="D631" s="1843"/>
      <c r="E631" s="1843"/>
      <c r="F631" s="1843"/>
      <c r="G631" s="566"/>
      <c r="H631" s="566"/>
    </row>
    <row r="632" spans="1:8" s="567" customFormat="1">
      <c r="A632" s="542"/>
      <c r="B632" s="550"/>
      <c r="C632" s="551"/>
      <c r="D632" s="551"/>
      <c r="E632" s="542"/>
      <c r="F632" s="542"/>
      <c r="G632" s="566"/>
      <c r="H632" s="566"/>
    </row>
    <row r="633" spans="1:8" s="567" customFormat="1">
      <c r="A633" s="1843" t="s">
        <v>705</v>
      </c>
      <c r="B633" s="1843"/>
      <c r="C633" s="1843"/>
      <c r="D633" s="1843"/>
      <c r="E633" s="1843"/>
      <c r="F633" s="1843"/>
      <c r="G633" s="566"/>
      <c r="H633" s="566"/>
    </row>
    <row r="634" spans="1:8" s="567" customFormat="1">
      <c r="A634" s="1843"/>
      <c r="B634" s="1843"/>
      <c r="C634" s="1843"/>
      <c r="D634" s="1843"/>
      <c r="E634" s="1843"/>
      <c r="F634" s="1843"/>
      <c r="G634" s="566"/>
      <c r="H634" s="566"/>
    </row>
    <row r="635" spans="1:8" s="567" customFormat="1">
      <c r="A635" s="1843"/>
      <c r="B635" s="1843"/>
      <c r="C635" s="1843"/>
      <c r="D635" s="1843"/>
      <c r="E635" s="1843"/>
      <c r="F635" s="1843"/>
      <c r="G635" s="566"/>
      <c r="H635" s="566"/>
    </row>
    <row r="636" spans="1:8" s="567" customFormat="1">
      <c r="A636" s="1843"/>
      <c r="B636" s="1843"/>
      <c r="C636" s="1843"/>
      <c r="D636" s="1843"/>
      <c r="E636" s="1843"/>
      <c r="F636" s="1843"/>
      <c r="G636" s="566"/>
      <c r="H636" s="566"/>
    </row>
    <row r="637" spans="1:8" s="567" customFormat="1">
      <c r="A637" s="1843"/>
      <c r="B637" s="1843"/>
      <c r="C637" s="1843"/>
      <c r="D637" s="1843"/>
      <c r="E637" s="1843"/>
      <c r="F637" s="1843"/>
      <c r="G637" s="566"/>
      <c r="H637" s="566"/>
    </row>
    <row r="638" spans="1:8" s="567" customFormat="1">
      <c r="A638" s="1843"/>
      <c r="B638" s="1843"/>
      <c r="C638" s="1843"/>
      <c r="D638" s="1843"/>
      <c r="E638" s="1843"/>
      <c r="F638" s="1843"/>
      <c r="G638" s="566"/>
      <c r="H638" s="566"/>
    </row>
    <row r="639" spans="1:8" s="567" customFormat="1">
      <c r="A639" s="589"/>
      <c r="B639" s="543"/>
      <c r="C639" s="590"/>
      <c r="D639" s="568"/>
      <c r="E639" s="589"/>
      <c r="F639" s="589"/>
      <c r="G639" s="566"/>
      <c r="H639" s="566"/>
    </row>
    <row r="640" spans="1:8" s="567" customFormat="1">
      <c r="A640" s="1843" t="s">
        <v>706</v>
      </c>
      <c r="B640" s="1843"/>
      <c r="C640" s="1843"/>
      <c r="D640" s="1843"/>
      <c r="E640" s="1843"/>
      <c r="F640" s="1843"/>
      <c r="G640" s="566"/>
      <c r="H640" s="566"/>
    </row>
    <row r="641" spans="1:8" s="567" customFormat="1">
      <c r="A641" s="1843"/>
      <c r="B641" s="1843"/>
      <c r="C641" s="1843"/>
      <c r="D641" s="1843"/>
      <c r="E641" s="1843"/>
      <c r="F641" s="1843"/>
      <c r="G641" s="566"/>
      <c r="H641" s="566"/>
    </row>
    <row r="642" spans="1:8" s="567" customFormat="1">
      <c r="A642" s="1843"/>
      <c r="B642" s="1843"/>
      <c r="C642" s="1843"/>
      <c r="D642" s="1843"/>
      <c r="E642" s="1843"/>
      <c r="F642" s="1843"/>
      <c r="G642" s="566"/>
      <c r="H642" s="566"/>
    </row>
    <row r="643" spans="1:8" s="567" customFormat="1">
      <c r="A643" s="1843"/>
      <c r="B643" s="1843"/>
      <c r="C643" s="1843"/>
      <c r="D643" s="1843"/>
      <c r="E643" s="1843"/>
      <c r="F643" s="1843"/>
      <c r="G643" s="566"/>
      <c r="H643" s="566"/>
    </row>
    <row r="644" spans="1:8" s="567" customFormat="1">
      <c r="A644" s="1843"/>
      <c r="B644" s="1843"/>
      <c r="C644" s="1843"/>
      <c r="D644" s="1843"/>
      <c r="E644" s="1843"/>
      <c r="F644" s="1843"/>
      <c r="G644" s="566"/>
      <c r="H644" s="566"/>
    </row>
    <row r="645" spans="1:8" s="567" customFormat="1">
      <c r="A645" s="589"/>
      <c r="B645" s="550"/>
      <c r="C645" s="568"/>
      <c r="D645" s="568"/>
      <c r="E645" s="589"/>
      <c r="F645" s="589"/>
      <c r="G645" s="566"/>
      <c r="H645" s="566"/>
    </row>
    <row r="646" spans="1:8" s="567" customFormat="1">
      <c r="A646" s="1843" t="s">
        <v>707</v>
      </c>
      <c r="B646" s="1843"/>
      <c r="C646" s="1843"/>
      <c r="D646" s="1843"/>
      <c r="E646" s="1843"/>
      <c r="F646" s="1843"/>
      <c r="G646" s="566"/>
      <c r="H646" s="566"/>
    </row>
    <row r="647" spans="1:8" s="567" customFormat="1">
      <c r="A647" s="1843"/>
      <c r="B647" s="1843"/>
      <c r="C647" s="1843"/>
      <c r="D647" s="1843"/>
      <c r="E647" s="1843"/>
      <c r="F647" s="1843"/>
      <c r="G647" s="566"/>
      <c r="H647" s="566"/>
    </row>
    <row r="648" spans="1:8" s="567" customFormat="1">
      <c r="A648" s="1843"/>
      <c r="B648" s="1843"/>
      <c r="C648" s="1843"/>
      <c r="D648" s="1843"/>
      <c r="E648" s="1843"/>
      <c r="F648" s="1843"/>
      <c r="G648" s="566"/>
      <c r="H648" s="566"/>
    </row>
    <row r="649" spans="1:8" s="567" customFormat="1">
      <c r="A649" s="1843"/>
      <c r="B649" s="1843"/>
      <c r="C649" s="1843"/>
      <c r="D649" s="1843"/>
      <c r="E649" s="1843"/>
      <c r="F649" s="1843"/>
      <c r="G649" s="566"/>
      <c r="H649" s="566"/>
    </row>
    <row r="650" spans="1:8" s="567" customFormat="1">
      <c r="A650" s="589"/>
      <c r="B650" s="543"/>
      <c r="C650" s="590"/>
      <c r="D650" s="590"/>
      <c r="E650" s="589"/>
      <c r="F650" s="589"/>
      <c r="G650" s="566"/>
      <c r="H650" s="566"/>
    </row>
    <row r="651" spans="1:8" s="567" customFormat="1">
      <c r="A651" s="1843" t="s">
        <v>708</v>
      </c>
      <c r="B651" s="1843"/>
      <c r="C651" s="1843"/>
      <c r="D651" s="1843"/>
      <c r="E651" s="1843"/>
      <c r="F651" s="1843"/>
      <c r="G651" s="566"/>
      <c r="H651" s="566"/>
    </row>
    <row r="652" spans="1:8" s="567" customFormat="1">
      <c r="A652" s="1843"/>
      <c r="B652" s="1843"/>
      <c r="C652" s="1843"/>
      <c r="D652" s="1843"/>
      <c r="E652" s="1843"/>
      <c r="F652" s="1843"/>
      <c r="G652" s="566"/>
      <c r="H652" s="566"/>
    </row>
    <row r="653" spans="1:8" s="567" customFormat="1">
      <c r="A653" s="1843"/>
      <c r="B653" s="1843"/>
      <c r="C653" s="1843"/>
      <c r="D653" s="1843"/>
      <c r="E653" s="1843"/>
      <c r="F653" s="1843"/>
      <c r="G653" s="566"/>
      <c r="H653" s="566"/>
    </row>
    <row r="654" spans="1:8" s="567" customFormat="1">
      <c r="A654" s="589"/>
      <c r="B654" s="543"/>
      <c r="C654" s="590"/>
      <c r="D654" s="590"/>
      <c r="E654" s="589"/>
      <c r="F654" s="589"/>
      <c r="G654" s="566"/>
      <c r="H654" s="566"/>
    </row>
    <row r="655" spans="1:8" s="567" customFormat="1">
      <c r="A655" s="1843" t="s">
        <v>709</v>
      </c>
      <c r="B655" s="1843"/>
      <c r="C655" s="1843"/>
      <c r="D655" s="1843"/>
      <c r="E655" s="1843"/>
      <c r="F655" s="1843"/>
      <c r="G655" s="566"/>
      <c r="H655" s="566"/>
    </row>
    <row r="656" spans="1:8" s="567" customFormat="1">
      <c r="A656" s="1843"/>
      <c r="B656" s="1843"/>
      <c r="C656" s="1843"/>
      <c r="D656" s="1843"/>
      <c r="E656" s="1843"/>
      <c r="F656" s="1843"/>
      <c r="G656" s="566"/>
      <c r="H656" s="566"/>
    </row>
    <row r="657" spans="1:8" s="567" customFormat="1">
      <c r="A657" s="1843"/>
      <c r="B657" s="1843"/>
      <c r="C657" s="1843"/>
      <c r="D657" s="1843"/>
      <c r="E657" s="1843"/>
      <c r="F657" s="1843"/>
      <c r="G657" s="566"/>
      <c r="H657" s="566"/>
    </row>
    <row r="658" spans="1:8" s="567" customFormat="1">
      <c r="A658" s="1843"/>
      <c r="B658" s="1843"/>
      <c r="C658" s="1843"/>
      <c r="D658" s="1843"/>
      <c r="E658" s="1843"/>
      <c r="F658" s="1843"/>
      <c r="G658" s="566"/>
      <c r="H658" s="566"/>
    </row>
    <row r="659" spans="1:8" s="567" customFormat="1">
      <c r="A659" s="1843"/>
      <c r="B659" s="1843"/>
      <c r="C659" s="1843"/>
      <c r="D659" s="1843"/>
      <c r="E659" s="1843"/>
      <c r="F659" s="1843"/>
      <c r="G659" s="566"/>
      <c r="H659" s="566"/>
    </row>
    <row r="660" spans="1:8" s="567" customFormat="1">
      <c r="A660" s="589"/>
      <c r="B660" s="543"/>
      <c r="C660" s="590"/>
      <c r="D660" s="596"/>
      <c r="E660" s="589"/>
      <c r="F660" s="589"/>
      <c r="G660" s="566"/>
      <c r="H660" s="566"/>
    </row>
    <row r="661" spans="1:8" s="567" customFormat="1">
      <c r="A661" s="1843" t="s">
        <v>710</v>
      </c>
      <c r="B661" s="1843"/>
      <c r="C661" s="1843"/>
      <c r="D661" s="1843"/>
      <c r="E661" s="1843"/>
      <c r="F661" s="1843"/>
      <c r="G661" s="566"/>
      <c r="H661" s="566"/>
    </row>
    <row r="662" spans="1:8" s="567" customFormat="1">
      <c r="A662" s="1843"/>
      <c r="B662" s="1843"/>
      <c r="C662" s="1843"/>
      <c r="D662" s="1843"/>
      <c r="E662" s="1843"/>
      <c r="F662" s="1843"/>
      <c r="G662" s="566"/>
      <c r="H662" s="566"/>
    </row>
    <row r="663" spans="1:8" s="567" customFormat="1">
      <c r="A663" s="589"/>
      <c r="B663" s="543"/>
      <c r="C663" s="590"/>
      <c r="D663" s="596"/>
      <c r="E663" s="589"/>
      <c r="F663" s="589"/>
      <c r="G663" s="566"/>
      <c r="H663" s="566"/>
    </row>
    <row r="664" spans="1:8" s="567" customFormat="1">
      <c r="A664" s="1843" t="s">
        <v>3917</v>
      </c>
      <c r="B664" s="1843"/>
      <c r="C664" s="1843"/>
      <c r="D664" s="1843"/>
      <c r="E664" s="1843"/>
      <c r="F664" s="1843"/>
      <c r="G664" s="566"/>
      <c r="H664" s="566"/>
    </row>
    <row r="665" spans="1:8" s="567" customFormat="1">
      <c r="A665" s="1843"/>
      <c r="B665" s="1843"/>
      <c r="C665" s="1843"/>
      <c r="D665" s="1843"/>
      <c r="E665" s="1843"/>
      <c r="F665" s="1843"/>
      <c r="G665" s="566"/>
      <c r="H665" s="566"/>
    </row>
    <row r="666" spans="1:8" s="567" customFormat="1">
      <c r="A666" s="1843"/>
      <c r="B666" s="1843"/>
      <c r="C666" s="1843"/>
      <c r="D666" s="1843"/>
      <c r="E666" s="1843"/>
      <c r="F666" s="1843"/>
      <c r="G666" s="566"/>
      <c r="H666" s="566"/>
    </row>
    <row r="667" spans="1:8" s="567" customFormat="1">
      <c r="A667" s="1843"/>
      <c r="B667" s="1843"/>
      <c r="C667" s="1843"/>
      <c r="D667" s="1843"/>
      <c r="E667" s="1843"/>
      <c r="F667" s="1843"/>
      <c r="G667" s="566"/>
      <c r="H667" s="566"/>
    </row>
    <row r="668" spans="1:8" s="567" customFormat="1">
      <c r="A668" s="1843"/>
      <c r="B668" s="1843"/>
      <c r="C668" s="1843"/>
      <c r="D668" s="1843"/>
      <c r="E668" s="1843"/>
      <c r="F668" s="1843"/>
      <c r="G668" s="566"/>
      <c r="H668" s="566"/>
    </row>
    <row r="669" spans="1:8" s="567" customFormat="1">
      <c r="A669" s="542"/>
      <c r="B669" s="550"/>
      <c r="C669" s="551"/>
      <c r="D669" s="551"/>
      <c r="E669" s="542"/>
      <c r="F669" s="542"/>
      <c r="G669" s="566"/>
      <c r="H669" s="566"/>
    </row>
    <row r="670" spans="1:8" s="567" customFormat="1">
      <c r="A670" s="1843" t="s">
        <v>711</v>
      </c>
      <c r="B670" s="1843"/>
      <c r="C670" s="1843"/>
      <c r="D670" s="1843"/>
      <c r="E670" s="1843"/>
      <c r="F670" s="1843"/>
      <c r="G670" s="566"/>
      <c r="H670" s="566"/>
    </row>
    <row r="671" spans="1:8" s="567" customFormat="1">
      <c r="A671" s="1843"/>
      <c r="B671" s="1843"/>
      <c r="C671" s="1843"/>
      <c r="D671" s="1843"/>
      <c r="E671" s="1843"/>
      <c r="F671" s="1843"/>
      <c r="G671" s="566"/>
      <c r="H671" s="566"/>
    </row>
    <row r="672" spans="1:8" s="567" customFormat="1">
      <c r="A672" s="542"/>
      <c r="B672" s="550"/>
      <c r="C672" s="551"/>
      <c r="D672" s="551"/>
      <c r="E672" s="542"/>
      <c r="F672" s="542"/>
      <c r="G672" s="566"/>
      <c r="H672" s="566"/>
    </row>
    <row r="673" spans="1:8" s="567" customFormat="1">
      <c r="A673" s="1852" t="s">
        <v>712</v>
      </c>
      <c r="B673" s="1852"/>
      <c r="C673" s="1852"/>
      <c r="D673" s="1852"/>
      <c r="E673" s="1852"/>
      <c r="F673" s="1852"/>
      <c r="G673" s="566"/>
      <c r="H673" s="566"/>
    </row>
    <row r="674" spans="1:8">
      <c r="A674" s="515"/>
      <c r="B674" s="516"/>
      <c r="C674" s="517"/>
      <c r="D674" s="517"/>
      <c r="E674" s="515"/>
      <c r="F674" s="515"/>
    </row>
    <row r="675" spans="1:8">
      <c r="A675" s="1851" t="s">
        <v>702</v>
      </c>
      <c r="B675" s="1851"/>
      <c r="C675" s="1851"/>
      <c r="D675" s="1851"/>
      <c r="E675" s="1851"/>
      <c r="F675" s="1851"/>
    </row>
    <row r="676" spans="1:8">
      <c r="A676" s="1851"/>
      <c r="B676" s="1851"/>
      <c r="C676" s="1851"/>
      <c r="D676" s="1851"/>
      <c r="E676" s="1851"/>
      <c r="F676" s="1851"/>
    </row>
    <row r="677" spans="1:8">
      <c r="A677" s="1851"/>
      <c r="B677" s="1851"/>
      <c r="C677" s="1851"/>
      <c r="D677" s="1851"/>
      <c r="E677" s="1851"/>
      <c r="F677" s="1851"/>
    </row>
    <row r="678" spans="1:8">
      <c r="A678" s="550"/>
      <c r="B678" s="550"/>
      <c r="C678" s="592"/>
      <c r="D678" s="591"/>
      <c r="E678" s="607"/>
      <c r="F678" s="606"/>
    </row>
    <row r="679" spans="1:8">
      <c r="A679" s="1843" t="s">
        <v>3397</v>
      </c>
      <c r="B679" s="1843"/>
      <c r="C679" s="1843"/>
      <c r="D679" s="1843"/>
      <c r="E679" s="1843"/>
      <c r="F679" s="1843"/>
    </row>
    <row r="680" spans="1:8">
      <c r="A680" s="1843"/>
      <c r="B680" s="1843"/>
      <c r="C680" s="1843"/>
      <c r="D680" s="1843"/>
      <c r="E680" s="1843"/>
      <c r="F680" s="1843"/>
    </row>
    <row r="681" spans="1:8">
      <c r="A681" s="542"/>
      <c r="B681" s="550"/>
      <c r="C681" s="551"/>
      <c r="D681" s="551"/>
      <c r="E681" s="542"/>
      <c r="F681" s="542"/>
    </row>
    <row r="682" spans="1:8" s="541" customFormat="1" ht="15">
      <c r="A682" s="537"/>
      <c r="B682" s="538" t="s">
        <v>713</v>
      </c>
      <c r="C682" s="580"/>
      <c r="D682" s="583"/>
      <c r="E682" s="558"/>
      <c r="F682" s="558"/>
      <c r="G682" s="540"/>
      <c r="H682" s="540"/>
    </row>
    <row r="683" spans="1:8">
      <c r="A683" s="608"/>
      <c r="B683" s="554"/>
      <c r="C683" s="517"/>
      <c r="D683" s="584"/>
      <c r="E683" s="515"/>
      <c r="F683" s="515"/>
    </row>
    <row r="684" spans="1:8">
      <c r="A684" s="1843" t="s">
        <v>714</v>
      </c>
      <c r="B684" s="1843"/>
      <c r="C684" s="1843"/>
      <c r="D684" s="1843"/>
      <c r="E684" s="1843"/>
      <c r="F684" s="1843"/>
    </row>
    <row r="685" spans="1:8">
      <c r="A685" s="1843"/>
      <c r="B685" s="1843"/>
      <c r="C685" s="1843"/>
      <c r="D685" s="1843"/>
      <c r="E685" s="1843"/>
      <c r="F685" s="1843"/>
    </row>
    <row r="686" spans="1:8">
      <c r="A686" s="1843"/>
      <c r="B686" s="1843"/>
      <c r="C686" s="1843"/>
      <c r="D686" s="1843"/>
      <c r="E686" s="1843"/>
      <c r="F686" s="1843"/>
    </row>
    <row r="687" spans="1:8">
      <c r="A687" s="546"/>
      <c r="B687" s="547"/>
      <c r="C687" s="517"/>
      <c r="D687" s="609"/>
      <c r="E687" s="571"/>
      <c r="F687" s="571"/>
    </row>
    <row r="688" spans="1:8">
      <c r="A688" s="1843" t="s">
        <v>704</v>
      </c>
      <c r="B688" s="1843"/>
      <c r="C688" s="1843"/>
      <c r="D688" s="1843"/>
      <c r="E688" s="1843"/>
      <c r="F688" s="1843"/>
    </row>
    <row r="689" spans="1:6">
      <c r="A689" s="1843"/>
      <c r="B689" s="1843"/>
      <c r="C689" s="1843"/>
      <c r="D689" s="1843"/>
      <c r="E689" s="1843"/>
      <c r="F689" s="1843"/>
    </row>
    <row r="690" spans="1:6">
      <c r="A690" s="1843"/>
      <c r="B690" s="1843"/>
      <c r="C690" s="1843"/>
      <c r="D690" s="1843"/>
      <c r="E690" s="1843"/>
      <c r="F690" s="1843"/>
    </row>
    <row r="691" spans="1:6">
      <c r="A691" s="1843" t="s">
        <v>715</v>
      </c>
      <c r="B691" s="1843"/>
      <c r="C691" s="1843"/>
      <c r="D691" s="1843"/>
      <c r="E691" s="1843"/>
      <c r="F691" s="1843"/>
    </row>
    <row r="692" spans="1:6">
      <c r="A692" s="1843"/>
      <c r="B692" s="1843"/>
      <c r="C692" s="1843"/>
      <c r="D692" s="1843"/>
      <c r="E692" s="1843"/>
      <c r="F692" s="1843"/>
    </row>
    <row r="693" spans="1:6">
      <c r="A693" s="1843"/>
      <c r="B693" s="1843"/>
      <c r="C693" s="1843"/>
      <c r="D693" s="1843"/>
      <c r="E693" s="1843"/>
      <c r="F693" s="1843"/>
    </row>
    <row r="694" spans="1:6">
      <c r="A694" s="1843"/>
      <c r="B694" s="1843"/>
      <c r="C694" s="1843"/>
      <c r="D694" s="1843"/>
      <c r="E694" s="1843"/>
      <c r="F694" s="1843"/>
    </row>
    <row r="695" spans="1:6">
      <c r="A695" s="1843"/>
      <c r="B695" s="1843"/>
      <c r="C695" s="1843"/>
      <c r="D695" s="1843"/>
      <c r="E695" s="1843"/>
      <c r="F695" s="1843"/>
    </row>
    <row r="696" spans="1:6">
      <c r="A696" s="1843"/>
      <c r="B696" s="1843"/>
      <c r="C696" s="1843"/>
      <c r="D696" s="1843"/>
      <c r="E696" s="1843"/>
      <c r="F696" s="1843"/>
    </row>
    <row r="697" spans="1:6">
      <c r="A697" s="589"/>
      <c r="B697" s="516"/>
      <c r="C697" s="544"/>
      <c r="D697" s="610"/>
      <c r="E697" s="589"/>
      <c r="F697" s="589"/>
    </row>
    <row r="698" spans="1:6">
      <c r="A698" s="1843" t="s">
        <v>716</v>
      </c>
      <c r="B698" s="1843"/>
      <c r="C698" s="1843"/>
      <c r="D698" s="1843"/>
      <c r="E698" s="1843"/>
      <c r="F698" s="1843"/>
    </row>
    <row r="699" spans="1:6">
      <c r="A699" s="1843"/>
      <c r="B699" s="1843"/>
      <c r="C699" s="1843"/>
      <c r="D699" s="1843"/>
      <c r="E699" s="1843"/>
      <c r="F699" s="1843"/>
    </row>
    <row r="700" spans="1:6">
      <c r="A700" s="1843"/>
      <c r="B700" s="1843"/>
      <c r="C700" s="1843"/>
      <c r="D700" s="1843"/>
      <c r="E700" s="1843"/>
      <c r="F700" s="1843"/>
    </row>
    <row r="701" spans="1:6">
      <c r="A701" s="1843"/>
      <c r="B701" s="1843"/>
      <c r="C701" s="1843"/>
      <c r="D701" s="1843"/>
      <c r="E701" s="1843"/>
      <c r="F701" s="1843"/>
    </row>
    <row r="702" spans="1:6">
      <c r="A702" s="589"/>
      <c r="B702" s="516"/>
      <c r="C702" s="544"/>
      <c r="D702" s="585"/>
      <c r="E702" s="589"/>
      <c r="F702" s="589"/>
    </row>
    <row r="703" spans="1:6">
      <c r="A703" s="1843" t="s">
        <v>717</v>
      </c>
      <c r="B703" s="1843"/>
      <c r="C703" s="1843"/>
      <c r="D703" s="1843"/>
      <c r="E703" s="1843"/>
      <c r="F703" s="1843"/>
    </row>
    <row r="704" spans="1:6">
      <c r="A704" s="1843"/>
      <c r="B704" s="1843"/>
      <c r="C704" s="1843"/>
      <c r="D704" s="1843"/>
      <c r="E704" s="1843"/>
      <c r="F704" s="1843"/>
    </row>
    <row r="705" spans="1:6">
      <c r="A705" s="1843"/>
      <c r="B705" s="1843"/>
      <c r="C705" s="1843"/>
      <c r="D705" s="1843"/>
      <c r="E705" s="1843"/>
      <c r="F705" s="1843"/>
    </row>
    <row r="706" spans="1:6">
      <c r="A706" s="589"/>
      <c r="B706" s="516"/>
      <c r="C706" s="544"/>
      <c r="D706" s="585"/>
      <c r="E706" s="589"/>
      <c r="F706" s="589"/>
    </row>
    <row r="707" spans="1:6">
      <c r="A707" s="1843" t="s">
        <v>718</v>
      </c>
      <c r="B707" s="1843"/>
      <c r="C707" s="1843"/>
      <c r="D707" s="1843"/>
      <c r="E707" s="1843"/>
      <c r="F707" s="1843"/>
    </row>
    <row r="708" spans="1:6">
      <c r="A708" s="1843"/>
      <c r="B708" s="1843"/>
      <c r="C708" s="1843"/>
      <c r="D708" s="1843"/>
      <c r="E708" s="1843"/>
      <c r="F708" s="1843"/>
    </row>
    <row r="709" spans="1:6">
      <c r="A709" s="1843"/>
      <c r="B709" s="1843"/>
      <c r="C709" s="1843"/>
      <c r="D709" s="1843"/>
      <c r="E709" s="1843"/>
      <c r="F709" s="1843"/>
    </row>
    <row r="710" spans="1:6">
      <c r="A710" s="1843"/>
      <c r="B710" s="1843"/>
      <c r="C710" s="1843"/>
      <c r="D710" s="1843"/>
      <c r="E710" s="1843"/>
      <c r="F710" s="1843"/>
    </row>
    <row r="711" spans="1:6">
      <c r="A711" s="1843"/>
      <c r="B711" s="1843"/>
      <c r="C711" s="1843"/>
      <c r="D711" s="1843"/>
      <c r="E711" s="1843"/>
      <c r="F711" s="1843"/>
    </row>
    <row r="712" spans="1:6">
      <c r="A712" s="589"/>
      <c r="B712" s="516"/>
      <c r="C712" s="544"/>
      <c r="D712" s="585"/>
      <c r="E712" s="589"/>
      <c r="F712" s="589"/>
    </row>
    <row r="713" spans="1:6">
      <c r="A713" s="1843" t="s">
        <v>719</v>
      </c>
      <c r="B713" s="1843"/>
      <c r="C713" s="1843"/>
      <c r="D713" s="1843"/>
      <c r="E713" s="1843"/>
      <c r="F713" s="1843"/>
    </row>
    <row r="714" spans="1:6">
      <c r="A714" s="1843"/>
      <c r="B714" s="1843"/>
      <c r="C714" s="1843"/>
      <c r="D714" s="1843"/>
      <c r="E714" s="1843"/>
      <c r="F714" s="1843"/>
    </row>
    <row r="715" spans="1:6">
      <c r="A715" s="589"/>
      <c r="B715" s="516"/>
      <c r="C715" s="544"/>
      <c r="D715" s="585"/>
      <c r="E715" s="589"/>
      <c r="F715" s="589"/>
    </row>
    <row r="716" spans="1:6">
      <c r="A716" s="1843" t="s">
        <v>3918</v>
      </c>
      <c r="B716" s="1843"/>
      <c r="C716" s="1843"/>
      <c r="D716" s="1843"/>
      <c r="E716" s="1843"/>
      <c r="F716" s="1843"/>
    </row>
    <row r="717" spans="1:6">
      <c r="A717" s="1843"/>
      <c r="B717" s="1843"/>
      <c r="C717" s="1843"/>
      <c r="D717" s="1843"/>
      <c r="E717" s="1843"/>
      <c r="F717" s="1843"/>
    </row>
    <row r="718" spans="1:6">
      <c r="A718" s="1843"/>
      <c r="B718" s="1843"/>
      <c r="C718" s="1843"/>
      <c r="D718" s="1843"/>
      <c r="E718" s="1843"/>
      <c r="F718" s="1843"/>
    </row>
    <row r="719" spans="1:6">
      <c r="A719" s="1843"/>
      <c r="B719" s="1843"/>
      <c r="C719" s="1843"/>
      <c r="D719" s="1843"/>
      <c r="E719" s="1843"/>
      <c r="F719" s="1843"/>
    </row>
    <row r="720" spans="1:6">
      <c r="A720" s="1843"/>
      <c r="B720" s="1843"/>
      <c r="C720" s="1843"/>
      <c r="D720" s="1843"/>
      <c r="E720" s="1843"/>
      <c r="F720" s="1843"/>
    </row>
    <row r="721" spans="1:8">
      <c r="A721" s="542"/>
      <c r="B721" s="550"/>
      <c r="C721" s="551"/>
      <c r="D721" s="610"/>
      <c r="E721" s="542"/>
      <c r="F721" s="542"/>
    </row>
    <row r="722" spans="1:8">
      <c r="A722" s="1843" t="s">
        <v>711</v>
      </c>
      <c r="B722" s="1843"/>
      <c r="C722" s="1843"/>
      <c r="D722" s="1843"/>
      <c r="E722" s="1843"/>
      <c r="F722" s="1843"/>
    </row>
    <row r="723" spans="1:8">
      <c r="A723" s="1843"/>
      <c r="B723" s="1843"/>
      <c r="C723" s="1843"/>
      <c r="D723" s="1843"/>
      <c r="E723" s="1843"/>
      <c r="F723" s="1843"/>
    </row>
    <row r="724" spans="1:8">
      <c r="A724" s="515"/>
      <c r="B724" s="516"/>
      <c r="C724" s="517"/>
      <c r="D724" s="517"/>
      <c r="E724" s="515"/>
      <c r="F724" s="515"/>
    </row>
    <row r="725" spans="1:8" s="560" customFormat="1" ht="15">
      <c r="A725" s="555"/>
      <c r="B725" s="556" t="s">
        <v>720</v>
      </c>
      <c r="C725" s="557"/>
      <c r="D725" s="557"/>
      <c r="E725" s="558"/>
      <c r="F725" s="558"/>
      <c r="G725" s="559"/>
      <c r="H725" s="559"/>
    </row>
    <row r="726" spans="1:8" s="567" customFormat="1">
      <c r="A726" s="581"/>
      <c r="B726" s="611"/>
      <c r="C726" s="588"/>
      <c r="D726" s="588"/>
      <c r="E726" s="515"/>
      <c r="F726" s="515"/>
      <c r="G726" s="566"/>
      <c r="H726" s="566"/>
    </row>
    <row r="727" spans="1:8" s="567" customFormat="1">
      <c r="A727" s="1853"/>
      <c r="B727" s="1851"/>
      <c r="C727" s="1851"/>
      <c r="D727" s="1851"/>
      <c r="E727" s="1851"/>
      <c r="F727" s="1851"/>
      <c r="G727" s="566"/>
      <c r="H727" s="566"/>
    </row>
    <row r="728" spans="1:8" s="567" customFormat="1">
      <c r="A728" s="1851"/>
      <c r="B728" s="1851"/>
      <c r="C728" s="1851"/>
      <c r="D728" s="1851"/>
      <c r="E728" s="1851"/>
      <c r="F728" s="1851"/>
      <c r="G728" s="566"/>
      <c r="H728" s="566"/>
    </row>
    <row r="729" spans="1:8" s="567" customFormat="1">
      <c r="A729" s="612"/>
      <c r="B729" s="543"/>
      <c r="C729" s="613"/>
      <c r="D729" s="613"/>
      <c r="E729" s="614"/>
      <c r="F729" s="614"/>
      <c r="G729" s="566"/>
      <c r="H729" s="566"/>
    </row>
    <row r="730" spans="1:8" s="567" customFormat="1">
      <c r="A730" s="1851" t="s">
        <v>722</v>
      </c>
      <c r="B730" s="1851"/>
      <c r="C730" s="1851"/>
      <c r="D730" s="1851"/>
      <c r="E730" s="1851"/>
      <c r="F730" s="1851"/>
      <c r="G730" s="566"/>
      <c r="H730" s="566"/>
    </row>
    <row r="731" spans="1:8" s="567" customFormat="1">
      <c r="A731" s="1851"/>
      <c r="B731" s="1851"/>
      <c r="C731" s="1851"/>
      <c r="D731" s="1851"/>
      <c r="E731" s="1851"/>
      <c r="F731" s="1851"/>
      <c r="G731" s="566"/>
      <c r="H731" s="566"/>
    </row>
    <row r="732" spans="1:8" s="567" customFormat="1">
      <c r="A732" s="615"/>
      <c r="B732" s="550"/>
      <c r="C732" s="616"/>
      <c r="D732" s="616"/>
      <c r="E732" s="615"/>
      <c r="F732" s="615"/>
      <c r="G732" s="566"/>
      <c r="H732" s="566"/>
    </row>
    <row r="733" spans="1:8" s="567" customFormat="1">
      <c r="A733" s="1851" t="s">
        <v>723</v>
      </c>
      <c r="B733" s="1851"/>
      <c r="C733" s="1851"/>
      <c r="D733" s="1851"/>
      <c r="E733" s="1851"/>
      <c r="F733" s="1851"/>
      <c r="G733" s="566"/>
      <c r="H733" s="566"/>
    </row>
    <row r="734" spans="1:8" s="567" customFormat="1">
      <c r="A734" s="1851"/>
      <c r="B734" s="1851"/>
      <c r="C734" s="1851"/>
      <c r="D734" s="1851"/>
      <c r="E734" s="1851"/>
      <c r="F734" s="1851"/>
      <c r="G734" s="566"/>
      <c r="H734" s="566"/>
    </row>
    <row r="735" spans="1:8" s="567" customFormat="1">
      <c r="A735" s="612"/>
      <c r="B735" s="543"/>
      <c r="C735" s="613"/>
      <c r="D735" s="613"/>
      <c r="E735" s="614"/>
      <c r="F735" s="614"/>
      <c r="G735" s="566"/>
      <c r="H735" s="566"/>
    </row>
    <row r="736" spans="1:8" s="567" customFormat="1">
      <c r="A736" s="1851" t="s">
        <v>3919</v>
      </c>
      <c r="B736" s="1851"/>
      <c r="C736" s="1851"/>
      <c r="D736" s="1851"/>
      <c r="E736" s="1851"/>
      <c r="F736" s="1851"/>
      <c r="G736" s="566"/>
      <c r="H736" s="566"/>
    </row>
    <row r="737" spans="1:8" s="567" customFormat="1">
      <c r="A737" s="1851"/>
      <c r="B737" s="1851"/>
      <c r="C737" s="1851"/>
      <c r="D737" s="1851"/>
      <c r="E737" s="1851"/>
      <c r="F737" s="1851"/>
      <c r="G737" s="566"/>
      <c r="H737" s="566"/>
    </row>
    <row r="738" spans="1:8" s="567" customFormat="1">
      <c r="A738" s="1851"/>
      <c r="B738" s="1851"/>
      <c r="C738" s="1851"/>
      <c r="D738" s="1851"/>
      <c r="E738" s="1851"/>
      <c r="F738" s="1851"/>
      <c r="G738" s="566"/>
      <c r="H738" s="566"/>
    </row>
    <row r="739" spans="1:8" s="567" customFormat="1">
      <c r="A739" s="1851"/>
      <c r="B739" s="1851"/>
      <c r="C739" s="1851"/>
      <c r="D739" s="1851"/>
      <c r="E739" s="1851"/>
      <c r="F739" s="1851"/>
      <c r="G739" s="566"/>
      <c r="H739" s="566"/>
    </row>
    <row r="740" spans="1:8" s="567" customFormat="1">
      <c r="A740" s="1851"/>
      <c r="B740" s="1851"/>
      <c r="C740" s="1851"/>
      <c r="D740" s="1851"/>
      <c r="E740" s="1851"/>
      <c r="F740" s="1851"/>
      <c r="G740" s="566"/>
      <c r="H740" s="566"/>
    </row>
    <row r="741" spans="1:8" s="567" customFormat="1">
      <c r="A741" s="1851"/>
      <c r="B741" s="1851"/>
      <c r="C741" s="1851"/>
      <c r="D741" s="1851"/>
      <c r="E741" s="1851"/>
      <c r="F741" s="1851"/>
      <c r="G741" s="566"/>
      <c r="H741" s="566"/>
    </row>
    <row r="742" spans="1:8" s="567" customFormat="1">
      <c r="A742" s="1851"/>
      <c r="B742" s="1851"/>
      <c r="C742" s="1851"/>
      <c r="D742" s="1851"/>
      <c r="E742" s="1851"/>
      <c r="F742" s="1851"/>
      <c r="G742" s="566"/>
      <c r="H742" s="566"/>
    </row>
    <row r="743" spans="1:8" s="567" customFormat="1">
      <c r="A743" s="1851"/>
      <c r="B743" s="1851"/>
      <c r="C743" s="1851"/>
      <c r="D743" s="1851"/>
      <c r="E743" s="1851"/>
      <c r="F743" s="1851"/>
      <c r="G743" s="566"/>
      <c r="H743" s="566"/>
    </row>
    <row r="744" spans="1:8" s="567" customFormat="1">
      <c r="A744" s="1851"/>
      <c r="B744" s="1851"/>
      <c r="C744" s="1851"/>
      <c r="D744" s="1851"/>
      <c r="E744" s="1851"/>
      <c r="F744" s="1851"/>
      <c r="G744" s="566"/>
      <c r="H744" s="566"/>
    </row>
    <row r="745" spans="1:8" s="567" customFormat="1">
      <c r="A745" s="615"/>
      <c r="B745" s="550"/>
      <c r="C745" s="617"/>
      <c r="D745" s="617"/>
      <c r="E745" s="615"/>
      <c r="F745" s="615"/>
      <c r="G745" s="566"/>
      <c r="H745" s="566"/>
    </row>
    <row r="746" spans="1:8" s="567" customFormat="1">
      <c r="A746" s="1854" t="s">
        <v>724</v>
      </c>
      <c r="B746" s="1854"/>
      <c r="C746" s="1854"/>
      <c r="D746" s="1854"/>
      <c r="E746" s="1854"/>
      <c r="F746" s="1854"/>
      <c r="G746" s="566"/>
      <c r="H746" s="566"/>
    </row>
    <row r="747" spans="1:8" s="567" customFormat="1">
      <c r="A747" s="618"/>
      <c r="B747" s="578"/>
      <c r="C747" s="619"/>
      <c r="D747" s="619"/>
      <c r="E747" s="618"/>
      <c r="F747" s="618"/>
      <c r="G747" s="566"/>
      <c r="H747" s="566"/>
    </row>
    <row r="748" spans="1:8" s="567" customFormat="1">
      <c r="A748" s="620" t="s">
        <v>725</v>
      </c>
      <c r="B748" s="543"/>
      <c r="C748" s="621"/>
      <c r="D748" s="595"/>
      <c r="E748" s="622"/>
      <c r="F748" s="622"/>
      <c r="G748" s="566"/>
      <c r="H748" s="566"/>
    </row>
    <row r="749" spans="1:8" s="567" customFormat="1">
      <c r="A749" s="623"/>
      <c r="B749" s="543"/>
      <c r="C749" s="621"/>
      <c r="D749" s="595"/>
      <c r="E749" s="622"/>
      <c r="F749" s="622"/>
      <c r="G749" s="566"/>
      <c r="H749" s="566"/>
    </row>
    <row r="750" spans="1:8" s="567" customFormat="1">
      <c r="A750" s="1851" t="s">
        <v>726</v>
      </c>
      <c r="B750" s="1851"/>
      <c r="C750" s="1851"/>
      <c r="D750" s="1851"/>
      <c r="E750" s="1851"/>
      <c r="F750" s="1851"/>
      <c r="G750" s="566"/>
      <c r="H750" s="566"/>
    </row>
    <row r="751" spans="1:8" s="567" customFormat="1">
      <c r="A751" s="1851"/>
      <c r="B751" s="1851"/>
      <c r="C751" s="1851"/>
      <c r="D751" s="1851"/>
      <c r="E751" s="1851"/>
      <c r="F751" s="1851"/>
      <c r="G751" s="566"/>
      <c r="H751" s="566"/>
    </row>
    <row r="752" spans="1:8" s="567" customFormat="1">
      <c r="A752" s="1851"/>
      <c r="B752" s="1851"/>
      <c r="C752" s="1851"/>
      <c r="D752" s="1851"/>
      <c r="E752" s="1851"/>
      <c r="F752" s="1851"/>
      <c r="G752" s="566"/>
      <c r="H752" s="566"/>
    </row>
    <row r="753" spans="1:8" s="567" customFormat="1">
      <c r="A753" s="615"/>
      <c r="B753" s="550"/>
      <c r="C753" s="616"/>
      <c r="D753" s="616"/>
      <c r="E753" s="615"/>
      <c r="F753" s="615"/>
      <c r="G753" s="566"/>
      <c r="H753" s="566"/>
    </row>
    <row r="754" spans="1:8" s="567" customFormat="1">
      <c r="A754" s="1851" t="s">
        <v>727</v>
      </c>
      <c r="B754" s="1851"/>
      <c r="C754" s="1851"/>
      <c r="D754" s="1851"/>
      <c r="E754" s="1851"/>
      <c r="F754" s="1851"/>
      <c r="G754" s="566"/>
      <c r="H754" s="566"/>
    </row>
    <row r="755" spans="1:8" s="567" customFormat="1">
      <c r="A755" s="1851"/>
      <c r="B755" s="1851"/>
      <c r="C755" s="1851"/>
      <c r="D755" s="1851"/>
      <c r="E755" s="1851"/>
      <c r="F755" s="1851"/>
      <c r="G755" s="566"/>
      <c r="H755" s="566"/>
    </row>
    <row r="756" spans="1:8" s="567" customFormat="1">
      <c r="A756" s="618"/>
      <c r="B756" s="550"/>
      <c r="C756" s="604"/>
      <c r="D756" s="604"/>
      <c r="E756" s="612"/>
      <c r="F756" s="612"/>
      <c r="G756" s="566"/>
      <c r="H756" s="566"/>
    </row>
    <row r="757" spans="1:8" s="567" customFormat="1">
      <c r="A757" s="1851" t="s">
        <v>728</v>
      </c>
      <c r="B757" s="1851"/>
      <c r="C757" s="1851"/>
      <c r="D757" s="1851"/>
      <c r="E757" s="1851"/>
      <c r="F757" s="1851"/>
      <c r="G757" s="566"/>
      <c r="H757" s="566"/>
    </row>
    <row r="758" spans="1:8" s="567" customFormat="1">
      <c r="A758" s="1851"/>
      <c r="B758" s="1851"/>
      <c r="C758" s="1851"/>
      <c r="D758" s="1851"/>
      <c r="E758" s="1851"/>
      <c r="F758" s="1851"/>
      <c r="G758" s="566"/>
      <c r="H758" s="566"/>
    </row>
    <row r="759" spans="1:8" s="567" customFormat="1">
      <c r="A759" s="1851"/>
      <c r="B759" s="1851"/>
      <c r="C759" s="1851"/>
      <c r="D759" s="1851"/>
      <c r="E759" s="1851"/>
      <c r="F759" s="1851"/>
      <c r="G759" s="566"/>
      <c r="H759" s="566"/>
    </row>
    <row r="760" spans="1:8" s="567" customFormat="1">
      <c r="A760" s="612"/>
      <c r="B760" s="550"/>
      <c r="C760" s="604"/>
      <c r="D760" s="604"/>
      <c r="E760" s="612"/>
      <c r="F760" s="612"/>
      <c r="G760" s="566"/>
      <c r="H760" s="566"/>
    </row>
    <row r="761" spans="1:8" s="567" customFormat="1">
      <c r="A761" s="1851" t="s">
        <v>729</v>
      </c>
      <c r="B761" s="1851"/>
      <c r="C761" s="1851"/>
      <c r="D761" s="1851"/>
      <c r="E761" s="1851"/>
      <c r="F761" s="1851"/>
      <c r="G761" s="566"/>
      <c r="H761" s="566"/>
    </row>
    <row r="762" spans="1:8" s="567" customFormat="1">
      <c r="A762" s="1851"/>
      <c r="B762" s="1851"/>
      <c r="C762" s="1851"/>
      <c r="D762" s="1851"/>
      <c r="E762" s="1851"/>
      <c r="F762" s="1851"/>
      <c r="G762" s="566"/>
      <c r="H762" s="566"/>
    </row>
    <row r="763" spans="1:8" s="567" customFormat="1">
      <c r="A763" s="1851"/>
      <c r="B763" s="1851"/>
      <c r="C763" s="1851"/>
      <c r="D763" s="1851"/>
      <c r="E763" s="1851"/>
      <c r="F763" s="1851"/>
      <c r="G763" s="566"/>
      <c r="H763" s="566"/>
    </row>
    <row r="764" spans="1:8" s="567" customFormat="1">
      <c r="A764" s="623"/>
      <c r="B764" s="543"/>
      <c r="C764" s="621"/>
      <c r="D764" s="595"/>
      <c r="E764" s="622"/>
      <c r="F764" s="622"/>
      <c r="G764" s="566"/>
      <c r="H764" s="566"/>
    </row>
    <row r="765" spans="1:8" s="567" customFormat="1">
      <c r="A765" s="1851" t="s">
        <v>3398</v>
      </c>
      <c r="B765" s="1851"/>
      <c r="C765" s="1851"/>
      <c r="D765" s="1851"/>
      <c r="E765" s="1851"/>
      <c r="F765" s="1851"/>
      <c r="G765" s="566"/>
      <c r="H765" s="566"/>
    </row>
    <row r="766" spans="1:8" s="567" customFormat="1">
      <c r="A766" s="1851"/>
      <c r="B766" s="1851"/>
      <c r="C766" s="1851"/>
      <c r="D766" s="1851"/>
      <c r="E766" s="1851"/>
      <c r="F766" s="1851"/>
      <c r="G766" s="566"/>
      <c r="H766" s="566"/>
    </row>
    <row r="767" spans="1:8" s="567" customFormat="1">
      <c r="A767" s="612"/>
      <c r="B767" s="550"/>
      <c r="C767" s="604"/>
      <c r="D767" s="604"/>
      <c r="E767" s="612"/>
      <c r="F767" s="612"/>
      <c r="G767" s="566"/>
      <c r="H767" s="566"/>
    </row>
    <row r="768" spans="1:8" s="567" customFormat="1">
      <c r="A768" s="1851" t="s">
        <v>3399</v>
      </c>
      <c r="B768" s="1851"/>
      <c r="C768" s="1851"/>
      <c r="D768" s="1851"/>
      <c r="E768" s="1851"/>
      <c r="F768" s="1851"/>
      <c r="G768" s="566"/>
      <c r="H768" s="566"/>
    </row>
    <row r="769" spans="1:8" s="567" customFormat="1">
      <c r="A769" s="1851"/>
      <c r="B769" s="1851"/>
      <c r="C769" s="1851"/>
      <c r="D769" s="1851"/>
      <c r="E769" s="1851"/>
      <c r="F769" s="1851"/>
      <c r="G769" s="566"/>
      <c r="H769" s="566"/>
    </row>
    <row r="770" spans="1:8" s="567" customFormat="1">
      <c r="A770" s="615"/>
      <c r="B770" s="550"/>
      <c r="C770" s="616"/>
      <c r="D770" s="616"/>
      <c r="E770" s="615"/>
      <c r="F770" s="615"/>
      <c r="G770" s="566"/>
      <c r="H770" s="566"/>
    </row>
    <row r="771" spans="1:8" s="567" customFormat="1">
      <c r="A771" s="1851" t="s">
        <v>730</v>
      </c>
      <c r="B771" s="1851"/>
      <c r="C771" s="1851"/>
      <c r="D771" s="1851"/>
      <c r="E771" s="1851"/>
      <c r="F771" s="1851"/>
      <c r="G771" s="566"/>
      <c r="H771" s="566"/>
    </row>
    <row r="772" spans="1:8" s="567" customFormat="1">
      <c r="A772" s="1851"/>
      <c r="B772" s="1851"/>
      <c r="C772" s="1851"/>
      <c r="D772" s="1851"/>
      <c r="E772" s="1851"/>
      <c r="F772" s="1851"/>
      <c r="G772" s="566"/>
      <c r="H772" s="566"/>
    </row>
    <row r="773" spans="1:8" s="567" customFormat="1">
      <c r="A773" s="1851"/>
      <c r="B773" s="1851"/>
      <c r="C773" s="1851"/>
      <c r="D773" s="1851"/>
      <c r="E773" s="1851"/>
      <c r="F773" s="1851"/>
      <c r="G773" s="566"/>
      <c r="H773" s="566"/>
    </row>
    <row r="774" spans="1:8" s="567" customFormat="1">
      <c r="A774" s="1851"/>
      <c r="B774" s="1851"/>
      <c r="C774" s="1851"/>
      <c r="D774" s="1851"/>
      <c r="E774" s="1851"/>
      <c r="F774" s="1851"/>
      <c r="G774" s="566"/>
      <c r="H774" s="566"/>
    </row>
    <row r="775" spans="1:8" s="567" customFormat="1">
      <c r="A775" s="615"/>
      <c r="B775" s="550"/>
      <c r="C775" s="616"/>
      <c r="D775" s="616"/>
      <c r="E775" s="615"/>
      <c r="F775" s="615"/>
      <c r="G775" s="566"/>
      <c r="H775" s="566"/>
    </row>
    <row r="776" spans="1:8" s="567" customFormat="1">
      <c r="A776" s="1851" t="s">
        <v>731</v>
      </c>
      <c r="B776" s="1851"/>
      <c r="C776" s="1851"/>
      <c r="D776" s="1851"/>
      <c r="E776" s="1851"/>
      <c r="F776" s="1851"/>
      <c r="G776" s="566"/>
      <c r="H776" s="566"/>
    </row>
    <row r="777" spans="1:8" s="567" customFormat="1">
      <c r="A777" s="1851"/>
      <c r="B777" s="1851"/>
      <c r="C777" s="1851"/>
      <c r="D777" s="1851"/>
      <c r="E777" s="1851"/>
      <c r="F777" s="1851"/>
      <c r="G777" s="566"/>
      <c r="H777" s="566"/>
    </row>
    <row r="778" spans="1:8" s="567" customFormat="1">
      <c r="A778" s="1851"/>
      <c r="B778" s="1851"/>
      <c r="C778" s="1851"/>
      <c r="D778" s="1851"/>
      <c r="E778" s="1851"/>
      <c r="F778" s="1851"/>
      <c r="G778" s="566"/>
      <c r="H778" s="566"/>
    </row>
    <row r="779" spans="1:8" s="567" customFormat="1">
      <c r="A779" s="615"/>
      <c r="B779" s="550"/>
      <c r="C779" s="616"/>
      <c r="D779" s="616"/>
      <c r="E779" s="615"/>
      <c r="F779" s="615"/>
      <c r="G779" s="566"/>
      <c r="H779" s="566"/>
    </row>
    <row r="780" spans="1:8" s="567" customFormat="1">
      <c r="A780" s="1851" t="s">
        <v>3400</v>
      </c>
      <c r="B780" s="1851"/>
      <c r="C780" s="1851"/>
      <c r="D780" s="1851"/>
      <c r="E780" s="1851"/>
      <c r="F780" s="1851"/>
      <c r="G780" s="566"/>
      <c r="H780" s="566"/>
    </row>
    <row r="781" spans="1:8" s="567" customFormat="1">
      <c r="A781" s="1851"/>
      <c r="B781" s="1851"/>
      <c r="C781" s="1851"/>
      <c r="D781" s="1851"/>
      <c r="E781" s="1851"/>
      <c r="F781" s="1851"/>
      <c r="G781" s="566"/>
      <c r="H781" s="566"/>
    </row>
    <row r="782" spans="1:8" s="567" customFormat="1">
      <c r="A782" s="1848" t="s">
        <v>732</v>
      </c>
      <c r="B782" s="1848"/>
      <c r="C782" s="1848"/>
      <c r="D782" s="1848"/>
      <c r="E782" s="1848"/>
      <c r="F782" s="1848"/>
      <c r="G782" s="566"/>
      <c r="H782" s="566"/>
    </row>
    <row r="783" spans="1:8" s="567" customFormat="1">
      <c r="A783" s="1848"/>
      <c r="B783" s="1848"/>
      <c r="C783" s="1848"/>
      <c r="D783" s="1848"/>
      <c r="E783" s="1848"/>
      <c r="F783" s="1848"/>
      <c r="G783" s="566"/>
      <c r="H783" s="566"/>
    </row>
    <row r="784" spans="1:8" s="567" customFormat="1">
      <c r="A784" s="615"/>
      <c r="B784" s="550"/>
      <c r="C784" s="616"/>
      <c r="D784" s="616"/>
      <c r="E784" s="615"/>
      <c r="F784" s="615"/>
      <c r="G784" s="566"/>
      <c r="H784" s="566"/>
    </row>
    <row r="785" spans="1:8" s="567" customFormat="1">
      <c r="A785" s="1848" t="s">
        <v>733</v>
      </c>
      <c r="B785" s="1848"/>
      <c r="C785" s="1848"/>
      <c r="D785" s="1848"/>
      <c r="E785" s="1848"/>
      <c r="F785" s="1848"/>
      <c r="G785" s="566"/>
      <c r="H785" s="566"/>
    </row>
    <row r="786" spans="1:8" s="567" customFormat="1">
      <c r="A786" s="1848"/>
      <c r="B786" s="1848"/>
      <c r="C786" s="1848"/>
      <c r="D786" s="1848"/>
      <c r="E786" s="1848"/>
      <c r="F786" s="1848"/>
      <c r="G786" s="566"/>
      <c r="H786" s="566"/>
    </row>
    <row r="787" spans="1:8" s="567" customFormat="1">
      <c r="A787" s="1848"/>
      <c r="B787" s="1848"/>
      <c r="C787" s="1848"/>
      <c r="D787" s="1848"/>
      <c r="E787" s="1848"/>
      <c r="F787" s="1848"/>
      <c r="G787" s="566"/>
      <c r="H787" s="566"/>
    </row>
    <row r="788" spans="1:8" s="567" customFormat="1">
      <c r="A788" s="1848"/>
      <c r="B788" s="1848"/>
      <c r="C788" s="1848"/>
      <c r="D788" s="1848"/>
      <c r="E788" s="1848"/>
      <c r="F788" s="1848"/>
      <c r="G788" s="566"/>
      <c r="H788" s="566"/>
    </row>
    <row r="789" spans="1:8" s="567" customFormat="1">
      <c r="A789" s="618"/>
      <c r="B789" s="578"/>
      <c r="C789" s="619"/>
      <c r="D789" s="619"/>
      <c r="E789" s="618"/>
      <c r="F789" s="618"/>
      <c r="G789" s="566"/>
      <c r="H789" s="566"/>
    </row>
    <row r="790" spans="1:8" s="567" customFormat="1">
      <c r="A790" s="624" t="s">
        <v>734</v>
      </c>
      <c r="B790" s="572"/>
      <c r="C790" s="604"/>
      <c r="D790" s="625"/>
      <c r="E790" s="626"/>
      <c r="F790" s="626"/>
      <c r="G790" s="566"/>
      <c r="H790" s="566"/>
    </row>
    <row r="791" spans="1:8" s="567" customFormat="1">
      <c r="A791" s="624" t="s">
        <v>735</v>
      </c>
      <c r="B791" s="572"/>
      <c r="C791" s="604"/>
      <c r="D791" s="625"/>
      <c r="E791" s="626"/>
      <c r="F791" s="626"/>
      <c r="G791" s="566"/>
      <c r="H791" s="566"/>
    </row>
    <row r="792" spans="1:8" s="567" customFormat="1">
      <c r="A792" s="624" t="s">
        <v>736</v>
      </c>
      <c r="B792" s="572"/>
      <c r="C792" s="604"/>
      <c r="D792" s="625"/>
      <c r="E792" s="626"/>
      <c r="F792" s="626"/>
      <c r="G792" s="566"/>
      <c r="H792" s="566"/>
    </row>
    <row r="793" spans="1:8" s="567" customFormat="1">
      <c r="A793" s="624" t="s">
        <v>737</v>
      </c>
      <c r="B793" s="572"/>
      <c r="C793" s="604"/>
      <c r="D793" s="625"/>
      <c r="E793" s="626"/>
      <c r="F793" s="626"/>
      <c r="G793" s="566"/>
      <c r="H793" s="566"/>
    </row>
    <row r="794" spans="1:8" s="567" customFormat="1">
      <c r="A794" s="1855" t="s">
        <v>738</v>
      </c>
      <c r="B794" s="1855"/>
      <c r="C794" s="1855"/>
      <c r="D794" s="1855"/>
      <c r="E794" s="1855"/>
      <c r="F794" s="1855"/>
      <c r="G794" s="566"/>
      <c r="H794" s="566"/>
    </row>
    <row r="795" spans="1:8" s="567" customFormat="1">
      <c r="A795" s="1855"/>
      <c r="B795" s="1855"/>
      <c r="C795" s="1855"/>
      <c r="D795" s="1855"/>
      <c r="E795" s="1855"/>
      <c r="F795" s="1855"/>
      <c r="G795" s="566"/>
      <c r="H795" s="566"/>
    </row>
    <row r="796" spans="1:8" s="567" customFormat="1">
      <c r="A796" s="624" t="s">
        <v>739</v>
      </c>
      <c r="B796" s="572"/>
      <c r="C796" s="604"/>
      <c r="D796" s="625"/>
      <c r="E796" s="626"/>
      <c r="F796" s="626"/>
      <c r="G796" s="566"/>
      <c r="H796" s="566"/>
    </row>
    <row r="797" spans="1:8" s="567" customFormat="1">
      <c r="A797" s="1855" t="s">
        <v>740</v>
      </c>
      <c r="B797" s="1855"/>
      <c r="C797" s="1855"/>
      <c r="D797" s="1855"/>
      <c r="E797" s="1855"/>
      <c r="F797" s="1855"/>
      <c r="G797" s="566"/>
      <c r="H797" s="566"/>
    </row>
    <row r="798" spans="1:8" s="567" customFormat="1">
      <c r="A798" s="1855"/>
      <c r="B798" s="1855"/>
      <c r="C798" s="1855"/>
      <c r="D798" s="1855"/>
      <c r="E798" s="1855"/>
      <c r="F798" s="1855"/>
      <c r="G798" s="566"/>
      <c r="H798" s="566"/>
    </row>
    <row r="799" spans="1:8" s="567" customFormat="1">
      <c r="A799" s="624" t="s">
        <v>741</v>
      </c>
      <c r="B799" s="572"/>
      <c r="C799" s="604"/>
      <c r="D799" s="604"/>
      <c r="E799" s="626"/>
      <c r="F799" s="626"/>
      <c r="G799" s="566"/>
      <c r="H799" s="566"/>
    </row>
    <row r="800" spans="1:8" s="567" customFormat="1">
      <c r="A800" s="1855" t="s">
        <v>742</v>
      </c>
      <c r="B800" s="1855"/>
      <c r="C800" s="1855"/>
      <c r="D800" s="1855"/>
      <c r="E800" s="1855"/>
      <c r="F800" s="1855"/>
      <c r="G800" s="566"/>
      <c r="H800" s="566"/>
    </row>
    <row r="801" spans="1:8" s="567" customFormat="1">
      <c r="A801" s="1855"/>
      <c r="B801" s="1855"/>
      <c r="C801" s="1855"/>
      <c r="D801" s="1855"/>
      <c r="E801" s="1855"/>
      <c r="F801" s="1855"/>
      <c r="G801" s="566"/>
      <c r="H801" s="566"/>
    </row>
    <row r="802" spans="1:8" s="567" customFormat="1">
      <c r="A802" s="624" t="s">
        <v>743</v>
      </c>
      <c r="B802" s="572"/>
      <c r="C802" s="627"/>
      <c r="D802" s="627"/>
      <c r="E802" s="628"/>
      <c r="F802" s="628"/>
      <c r="G802" s="566"/>
      <c r="H802" s="566"/>
    </row>
    <row r="803" spans="1:8" s="567" customFormat="1">
      <c r="A803" s="624" t="s">
        <v>744</v>
      </c>
      <c r="B803" s="572"/>
      <c r="C803" s="604"/>
      <c r="D803" s="625"/>
      <c r="E803" s="626"/>
      <c r="F803" s="626"/>
      <c r="G803" s="566"/>
      <c r="H803" s="566"/>
    </row>
    <row r="804" spans="1:8" s="567" customFormat="1">
      <c r="A804" s="1855" t="s">
        <v>745</v>
      </c>
      <c r="B804" s="1855"/>
      <c r="C804" s="1855"/>
      <c r="D804" s="1855"/>
      <c r="E804" s="1855"/>
      <c r="F804" s="1855"/>
      <c r="G804" s="566"/>
      <c r="H804" s="566"/>
    </row>
    <row r="805" spans="1:8" s="567" customFormat="1">
      <c r="A805" s="1855"/>
      <c r="B805" s="1855"/>
      <c r="C805" s="1855"/>
      <c r="D805" s="1855"/>
      <c r="E805" s="1855"/>
      <c r="F805" s="1855"/>
      <c r="G805" s="566"/>
      <c r="H805" s="566"/>
    </row>
    <row r="806" spans="1:8" s="567" customFormat="1">
      <c r="A806" s="624"/>
      <c r="B806" s="572"/>
      <c r="C806" s="604"/>
      <c r="D806" s="625"/>
      <c r="E806" s="626"/>
      <c r="F806" s="626"/>
      <c r="G806" s="566"/>
      <c r="H806" s="566"/>
    </row>
    <row r="807" spans="1:8" s="567" customFormat="1">
      <c r="A807" s="1848" t="s">
        <v>746</v>
      </c>
      <c r="B807" s="1848"/>
      <c r="C807" s="1848"/>
      <c r="D807" s="1848"/>
      <c r="E807" s="1848"/>
      <c r="F807" s="1848"/>
      <c r="G807" s="566"/>
      <c r="H807" s="566"/>
    </row>
    <row r="808" spans="1:8" s="567" customFormat="1">
      <c r="A808" s="1848"/>
      <c r="B808" s="1848"/>
      <c r="C808" s="1848"/>
      <c r="D808" s="1848"/>
      <c r="E808" s="1848"/>
      <c r="F808" s="1848"/>
      <c r="G808" s="566"/>
      <c r="H808" s="566"/>
    </row>
    <row r="809" spans="1:8" s="567" customFormat="1">
      <c r="A809" s="1848"/>
      <c r="B809" s="1848"/>
      <c r="C809" s="1848"/>
      <c r="D809" s="1848"/>
      <c r="E809" s="1848"/>
      <c r="F809" s="1848"/>
      <c r="G809" s="566"/>
      <c r="H809" s="566"/>
    </row>
    <row r="810" spans="1:8" s="567" customFormat="1">
      <c r="A810" s="1848"/>
      <c r="B810" s="1848"/>
      <c r="C810" s="1848"/>
      <c r="D810" s="1848"/>
      <c r="E810" s="1848"/>
      <c r="F810" s="1848"/>
      <c r="G810" s="566"/>
      <c r="H810" s="566"/>
    </row>
    <row r="811" spans="1:8" s="567" customFormat="1">
      <c r="A811" s="618"/>
      <c r="B811" s="578"/>
      <c r="C811" s="619"/>
      <c r="D811" s="619"/>
      <c r="E811" s="618"/>
      <c r="F811" s="618"/>
      <c r="G811" s="566"/>
      <c r="H811" s="566"/>
    </row>
    <row r="812" spans="1:8" s="567" customFormat="1">
      <c r="A812" s="1854" t="s">
        <v>747</v>
      </c>
      <c r="B812" s="1854"/>
      <c r="C812" s="613"/>
      <c r="D812" s="613"/>
      <c r="E812" s="614"/>
      <c r="F812" s="614"/>
      <c r="G812" s="566"/>
      <c r="H812" s="566"/>
    </row>
    <row r="813" spans="1:8" s="567" customFormat="1">
      <c r="A813" s="618"/>
      <c r="B813" s="543"/>
      <c r="C813" s="613"/>
      <c r="D813" s="613"/>
      <c r="E813" s="614"/>
      <c r="F813" s="614"/>
      <c r="G813" s="566"/>
      <c r="H813" s="566"/>
    </row>
    <row r="814" spans="1:8" s="567" customFormat="1">
      <c r="A814" s="1851" t="s">
        <v>3401</v>
      </c>
      <c r="B814" s="1851"/>
      <c r="C814" s="1851"/>
      <c r="D814" s="1851"/>
      <c r="E814" s="1851"/>
      <c r="F814" s="1851"/>
      <c r="G814" s="566"/>
      <c r="H814" s="566"/>
    </row>
    <row r="815" spans="1:8" s="567" customFormat="1">
      <c r="A815" s="1851"/>
      <c r="B815" s="1851"/>
      <c r="C815" s="1851"/>
      <c r="D815" s="1851"/>
      <c r="E815" s="1851"/>
      <c r="F815" s="1851"/>
      <c r="G815" s="566"/>
      <c r="H815" s="566"/>
    </row>
    <row r="816" spans="1:8" s="567" customFormat="1">
      <c r="A816" s="615"/>
      <c r="B816" s="543"/>
      <c r="C816" s="621"/>
      <c r="D816" s="621"/>
      <c r="E816" s="629"/>
      <c r="F816" s="629"/>
      <c r="G816" s="566"/>
      <c r="H816" s="566"/>
    </row>
    <row r="817" spans="1:8" s="567" customFormat="1">
      <c r="A817" s="1851" t="s">
        <v>3402</v>
      </c>
      <c r="B817" s="1851"/>
      <c r="C817" s="1851"/>
      <c r="D817" s="1851"/>
      <c r="E817" s="1851"/>
      <c r="F817" s="1851"/>
      <c r="G817" s="566"/>
      <c r="H817" s="566"/>
    </row>
    <row r="818" spans="1:8" s="567" customFormat="1">
      <c r="A818" s="1851"/>
      <c r="B818" s="1851"/>
      <c r="C818" s="1851"/>
      <c r="D818" s="1851"/>
      <c r="E818" s="1851"/>
      <c r="F818" s="1851"/>
      <c r="G818" s="566"/>
      <c r="H818" s="566"/>
    </row>
    <row r="819" spans="1:8" s="567" customFormat="1">
      <c r="A819" s="612"/>
      <c r="B819" s="543"/>
      <c r="C819" s="613"/>
      <c r="D819" s="613"/>
      <c r="E819" s="614"/>
      <c r="F819" s="614"/>
      <c r="G819" s="566"/>
      <c r="H819" s="566"/>
    </row>
    <row r="820" spans="1:8" s="567" customFormat="1">
      <c r="A820" s="1854" t="s">
        <v>748</v>
      </c>
      <c r="B820" s="1854"/>
      <c r="C820" s="613"/>
      <c r="D820" s="613"/>
      <c r="E820" s="614"/>
      <c r="F820" s="614"/>
      <c r="G820" s="566"/>
      <c r="H820" s="566"/>
    </row>
    <row r="821" spans="1:8" s="567" customFormat="1">
      <c r="A821" s="1856" t="s">
        <v>749</v>
      </c>
      <c r="B821" s="1856"/>
      <c r="C821" s="1856"/>
      <c r="D821" s="1856"/>
      <c r="E821" s="1856"/>
      <c r="F821" s="1856"/>
      <c r="G821" s="566"/>
      <c r="H821" s="566"/>
    </row>
    <row r="822" spans="1:8" s="567" customFormat="1">
      <c r="A822" s="1856"/>
      <c r="B822" s="1856"/>
      <c r="C822" s="1856"/>
      <c r="D822" s="1856"/>
      <c r="E822" s="1856"/>
      <c r="F822" s="1856"/>
      <c r="G822" s="566"/>
      <c r="H822" s="566"/>
    </row>
    <row r="823" spans="1:8" s="567" customFormat="1">
      <c r="A823" s="1857"/>
      <c r="B823" s="1857"/>
      <c r="C823" s="1857"/>
      <c r="D823" s="1857"/>
      <c r="E823" s="1857"/>
      <c r="F823" s="1857"/>
      <c r="G823" s="566"/>
      <c r="H823" s="566"/>
    </row>
    <row r="824" spans="1:8" s="567" customFormat="1">
      <c r="A824" s="630"/>
      <c r="B824" s="631"/>
      <c r="C824" s="632"/>
      <c r="D824" s="633"/>
      <c r="E824" s="634"/>
      <c r="F824" s="634"/>
      <c r="G824" s="566"/>
      <c r="H824" s="566"/>
    </row>
    <row r="825" spans="1:8" s="567" customFormat="1">
      <c r="A825" s="635" t="s">
        <v>750</v>
      </c>
      <c r="B825" s="631"/>
      <c r="C825" s="632"/>
      <c r="D825" s="633"/>
      <c r="E825" s="634"/>
      <c r="F825" s="634"/>
      <c r="G825" s="566"/>
      <c r="H825" s="566"/>
    </row>
    <row r="826" spans="1:8" s="567" customFormat="1">
      <c r="A826" s="636" t="s">
        <v>751</v>
      </c>
      <c r="B826" s="631"/>
      <c r="C826" s="637">
        <v>61</v>
      </c>
      <c r="D826" s="633" t="s">
        <v>752</v>
      </c>
      <c r="E826" s="634"/>
      <c r="F826" s="634"/>
      <c r="G826" s="566"/>
      <c r="H826" s="566"/>
    </row>
    <row r="827" spans="1:8" s="567" customFormat="1">
      <c r="A827" s="636" t="s">
        <v>753</v>
      </c>
      <c r="B827" s="631"/>
      <c r="C827" s="637">
        <v>22</v>
      </c>
      <c r="D827" s="633" t="s">
        <v>752</v>
      </c>
      <c r="E827" s="634"/>
      <c r="F827" s="634"/>
      <c r="G827" s="566"/>
      <c r="H827" s="566"/>
    </row>
    <row r="828" spans="1:8" s="567" customFormat="1">
      <c r="A828" s="636" t="s">
        <v>754</v>
      </c>
      <c r="B828" s="631"/>
      <c r="C828" s="637">
        <v>32</v>
      </c>
      <c r="D828" s="633" t="s">
        <v>752</v>
      </c>
      <c r="E828" s="634"/>
      <c r="F828" s="634"/>
      <c r="G828" s="566"/>
      <c r="H828" s="566"/>
    </row>
    <row r="829" spans="1:8" s="567" customFormat="1">
      <c r="A829" s="636" t="s">
        <v>755</v>
      </c>
      <c r="B829" s="631"/>
      <c r="C829" s="637">
        <v>0.46</v>
      </c>
      <c r="D829" s="633"/>
      <c r="E829" s="634"/>
      <c r="F829" s="634"/>
      <c r="G829" s="566"/>
      <c r="H829" s="566"/>
    </row>
    <row r="830" spans="1:8" s="644" customFormat="1">
      <c r="A830" s="638" t="s">
        <v>756</v>
      </c>
      <c r="B830" s="639"/>
      <c r="C830" s="640">
        <v>0.8</v>
      </c>
      <c r="D830" s="641" t="s">
        <v>757</v>
      </c>
      <c r="E830" s="642"/>
      <c r="F830" s="642"/>
      <c r="G830" s="643"/>
      <c r="H830" s="643"/>
    </row>
    <row r="831" spans="1:8" s="567" customFormat="1">
      <c r="A831" s="630"/>
      <c r="B831" s="631"/>
      <c r="C831" s="632"/>
      <c r="D831" s="633"/>
      <c r="E831" s="634"/>
      <c r="F831" s="634"/>
      <c r="G831" s="566"/>
      <c r="H831" s="566"/>
    </row>
    <row r="832" spans="1:8" s="567" customFormat="1">
      <c r="A832" s="1851" t="s">
        <v>3403</v>
      </c>
      <c r="B832" s="1851"/>
      <c r="C832" s="1851"/>
      <c r="D832" s="1851"/>
      <c r="E832" s="1851"/>
      <c r="F832" s="1851"/>
      <c r="G832" s="566"/>
      <c r="H832" s="566"/>
    </row>
    <row r="833" spans="1:8" s="567" customFormat="1">
      <c r="A833" s="1851"/>
      <c r="B833" s="1851"/>
      <c r="C833" s="1851"/>
      <c r="D833" s="1851"/>
      <c r="E833" s="1851"/>
      <c r="F833" s="1851"/>
      <c r="G833" s="566"/>
      <c r="H833" s="566"/>
    </row>
    <row r="834" spans="1:8" s="567" customFormat="1">
      <c r="A834" s="1851"/>
      <c r="B834" s="1851"/>
      <c r="C834" s="1851"/>
      <c r="D834" s="1851"/>
      <c r="E834" s="1851"/>
      <c r="F834" s="1851"/>
      <c r="G834" s="566"/>
      <c r="H834" s="566"/>
    </row>
    <row r="835" spans="1:8" s="567" customFormat="1">
      <c r="A835" s="1851"/>
      <c r="B835" s="1851"/>
      <c r="C835" s="1851"/>
      <c r="D835" s="1851"/>
      <c r="E835" s="1851"/>
      <c r="F835" s="1851"/>
      <c r="G835" s="566"/>
      <c r="H835" s="566"/>
    </row>
    <row r="836" spans="1:8" s="567" customFormat="1">
      <c r="A836" s="1851"/>
      <c r="B836" s="1851"/>
      <c r="C836" s="1851"/>
      <c r="D836" s="1851"/>
      <c r="E836" s="1851"/>
      <c r="F836" s="1851"/>
      <c r="G836" s="566"/>
      <c r="H836" s="566"/>
    </row>
    <row r="837" spans="1:8" s="567" customFormat="1">
      <c r="A837" s="618"/>
      <c r="B837" s="578"/>
      <c r="C837" s="619"/>
      <c r="D837" s="619"/>
      <c r="E837" s="618"/>
      <c r="F837" s="618"/>
      <c r="G837" s="566"/>
      <c r="H837" s="566"/>
    </row>
    <row r="838" spans="1:8" s="567" customFormat="1">
      <c r="A838" s="1854" t="s">
        <v>758</v>
      </c>
      <c r="B838" s="1854"/>
      <c r="C838" s="616"/>
      <c r="D838" s="616"/>
      <c r="E838" s="615"/>
      <c r="F838" s="615"/>
      <c r="G838" s="566"/>
      <c r="H838" s="566"/>
    </row>
    <row r="839" spans="1:8" s="567" customFormat="1">
      <c r="A839" s="1858" t="s">
        <v>759</v>
      </c>
      <c r="B839" s="1858"/>
      <c r="C839" s="1858"/>
      <c r="D839" s="1858"/>
      <c r="E839" s="1858"/>
      <c r="F839" s="1858"/>
      <c r="G839" s="566"/>
      <c r="H839" s="566"/>
    </row>
    <row r="840" spans="1:8" s="567" customFormat="1">
      <c r="A840" s="645"/>
      <c r="B840" s="593"/>
      <c r="C840" s="646"/>
      <c r="D840" s="646"/>
      <c r="E840" s="645"/>
      <c r="F840" s="645"/>
      <c r="G840" s="566"/>
      <c r="H840" s="566"/>
    </row>
    <row r="841" spans="1:8" s="644" customFormat="1">
      <c r="A841" s="620" t="s">
        <v>760</v>
      </c>
      <c r="B841" s="582"/>
      <c r="C841" s="647">
        <v>0.8</v>
      </c>
      <c r="D841" s="648" t="s">
        <v>757</v>
      </c>
      <c r="E841" s="649"/>
      <c r="F841" s="649"/>
      <c r="G841" s="643"/>
      <c r="H841" s="643"/>
    </row>
    <row r="842" spans="1:8" s="567" customFormat="1">
      <c r="A842" s="645"/>
      <c r="B842" s="593"/>
      <c r="C842" s="646"/>
      <c r="D842" s="646"/>
      <c r="E842" s="645"/>
      <c r="F842" s="645"/>
      <c r="G842" s="566"/>
      <c r="H842" s="566"/>
    </row>
    <row r="843" spans="1:8" s="567" customFormat="1">
      <c r="A843" s="1854" t="s">
        <v>761</v>
      </c>
      <c r="B843" s="1854"/>
      <c r="C843" s="616"/>
      <c r="D843" s="616"/>
      <c r="E843" s="615"/>
      <c r="F843" s="615"/>
      <c r="G843" s="566"/>
      <c r="H843" s="566"/>
    </row>
    <row r="844" spans="1:8" s="567" customFormat="1">
      <c r="A844" s="615"/>
      <c r="B844" s="550"/>
      <c r="C844" s="616"/>
      <c r="D844" s="616"/>
      <c r="E844" s="615"/>
      <c r="F844" s="615"/>
      <c r="G844" s="566"/>
      <c r="H844" s="566"/>
    </row>
    <row r="845" spans="1:8" s="567" customFormat="1">
      <c r="A845" s="1858" t="s">
        <v>762</v>
      </c>
      <c r="B845" s="1858"/>
      <c r="C845" s="1858"/>
      <c r="D845" s="1858"/>
      <c r="E845" s="1858"/>
      <c r="F845" s="1858"/>
      <c r="G845" s="566"/>
      <c r="H845" s="566"/>
    </row>
    <row r="846" spans="1:8" s="567" customFormat="1">
      <c r="A846" s="614"/>
      <c r="B846" s="543"/>
      <c r="C846" s="613"/>
      <c r="D846" s="613"/>
      <c r="E846" s="614"/>
      <c r="F846" s="614"/>
      <c r="G846" s="566"/>
      <c r="H846" s="566"/>
    </row>
    <row r="847" spans="1:8" s="567" customFormat="1">
      <c r="A847" s="1848" t="s">
        <v>763</v>
      </c>
      <c r="B847" s="1848"/>
      <c r="C847" s="1848"/>
      <c r="D847" s="1848"/>
      <c r="E847" s="1848"/>
      <c r="F847" s="1848"/>
      <c r="G847" s="566"/>
      <c r="H847" s="566"/>
    </row>
    <row r="848" spans="1:8" s="567" customFormat="1">
      <c r="A848" s="1848"/>
      <c r="B848" s="1848"/>
      <c r="C848" s="1848"/>
      <c r="D848" s="1848"/>
      <c r="E848" s="1848"/>
      <c r="F848" s="1848"/>
      <c r="G848" s="566"/>
      <c r="H848" s="566"/>
    </row>
    <row r="849" spans="1:8" s="567" customFormat="1">
      <c r="A849" s="1848"/>
      <c r="B849" s="1848"/>
      <c r="C849" s="1848"/>
      <c r="D849" s="1848"/>
      <c r="E849" s="1848"/>
      <c r="F849" s="1848"/>
      <c r="G849" s="566"/>
      <c r="H849" s="566"/>
    </row>
    <row r="850" spans="1:8" s="567" customFormat="1">
      <c r="A850" s="550"/>
      <c r="B850" s="550"/>
      <c r="C850" s="591"/>
      <c r="D850" s="591"/>
      <c r="E850" s="550"/>
      <c r="F850" s="550"/>
      <c r="G850" s="566"/>
      <c r="H850" s="566"/>
    </row>
    <row r="851" spans="1:8" s="567" customFormat="1">
      <c r="A851" s="1851" t="s">
        <v>764</v>
      </c>
      <c r="B851" s="1851"/>
      <c r="C851" s="1851"/>
      <c r="D851" s="1851"/>
      <c r="E851" s="1851"/>
      <c r="F851" s="1851"/>
      <c r="G851" s="566"/>
      <c r="H851" s="566"/>
    </row>
    <row r="852" spans="1:8" s="567" customFormat="1">
      <c r="A852" s="1851"/>
      <c r="B852" s="1851"/>
      <c r="C852" s="1851"/>
      <c r="D852" s="1851"/>
      <c r="E852" s="1851"/>
      <c r="F852" s="1851"/>
      <c r="G852" s="566"/>
      <c r="H852" s="566"/>
    </row>
    <row r="853" spans="1:8" s="567" customFormat="1">
      <c r="A853" s="1851"/>
      <c r="B853" s="1851"/>
      <c r="C853" s="1851"/>
      <c r="D853" s="1851"/>
      <c r="E853" s="1851"/>
      <c r="F853" s="1851"/>
      <c r="G853" s="566"/>
      <c r="H853" s="566"/>
    </row>
    <row r="854" spans="1:8" s="567" customFormat="1">
      <c r="A854" s="615"/>
      <c r="B854" s="550"/>
      <c r="C854" s="616"/>
      <c r="D854" s="616"/>
      <c r="E854" s="615"/>
      <c r="F854" s="615"/>
      <c r="G854" s="566"/>
      <c r="H854" s="566"/>
    </row>
    <row r="855" spans="1:8" s="567" customFormat="1">
      <c r="A855" s="1854" t="s">
        <v>765</v>
      </c>
      <c r="B855" s="1854"/>
      <c r="C855" s="604"/>
      <c r="D855" s="604"/>
      <c r="E855" s="602"/>
      <c r="F855" s="602"/>
      <c r="G855" s="566"/>
      <c r="H855" s="566"/>
    </row>
    <row r="856" spans="1:8" s="567" customFormat="1">
      <c r="A856" s="602"/>
      <c r="B856" s="603"/>
      <c r="C856" s="604"/>
      <c r="D856" s="604"/>
      <c r="E856" s="602"/>
      <c r="F856" s="602"/>
      <c r="G856" s="566"/>
      <c r="H856" s="566"/>
    </row>
    <row r="857" spans="1:8" s="567" customFormat="1">
      <c r="A857" s="1851" t="s">
        <v>3940</v>
      </c>
      <c r="B857" s="1851"/>
      <c r="C857" s="1851"/>
      <c r="D857" s="1851"/>
      <c r="E857" s="1851"/>
      <c r="F857" s="1851"/>
      <c r="G857" s="566"/>
      <c r="H857" s="566"/>
    </row>
    <row r="858" spans="1:8" s="567" customFormat="1">
      <c r="A858" s="1851"/>
      <c r="B858" s="1851"/>
      <c r="C858" s="1851"/>
      <c r="D858" s="1851"/>
      <c r="E858" s="1851"/>
      <c r="F858" s="1851"/>
      <c r="G858" s="566"/>
      <c r="H858" s="566"/>
    </row>
    <row r="859" spans="1:8" s="567" customFormat="1">
      <c r="A859" s="615"/>
      <c r="B859" s="550"/>
      <c r="C859" s="617"/>
      <c r="D859" s="617"/>
      <c r="E859" s="615"/>
      <c r="F859" s="615"/>
      <c r="G859" s="566"/>
      <c r="H859" s="566"/>
    </row>
    <row r="860" spans="1:8" s="567" customFormat="1">
      <c r="A860" s="1851" t="s">
        <v>766</v>
      </c>
      <c r="B860" s="1851"/>
      <c r="C860" s="1851"/>
      <c r="D860" s="1851"/>
      <c r="E860" s="1851"/>
      <c r="F860" s="1851"/>
      <c r="G860" s="566"/>
      <c r="H860" s="566"/>
    </row>
    <row r="861" spans="1:8" s="567" customFormat="1">
      <c r="A861" s="1851"/>
      <c r="B861" s="1851"/>
      <c r="C861" s="1851"/>
      <c r="D861" s="1851"/>
      <c r="E861" s="1851"/>
      <c r="F861" s="1851"/>
      <c r="G861" s="566"/>
      <c r="H861" s="566"/>
    </row>
    <row r="862" spans="1:8" s="567" customFormat="1">
      <c r="A862" s="1851"/>
      <c r="B862" s="1851"/>
      <c r="C862" s="1851"/>
      <c r="D862" s="1851"/>
      <c r="E862" s="1851"/>
      <c r="F862" s="1851"/>
      <c r="G862" s="566"/>
      <c r="H862" s="566"/>
    </row>
    <row r="863" spans="1:8" s="567" customFormat="1">
      <c r="A863" s="1851"/>
      <c r="B863" s="1851"/>
      <c r="C863" s="1851"/>
      <c r="D863" s="1851"/>
      <c r="E863" s="1851"/>
      <c r="F863" s="1851"/>
      <c r="G863" s="566"/>
      <c r="H863" s="566"/>
    </row>
    <row r="864" spans="1:8" s="567" customFormat="1">
      <c r="A864" s="615"/>
      <c r="B864" s="550"/>
      <c r="C864" s="617"/>
      <c r="D864" s="617"/>
      <c r="E864" s="615"/>
      <c r="F864" s="615"/>
      <c r="G864" s="566"/>
      <c r="H864" s="566"/>
    </row>
    <row r="865" spans="1:8" s="567" customFormat="1">
      <c r="A865" s="1851" t="s">
        <v>767</v>
      </c>
      <c r="B865" s="1851"/>
      <c r="C865" s="1851"/>
      <c r="D865" s="1851"/>
      <c r="E865" s="1851"/>
      <c r="F865" s="1851"/>
      <c r="G865" s="566"/>
      <c r="H865" s="566"/>
    </row>
    <row r="866" spans="1:8" s="567" customFormat="1">
      <c r="A866" s="1851"/>
      <c r="B866" s="1851"/>
      <c r="C866" s="1851"/>
      <c r="D866" s="1851"/>
      <c r="E866" s="1851"/>
      <c r="F866" s="1851"/>
      <c r="G866" s="566"/>
      <c r="H866" s="566"/>
    </row>
    <row r="867" spans="1:8" s="567" customFormat="1">
      <c r="A867" s="1851"/>
      <c r="B867" s="1851"/>
      <c r="C867" s="1851"/>
      <c r="D867" s="1851"/>
      <c r="E867" s="1851"/>
      <c r="F867" s="1851"/>
      <c r="G867" s="566"/>
      <c r="H867" s="566"/>
    </row>
    <row r="868" spans="1:8" s="567" customFormat="1">
      <c r="A868" s="615"/>
      <c r="B868" s="550"/>
      <c r="C868" s="616"/>
      <c r="D868" s="616"/>
      <c r="E868" s="615"/>
      <c r="F868" s="615"/>
      <c r="G868" s="566"/>
      <c r="H868" s="566"/>
    </row>
    <row r="869" spans="1:8" s="567" customFormat="1">
      <c r="A869" s="1851" t="s">
        <v>3404</v>
      </c>
      <c r="B869" s="1851"/>
      <c r="C869" s="1851"/>
      <c r="D869" s="1851"/>
      <c r="E869" s="1851"/>
      <c r="F869" s="1851"/>
      <c r="G869" s="566"/>
      <c r="H869" s="566"/>
    </row>
    <row r="870" spans="1:8" s="567" customFormat="1">
      <c r="A870" s="1851"/>
      <c r="B870" s="1851"/>
      <c r="C870" s="1851"/>
      <c r="D870" s="1851"/>
      <c r="E870" s="1851"/>
      <c r="F870" s="1851"/>
      <c r="G870" s="566"/>
      <c r="H870" s="566"/>
    </row>
    <row r="871" spans="1:8" s="567" customFormat="1">
      <c r="A871" s="1851"/>
      <c r="B871" s="1851"/>
      <c r="C871" s="1851"/>
      <c r="D871" s="1851"/>
      <c r="E871" s="1851"/>
      <c r="F871" s="1851"/>
      <c r="G871" s="566"/>
      <c r="H871" s="566"/>
    </row>
    <row r="872" spans="1:8" s="567" customFormat="1">
      <c r="A872" s="1851"/>
      <c r="B872" s="1851"/>
      <c r="C872" s="1851"/>
      <c r="D872" s="1851"/>
      <c r="E872" s="1851"/>
      <c r="F872" s="1851"/>
      <c r="G872" s="566"/>
      <c r="H872" s="566"/>
    </row>
    <row r="873" spans="1:8" s="567" customFormat="1">
      <c r="A873" s="615"/>
      <c r="B873" s="550"/>
      <c r="C873" s="617"/>
      <c r="D873" s="617"/>
      <c r="E873" s="615"/>
      <c r="F873" s="615"/>
      <c r="G873" s="566"/>
      <c r="H873" s="566"/>
    </row>
    <row r="874" spans="1:8" s="567" customFormat="1">
      <c r="A874" s="1851" t="s">
        <v>768</v>
      </c>
      <c r="B874" s="1851"/>
      <c r="C874" s="1851"/>
      <c r="D874" s="1851"/>
      <c r="E874" s="1851"/>
      <c r="F874" s="1851"/>
      <c r="G874" s="566"/>
      <c r="H874" s="566"/>
    </row>
    <row r="875" spans="1:8" s="567" customFormat="1">
      <c r="A875" s="1851"/>
      <c r="B875" s="1851"/>
      <c r="C875" s="1851"/>
      <c r="D875" s="1851"/>
      <c r="E875" s="1851"/>
      <c r="F875" s="1851"/>
      <c r="G875" s="566"/>
      <c r="H875" s="566"/>
    </row>
    <row r="876" spans="1:8" s="567" customFormat="1">
      <c r="A876" s="1851"/>
      <c r="B876" s="1851"/>
      <c r="C876" s="1851"/>
      <c r="D876" s="1851"/>
      <c r="E876" s="1851"/>
      <c r="F876" s="1851"/>
      <c r="G876" s="566"/>
      <c r="H876" s="566"/>
    </row>
    <row r="877" spans="1:8" s="567" customFormat="1">
      <c r="A877" s="1851"/>
      <c r="B877" s="1851"/>
      <c r="C877" s="1851"/>
      <c r="D877" s="1851"/>
      <c r="E877" s="1851"/>
      <c r="F877" s="1851"/>
      <c r="G877" s="566"/>
      <c r="H877" s="566"/>
    </row>
    <row r="878" spans="1:8" s="567" customFormat="1">
      <c r="A878" s="615"/>
      <c r="B878" s="550"/>
      <c r="C878" s="616"/>
      <c r="D878" s="616"/>
      <c r="E878" s="615"/>
      <c r="F878" s="615"/>
      <c r="G878" s="566"/>
      <c r="H878" s="566"/>
    </row>
    <row r="879" spans="1:8" s="567" customFormat="1">
      <c r="A879" s="1851" t="s">
        <v>769</v>
      </c>
      <c r="B879" s="1851"/>
      <c r="C879" s="1851"/>
      <c r="D879" s="1851"/>
      <c r="E879" s="1851"/>
      <c r="F879" s="1851"/>
      <c r="G879" s="566"/>
      <c r="H879" s="566"/>
    </row>
    <row r="880" spans="1:8" s="567" customFormat="1">
      <c r="A880" s="1851"/>
      <c r="B880" s="1851"/>
      <c r="C880" s="1851"/>
      <c r="D880" s="1851"/>
      <c r="E880" s="1851"/>
      <c r="F880" s="1851"/>
      <c r="G880" s="566"/>
      <c r="H880" s="566"/>
    </row>
    <row r="881" spans="1:8" s="567" customFormat="1">
      <c r="A881" s="650"/>
      <c r="B881" s="550"/>
      <c r="C881" s="616"/>
      <c r="D881" s="616"/>
      <c r="E881" s="650"/>
      <c r="F881" s="650"/>
      <c r="G881" s="566"/>
      <c r="H881" s="566"/>
    </row>
    <row r="882" spans="1:8" s="567" customFormat="1">
      <c r="A882" s="651" t="s">
        <v>770</v>
      </c>
      <c r="B882" s="550"/>
      <c r="C882" s="616"/>
      <c r="D882" s="616"/>
      <c r="E882" s="650"/>
      <c r="F882" s="650"/>
      <c r="G882" s="566"/>
      <c r="H882" s="566"/>
    </row>
    <row r="883" spans="1:8" s="567" customFormat="1">
      <c r="A883" s="650"/>
      <c r="B883" s="550"/>
      <c r="C883" s="616"/>
      <c r="D883" s="616"/>
      <c r="E883" s="650"/>
      <c r="F883" s="650"/>
      <c r="G883" s="566"/>
      <c r="H883" s="566"/>
    </row>
    <row r="884" spans="1:8" s="567" customFormat="1">
      <c r="A884" s="1851" t="s">
        <v>771</v>
      </c>
      <c r="B884" s="1851"/>
      <c r="C884" s="1851"/>
      <c r="D884" s="1851"/>
      <c r="E884" s="1851"/>
      <c r="F884" s="1851"/>
      <c r="G884" s="566"/>
      <c r="H884" s="566"/>
    </row>
    <row r="885" spans="1:8" s="567" customFormat="1">
      <c r="A885" s="615"/>
      <c r="B885" s="550"/>
      <c r="C885" s="616"/>
      <c r="D885" s="616"/>
      <c r="E885" s="615"/>
      <c r="F885" s="615"/>
      <c r="G885" s="566"/>
      <c r="H885" s="566"/>
    </row>
    <row r="886" spans="1:8" s="653" customFormat="1">
      <c r="A886" s="1103" t="s">
        <v>3936</v>
      </c>
      <c r="B886" s="550"/>
      <c r="C886" s="604"/>
      <c r="D886" s="604"/>
      <c r="E886" s="602"/>
      <c r="F886" s="602"/>
      <c r="G886" s="652"/>
      <c r="H886" s="652"/>
    </row>
    <row r="887" spans="1:8" s="567" customFormat="1">
      <c r="A887" s="645"/>
      <c r="B887" s="543"/>
      <c r="C887" s="613"/>
      <c r="D887" s="613"/>
      <c r="E887" s="623"/>
      <c r="F887" s="623"/>
      <c r="G887" s="566"/>
      <c r="H887" s="566"/>
    </row>
    <row r="888" spans="1:8" s="567" customFormat="1">
      <c r="A888" s="1851" t="s">
        <v>772</v>
      </c>
      <c r="B888" s="1851"/>
      <c r="C888" s="1851"/>
      <c r="D888" s="1851"/>
      <c r="E888" s="1851"/>
      <c r="F888" s="1851"/>
      <c r="G888" s="566"/>
      <c r="H888" s="566"/>
    </row>
    <row r="889" spans="1:8" s="567" customFormat="1">
      <c r="A889" s="1851"/>
      <c r="B889" s="1851"/>
      <c r="C889" s="1851"/>
      <c r="D889" s="1851"/>
      <c r="E889" s="1851"/>
      <c r="F889" s="1851"/>
      <c r="G889" s="566"/>
      <c r="H889" s="566"/>
    </row>
    <row r="890" spans="1:8" s="567" customFormat="1">
      <c r="A890" s="1851"/>
      <c r="B890" s="1851"/>
      <c r="C890" s="1851"/>
      <c r="D890" s="1851"/>
      <c r="E890" s="1851"/>
      <c r="F890" s="1851"/>
      <c r="G890" s="566"/>
      <c r="H890" s="566"/>
    </row>
    <row r="891" spans="1:8" s="567" customFormat="1">
      <c r="A891" s="1851"/>
      <c r="B891" s="1851"/>
      <c r="C891" s="1851"/>
      <c r="D891" s="1851"/>
      <c r="E891" s="1851"/>
      <c r="F891" s="1851"/>
      <c r="G891" s="566"/>
      <c r="H891" s="566"/>
    </row>
    <row r="892" spans="1:8" s="567" customFormat="1">
      <c r="A892" s="645"/>
      <c r="B892" s="543"/>
      <c r="C892" s="613"/>
      <c r="D892" s="613"/>
      <c r="E892" s="623"/>
      <c r="F892" s="623"/>
      <c r="G892" s="566"/>
      <c r="H892" s="566"/>
    </row>
    <row r="893" spans="1:8" s="567" customFormat="1">
      <c r="A893" s="1851" t="s">
        <v>746</v>
      </c>
      <c r="B893" s="1859"/>
      <c r="C893" s="1859"/>
      <c r="D893" s="1859"/>
      <c r="E893" s="1859"/>
      <c r="F893" s="1859"/>
      <c r="G893" s="566"/>
      <c r="H893" s="566"/>
    </row>
    <row r="894" spans="1:8" s="567" customFormat="1">
      <c r="A894" s="1859"/>
      <c r="B894" s="1859"/>
      <c r="C894" s="1859"/>
      <c r="D894" s="1859"/>
      <c r="E894" s="1859"/>
      <c r="F894" s="1859"/>
      <c r="G894" s="566"/>
      <c r="H894" s="566"/>
    </row>
    <row r="895" spans="1:8" s="567" customFormat="1">
      <c r="A895" s="1859"/>
      <c r="B895" s="1859"/>
      <c r="C895" s="1859"/>
      <c r="D895" s="1859"/>
      <c r="E895" s="1859"/>
      <c r="F895" s="1859"/>
      <c r="G895" s="566"/>
      <c r="H895" s="566"/>
    </row>
    <row r="896" spans="1:8" ht="15">
      <c r="A896" s="654"/>
      <c r="B896" s="574" t="s">
        <v>773</v>
      </c>
      <c r="C896" s="655"/>
      <c r="D896" s="655"/>
      <c r="E896" s="656"/>
      <c r="F896" s="656"/>
    </row>
    <row r="897" spans="1:6">
      <c r="A897" s="657"/>
      <c r="B897" s="582"/>
      <c r="C897" s="613"/>
      <c r="D897" s="613"/>
      <c r="E897" s="623"/>
      <c r="F897" s="623"/>
    </row>
    <row r="898" spans="1:6">
      <c r="A898" s="1851" t="s">
        <v>721</v>
      </c>
      <c r="B898" s="1851"/>
      <c r="C898" s="1851"/>
      <c r="D898" s="1851"/>
      <c r="E898" s="1851"/>
      <c r="F898" s="1851"/>
    </row>
    <row r="899" spans="1:6">
      <c r="A899" s="1851"/>
      <c r="B899" s="1851"/>
      <c r="C899" s="1851"/>
      <c r="D899" s="1851"/>
      <c r="E899" s="1851"/>
      <c r="F899" s="1851"/>
    </row>
    <row r="900" spans="1:6">
      <c r="A900" s="612"/>
      <c r="B900" s="543"/>
      <c r="C900" s="613"/>
      <c r="D900" s="613"/>
      <c r="E900" s="614"/>
      <c r="F900" s="614"/>
    </row>
    <row r="901" spans="1:6">
      <c r="A901" s="1851" t="s">
        <v>722</v>
      </c>
      <c r="B901" s="1851"/>
      <c r="C901" s="1851"/>
      <c r="D901" s="1851"/>
      <c r="E901" s="1851"/>
      <c r="F901" s="1851"/>
    </row>
    <row r="902" spans="1:6">
      <c r="A902" s="1851"/>
      <c r="B902" s="1851"/>
      <c r="C902" s="1851"/>
      <c r="D902" s="1851"/>
      <c r="E902" s="1851"/>
      <c r="F902" s="1851"/>
    </row>
    <row r="903" spans="1:6">
      <c r="A903" s="1851"/>
      <c r="B903" s="1851"/>
      <c r="C903" s="1851"/>
      <c r="D903" s="1851"/>
      <c r="E903" s="1851"/>
      <c r="F903" s="1851"/>
    </row>
    <row r="904" spans="1:6">
      <c r="A904" s="612"/>
      <c r="B904" s="543"/>
      <c r="C904" s="613"/>
      <c r="D904" s="613"/>
      <c r="E904" s="614"/>
      <c r="F904" s="614"/>
    </row>
    <row r="905" spans="1:6">
      <c r="A905" s="1851" t="s">
        <v>723</v>
      </c>
      <c r="B905" s="1851"/>
      <c r="C905" s="1851"/>
      <c r="D905" s="1851"/>
      <c r="E905" s="1851"/>
      <c r="F905" s="1851"/>
    </row>
    <row r="906" spans="1:6">
      <c r="A906" s="1851"/>
      <c r="B906" s="1851"/>
      <c r="C906" s="1851"/>
      <c r="D906" s="1851"/>
      <c r="E906" s="1851"/>
      <c r="F906" s="1851"/>
    </row>
    <row r="907" spans="1:6">
      <c r="A907" s="612"/>
      <c r="B907" s="543"/>
      <c r="C907" s="613"/>
      <c r="D907" s="613"/>
      <c r="E907" s="614"/>
      <c r="F907" s="614"/>
    </row>
    <row r="908" spans="1:6">
      <c r="A908" s="1851" t="s">
        <v>3920</v>
      </c>
      <c r="B908" s="1851"/>
      <c r="C908" s="1851"/>
      <c r="D908" s="1851"/>
      <c r="E908" s="1851"/>
      <c r="F908" s="1851"/>
    </row>
    <row r="909" spans="1:6">
      <c r="A909" s="1851"/>
      <c r="B909" s="1851"/>
      <c r="C909" s="1851"/>
      <c r="D909" s="1851"/>
      <c r="E909" s="1851"/>
      <c r="F909" s="1851"/>
    </row>
    <row r="910" spans="1:6">
      <c r="A910" s="1851"/>
      <c r="B910" s="1851"/>
      <c r="C910" s="1851"/>
      <c r="D910" s="1851"/>
      <c r="E910" s="1851"/>
      <c r="F910" s="1851"/>
    </row>
    <row r="911" spans="1:6">
      <c r="A911" s="1851"/>
      <c r="B911" s="1851"/>
      <c r="C911" s="1851"/>
      <c r="D911" s="1851"/>
      <c r="E911" s="1851"/>
      <c r="F911" s="1851"/>
    </row>
    <row r="912" spans="1:6">
      <c r="A912" s="1851"/>
      <c r="B912" s="1851"/>
      <c r="C912" s="1851"/>
      <c r="D912" s="1851"/>
      <c r="E912" s="1851"/>
      <c r="F912" s="1851"/>
    </row>
    <row r="913" spans="1:6">
      <c r="A913" s="1851"/>
      <c r="B913" s="1851"/>
      <c r="C913" s="1851"/>
      <c r="D913" s="1851"/>
      <c r="E913" s="1851"/>
      <c r="F913" s="1851"/>
    </row>
    <row r="914" spans="1:6">
      <c r="A914" s="1851"/>
      <c r="B914" s="1851"/>
      <c r="C914" s="1851"/>
      <c r="D914" s="1851"/>
      <c r="E914" s="1851"/>
      <c r="F914" s="1851"/>
    </row>
    <row r="915" spans="1:6">
      <c r="A915" s="1851"/>
      <c r="B915" s="1851"/>
      <c r="C915" s="1851"/>
      <c r="D915" s="1851"/>
      <c r="E915" s="1851"/>
      <c r="F915" s="1851"/>
    </row>
    <row r="916" spans="1:6">
      <c r="A916" s="1851"/>
      <c r="B916" s="1851"/>
      <c r="C916" s="1851"/>
      <c r="D916" s="1851"/>
      <c r="E916" s="1851"/>
      <c r="F916" s="1851"/>
    </row>
    <row r="917" spans="1:6">
      <c r="A917" s="1851"/>
      <c r="B917" s="1851"/>
      <c r="C917" s="1851"/>
      <c r="D917" s="1851"/>
      <c r="E917" s="1851"/>
      <c r="F917" s="1851"/>
    </row>
    <row r="918" spans="1:6">
      <c r="A918" s="612"/>
      <c r="B918" s="543"/>
      <c r="C918" s="613"/>
      <c r="D918" s="613"/>
      <c r="E918" s="614"/>
      <c r="F918" s="614"/>
    </row>
    <row r="919" spans="1:6">
      <c r="A919" s="1854" t="s">
        <v>724</v>
      </c>
      <c r="B919" s="1854"/>
      <c r="C919" s="1854"/>
      <c r="D919" s="1854"/>
      <c r="E919" s="1854"/>
      <c r="F919" s="1854"/>
    </row>
    <row r="920" spans="1:6">
      <c r="A920" s="612"/>
      <c r="B920" s="543"/>
      <c r="C920" s="613"/>
      <c r="D920" s="613"/>
      <c r="E920" s="614"/>
      <c r="F920" s="614"/>
    </row>
    <row r="921" spans="1:6">
      <c r="A921" s="658" t="s">
        <v>774</v>
      </c>
      <c r="B921" s="543"/>
      <c r="C921" s="613"/>
      <c r="D921" s="613"/>
      <c r="E921" s="623"/>
      <c r="F921" s="623"/>
    </row>
    <row r="922" spans="1:6">
      <c r="A922" s="612"/>
      <c r="B922" s="543"/>
      <c r="C922" s="613"/>
      <c r="D922" s="613"/>
      <c r="E922" s="614"/>
      <c r="F922" s="614"/>
    </row>
    <row r="923" spans="1:6">
      <c r="A923" s="1851" t="s">
        <v>775</v>
      </c>
      <c r="B923" s="1851"/>
      <c r="C923" s="1851"/>
      <c r="D923" s="1851"/>
      <c r="E923" s="1851"/>
      <c r="F923" s="1851"/>
    </row>
    <row r="924" spans="1:6">
      <c r="A924" s="1851"/>
      <c r="B924" s="1851"/>
      <c r="C924" s="1851"/>
      <c r="D924" s="1851"/>
      <c r="E924" s="1851"/>
      <c r="F924" s="1851"/>
    </row>
    <row r="925" spans="1:6">
      <c r="A925" s="1851"/>
      <c r="B925" s="1851"/>
      <c r="C925" s="1851"/>
      <c r="D925" s="1851"/>
      <c r="E925" s="1851"/>
      <c r="F925" s="1851"/>
    </row>
    <row r="926" spans="1:6">
      <c r="A926" s="1851"/>
      <c r="B926" s="1851"/>
      <c r="C926" s="1851"/>
      <c r="D926" s="1851"/>
      <c r="E926" s="1851"/>
      <c r="F926" s="1851"/>
    </row>
    <row r="927" spans="1:6">
      <c r="A927" s="1851"/>
      <c r="B927" s="1851"/>
      <c r="C927" s="1851"/>
      <c r="D927" s="1851"/>
      <c r="E927" s="1851"/>
      <c r="F927" s="1851"/>
    </row>
    <row r="928" spans="1:6">
      <c r="A928" s="612"/>
      <c r="B928" s="543"/>
      <c r="C928" s="613"/>
      <c r="D928" s="613"/>
      <c r="E928" s="614"/>
      <c r="F928" s="614"/>
    </row>
    <row r="929" spans="1:6">
      <c r="A929" s="1860" t="s">
        <v>776</v>
      </c>
      <c r="B929" s="1860"/>
      <c r="C929" s="1860"/>
      <c r="D929" s="1860"/>
      <c r="E929" s="1860"/>
      <c r="F929" s="1860"/>
    </row>
    <row r="930" spans="1:6">
      <c r="A930" s="612"/>
      <c r="B930" s="543"/>
      <c r="C930" s="613"/>
      <c r="D930" s="613"/>
      <c r="E930" s="614"/>
      <c r="F930" s="614"/>
    </row>
    <row r="931" spans="1:6">
      <c r="A931" s="1860" t="s">
        <v>777</v>
      </c>
      <c r="B931" s="1860"/>
      <c r="C931" s="1860"/>
      <c r="D931" s="1860"/>
      <c r="E931" s="1860"/>
      <c r="F931" s="1860"/>
    </row>
    <row r="932" spans="1:6">
      <c r="A932" s="612"/>
      <c r="B932" s="543"/>
      <c r="C932" s="613"/>
      <c r="D932" s="613"/>
      <c r="E932" s="614"/>
      <c r="F932" s="614"/>
    </row>
    <row r="933" spans="1:6">
      <c r="A933" s="1851" t="s">
        <v>3921</v>
      </c>
      <c r="B933" s="1851"/>
      <c r="C933" s="1851"/>
      <c r="D933" s="1851"/>
      <c r="E933" s="1851"/>
      <c r="F933" s="1851"/>
    </row>
    <row r="934" spans="1:6">
      <c r="A934" s="1851"/>
      <c r="B934" s="1851"/>
      <c r="C934" s="1851"/>
      <c r="D934" s="1851"/>
      <c r="E934" s="1851"/>
      <c r="F934" s="1851"/>
    </row>
    <row r="935" spans="1:6">
      <c r="A935" s="1851"/>
      <c r="B935" s="1851"/>
      <c r="C935" s="1851"/>
      <c r="D935" s="1851"/>
      <c r="E935" s="1851"/>
      <c r="F935" s="1851"/>
    </row>
    <row r="936" spans="1:6">
      <c r="A936" s="1851"/>
      <c r="B936" s="1851"/>
      <c r="C936" s="1851"/>
      <c r="D936" s="1851"/>
      <c r="E936" s="1851"/>
      <c r="F936" s="1851"/>
    </row>
    <row r="937" spans="1:6">
      <c r="A937" s="612"/>
      <c r="B937" s="543"/>
      <c r="C937" s="613"/>
      <c r="D937" s="613"/>
      <c r="E937" s="614"/>
      <c r="F937" s="614"/>
    </row>
    <row r="938" spans="1:6">
      <c r="A938" s="1849" t="s">
        <v>3937</v>
      </c>
      <c r="B938" s="1861"/>
      <c r="C938" s="1861"/>
      <c r="D938" s="1861"/>
      <c r="E938" s="1861"/>
      <c r="F938" s="1861"/>
    </row>
    <row r="939" spans="1:6">
      <c r="A939" s="1861"/>
      <c r="B939" s="1861"/>
      <c r="C939" s="1861"/>
      <c r="D939" s="1861"/>
      <c r="E939" s="1861"/>
      <c r="F939" s="1861"/>
    </row>
    <row r="940" spans="1:6">
      <c r="A940" s="1861"/>
      <c r="B940" s="1861"/>
      <c r="C940" s="1861"/>
      <c r="D940" s="1861"/>
      <c r="E940" s="1861"/>
      <c r="F940" s="1861"/>
    </row>
    <row r="941" spans="1:6">
      <c r="A941" s="1861"/>
      <c r="B941" s="1861"/>
      <c r="C941" s="1861"/>
      <c r="D941" s="1861"/>
      <c r="E941" s="1861"/>
      <c r="F941" s="1861"/>
    </row>
    <row r="942" spans="1:6">
      <c r="A942" s="612"/>
      <c r="B942" s="543"/>
      <c r="C942" s="613"/>
      <c r="D942" s="613"/>
      <c r="E942" s="614"/>
      <c r="F942" s="614"/>
    </row>
    <row r="943" spans="1:6">
      <c r="A943" s="1860" t="s">
        <v>778</v>
      </c>
      <c r="B943" s="1860"/>
      <c r="C943" s="1860"/>
      <c r="D943" s="1860"/>
      <c r="E943" s="1860"/>
      <c r="F943" s="1860"/>
    </row>
    <row r="944" spans="1:6">
      <c r="A944" s="1851" t="s">
        <v>3922</v>
      </c>
      <c r="B944" s="1851"/>
      <c r="C944" s="1851"/>
      <c r="D944" s="1851"/>
      <c r="E944" s="1851"/>
      <c r="F944" s="1851"/>
    </row>
    <row r="945" spans="1:8">
      <c r="A945" s="1851"/>
      <c r="B945" s="1851"/>
      <c r="C945" s="1851"/>
      <c r="D945" s="1851"/>
      <c r="E945" s="1851"/>
      <c r="F945" s="1851"/>
    </row>
    <row r="946" spans="1:8">
      <c r="A946" s="1851"/>
      <c r="B946" s="1851"/>
      <c r="C946" s="1851"/>
      <c r="D946" s="1851"/>
      <c r="E946" s="1851"/>
      <c r="F946" s="1851"/>
    </row>
    <row r="947" spans="1:8">
      <c r="A947" s="1851" t="s">
        <v>3923</v>
      </c>
      <c r="B947" s="1851"/>
      <c r="C947" s="1851"/>
      <c r="D947" s="1851"/>
      <c r="E947" s="1851"/>
      <c r="F947" s="1851"/>
    </row>
    <row r="948" spans="1:8">
      <c r="A948" s="1851"/>
      <c r="B948" s="1851"/>
      <c r="C948" s="1851"/>
      <c r="D948" s="1851"/>
      <c r="E948" s="1851"/>
      <c r="F948" s="1851"/>
    </row>
    <row r="949" spans="1:8">
      <c r="A949" s="1851"/>
      <c r="B949" s="1851"/>
      <c r="C949" s="1851"/>
      <c r="D949" s="1851"/>
      <c r="E949" s="1851"/>
      <c r="F949" s="1851"/>
    </row>
    <row r="950" spans="1:8">
      <c r="A950" s="614"/>
      <c r="B950" s="543"/>
      <c r="C950" s="613"/>
      <c r="D950" s="613"/>
      <c r="E950" s="614"/>
      <c r="F950" s="614"/>
    </row>
    <row r="951" spans="1:8">
      <c r="A951" s="1860" t="s">
        <v>779</v>
      </c>
      <c r="B951" s="1860"/>
      <c r="C951" s="1860"/>
      <c r="D951" s="1860"/>
      <c r="E951" s="1860"/>
      <c r="F951" s="1860"/>
    </row>
    <row r="952" spans="1:8">
      <c r="A952" s="614"/>
      <c r="B952" s="543"/>
      <c r="C952" s="613"/>
      <c r="D952" s="613"/>
      <c r="E952" s="614"/>
      <c r="F952" s="614"/>
    </row>
    <row r="953" spans="1:8">
      <c r="A953" s="1851" t="s">
        <v>3469</v>
      </c>
      <c r="B953" s="1851"/>
      <c r="C953" s="1851"/>
      <c r="D953" s="1851"/>
      <c r="E953" s="1851"/>
      <c r="F953" s="1851"/>
    </row>
    <row r="954" spans="1:8">
      <c r="A954" s="1851"/>
      <c r="B954" s="1851"/>
      <c r="C954" s="1851"/>
      <c r="D954" s="1851"/>
      <c r="E954" s="1851"/>
      <c r="F954" s="1851"/>
    </row>
    <row r="955" spans="1:8">
      <c r="A955" s="615"/>
      <c r="B955" s="550"/>
      <c r="C955" s="616"/>
      <c r="D955" s="616"/>
      <c r="E955" s="615"/>
      <c r="F955" s="615"/>
    </row>
    <row r="956" spans="1:8">
      <c r="A956" s="1851"/>
      <c r="B956" s="1851"/>
      <c r="C956" s="1851"/>
      <c r="D956" s="1851"/>
      <c r="E956" s="1851"/>
      <c r="F956" s="1851"/>
    </row>
    <row r="957" spans="1:8">
      <c r="A957" s="1851"/>
      <c r="B957" s="1851"/>
      <c r="C957" s="1851"/>
      <c r="D957" s="1851"/>
      <c r="E957" s="1851"/>
      <c r="F957" s="1851"/>
    </row>
    <row r="958" spans="1:8">
      <c r="A958" s="1851"/>
      <c r="B958" s="1851"/>
      <c r="C958" s="1851"/>
      <c r="D958" s="1851"/>
      <c r="E958" s="1851"/>
      <c r="F958" s="1851"/>
    </row>
    <row r="959" spans="1:8">
      <c r="A959" s="515"/>
      <c r="B959" s="516"/>
      <c r="C959" s="517"/>
      <c r="D959" s="517"/>
      <c r="E959" s="515"/>
      <c r="F959" s="515"/>
    </row>
    <row r="960" spans="1:8" s="560" customFormat="1" ht="15">
      <c r="A960" s="555"/>
      <c r="B960" s="574" t="s">
        <v>780</v>
      </c>
      <c r="C960" s="557"/>
      <c r="D960" s="557"/>
      <c r="E960" s="558"/>
      <c r="F960" s="558"/>
      <c r="G960" s="559"/>
      <c r="H960" s="559"/>
    </row>
    <row r="961" spans="1:8" s="567" customFormat="1">
      <c r="A961" s="581"/>
      <c r="B961" s="582"/>
      <c r="C961" s="588"/>
      <c r="D961" s="588"/>
      <c r="E961" s="515"/>
      <c r="F961" s="515"/>
      <c r="G961" s="566"/>
      <c r="H961" s="566"/>
    </row>
    <row r="962" spans="1:8" s="567" customFormat="1">
      <c r="A962" s="1843" t="s">
        <v>721</v>
      </c>
      <c r="B962" s="1843"/>
      <c r="C962" s="1843"/>
      <c r="D962" s="1843"/>
      <c r="E962" s="1843"/>
      <c r="F962" s="1843"/>
      <c r="G962" s="566"/>
      <c r="H962" s="566"/>
    </row>
    <row r="963" spans="1:8" s="567" customFormat="1">
      <c r="A963" s="1843"/>
      <c r="B963" s="1843"/>
      <c r="C963" s="1843"/>
      <c r="D963" s="1843"/>
      <c r="E963" s="1843"/>
      <c r="F963" s="1843"/>
      <c r="G963" s="566"/>
      <c r="H963" s="566"/>
    </row>
    <row r="964" spans="1:8" s="567" customFormat="1">
      <c r="A964" s="546"/>
      <c r="B964" s="543"/>
      <c r="C964" s="588"/>
      <c r="D964" s="588"/>
      <c r="E964" s="515"/>
      <c r="F964" s="515"/>
      <c r="G964" s="566"/>
      <c r="H964" s="566"/>
    </row>
    <row r="965" spans="1:8" s="567" customFormat="1">
      <c r="A965" s="1843" t="s">
        <v>722</v>
      </c>
      <c r="B965" s="1843"/>
      <c r="C965" s="1843"/>
      <c r="D965" s="1843"/>
      <c r="E965" s="1843"/>
      <c r="F965" s="1843"/>
      <c r="G965" s="566"/>
      <c r="H965" s="566"/>
    </row>
    <row r="966" spans="1:8" s="567" customFormat="1">
      <c r="A966" s="1843"/>
      <c r="B966" s="1843"/>
      <c r="C966" s="1843"/>
      <c r="D966" s="1843"/>
      <c r="E966" s="1843"/>
      <c r="F966" s="1843"/>
      <c r="G966" s="566"/>
      <c r="H966" s="566"/>
    </row>
    <row r="967" spans="1:8" s="567" customFormat="1">
      <c r="A967" s="1843"/>
      <c r="B967" s="1843"/>
      <c r="C967" s="1843"/>
      <c r="D967" s="1843"/>
      <c r="E967" s="1843"/>
      <c r="F967" s="1843"/>
      <c r="G967" s="566"/>
      <c r="H967" s="566"/>
    </row>
    <row r="968" spans="1:8" s="567" customFormat="1">
      <c r="A968" s="546"/>
      <c r="B968" s="543"/>
      <c r="C968" s="588"/>
      <c r="D968" s="588"/>
      <c r="E968" s="515"/>
      <c r="F968" s="515"/>
      <c r="G968" s="566"/>
      <c r="H968" s="566"/>
    </row>
    <row r="969" spans="1:8" s="567" customFormat="1">
      <c r="A969" s="1843" t="s">
        <v>723</v>
      </c>
      <c r="B969" s="1843"/>
      <c r="C969" s="1843"/>
      <c r="D969" s="1843"/>
      <c r="E969" s="1843"/>
      <c r="F969" s="1843"/>
      <c r="G969" s="566"/>
      <c r="H969" s="566"/>
    </row>
    <row r="970" spans="1:8" s="567" customFormat="1">
      <c r="A970" s="1843"/>
      <c r="B970" s="1843"/>
      <c r="C970" s="1843"/>
      <c r="D970" s="1843"/>
      <c r="E970" s="1843"/>
      <c r="F970" s="1843"/>
      <c r="G970" s="566"/>
      <c r="H970" s="566"/>
    </row>
    <row r="971" spans="1:8" s="567" customFormat="1">
      <c r="A971" s="546"/>
      <c r="B971" s="543"/>
      <c r="C971" s="588"/>
      <c r="D971" s="588"/>
      <c r="E971" s="515"/>
      <c r="F971" s="515"/>
      <c r="G971" s="566"/>
      <c r="H971" s="566"/>
    </row>
    <row r="972" spans="1:8" s="567" customFormat="1">
      <c r="A972" s="1843" t="s">
        <v>3924</v>
      </c>
      <c r="B972" s="1843"/>
      <c r="C972" s="1843"/>
      <c r="D972" s="1843"/>
      <c r="E972" s="1843"/>
      <c r="F972" s="1843"/>
      <c r="G972" s="566"/>
      <c r="H972" s="566"/>
    </row>
    <row r="973" spans="1:8" s="567" customFormat="1">
      <c r="A973" s="1843"/>
      <c r="B973" s="1843"/>
      <c r="C973" s="1843"/>
      <c r="D973" s="1843"/>
      <c r="E973" s="1843"/>
      <c r="F973" s="1843"/>
      <c r="G973" s="566"/>
      <c r="H973" s="566"/>
    </row>
    <row r="974" spans="1:8" s="567" customFormat="1">
      <c r="A974" s="1843"/>
      <c r="B974" s="1843"/>
      <c r="C974" s="1843"/>
      <c r="D974" s="1843"/>
      <c r="E974" s="1843"/>
      <c r="F974" s="1843"/>
      <c r="G974" s="566"/>
      <c r="H974" s="566"/>
    </row>
    <row r="975" spans="1:8" s="567" customFormat="1">
      <c r="A975" s="1843"/>
      <c r="B975" s="1843"/>
      <c r="C975" s="1843"/>
      <c r="D975" s="1843"/>
      <c r="E975" s="1843"/>
      <c r="F975" s="1843"/>
      <c r="G975" s="566"/>
      <c r="H975" s="566"/>
    </row>
    <row r="976" spans="1:8" s="567" customFormat="1">
      <c r="A976" s="1843"/>
      <c r="B976" s="1843"/>
      <c r="C976" s="1843"/>
      <c r="D976" s="1843"/>
      <c r="E976" s="1843"/>
      <c r="F976" s="1843"/>
      <c r="G976" s="566"/>
      <c r="H976" s="566"/>
    </row>
    <row r="977" spans="1:8" s="567" customFormat="1">
      <c r="A977" s="1843"/>
      <c r="B977" s="1843"/>
      <c r="C977" s="1843"/>
      <c r="D977" s="1843"/>
      <c r="E977" s="1843"/>
      <c r="F977" s="1843"/>
      <c r="G977" s="566"/>
      <c r="H977" s="566"/>
    </row>
    <row r="978" spans="1:8" s="567" customFormat="1">
      <c r="A978" s="1843"/>
      <c r="B978" s="1843"/>
      <c r="C978" s="1843"/>
      <c r="D978" s="1843"/>
      <c r="E978" s="1843"/>
      <c r="F978" s="1843"/>
      <c r="G978" s="566"/>
      <c r="H978" s="566"/>
    </row>
    <row r="979" spans="1:8" s="567" customFormat="1">
      <c r="A979" s="1843"/>
      <c r="B979" s="1843"/>
      <c r="C979" s="1843"/>
      <c r="D979" s="1843"/>
      <c r="E979" s="1843"/>
      <c r="F979" s="1843"/>
      <c r="G979" s="566"/>
      <c r="H979" s="566"/>
    </row>
    <row r="980" spans="1:8" s="567" customFormat="1">
      <c r="A980" s="1843"/>
      <c r="B980" s="1843"/>
      <c r="C980" s="1843"/>
      <c r="D980" s="1843"/>
      <c r="E980" s="1843"/>
      <c r="F980" s="1843"/>
      <c r="G980" s="566"/>
      <c r="H980" s="566"/>
    </row>
    <row r="981" spans="1:8" s="567" customFormat="1">
      <c r="A981" s="1843"/>
      <c r="B981" s="1843"/>
      <c r="C981" s="1843"/>
      <c r="D981" s="1843"/>
      <c r="E981" s="1843"/>
      <c r="F981" s="1843"/>
      <c r="G981" s="566"/>
      <c r="H981" s="566"/>
    </row>
    <row r="982" spans="1:8" s="567" customFormat="1">
      <c r="A982" s="1843"/>
      <c r="B982" s="1843"/>
      <c r="C982" s="1843"/>
      <c r="D982" s="1843"/>
      <c r="E982" s="1843"/>
      <c r="F982" s="1843"/>
      <c r="G982" s="566"/>
      <c r="H982" s="566"/>
    </row>
    <row r="983" spans="1:8" s="567" customFormat="1">
      <c r="A983" s="586"/>
      <c r="B983" s="550"/>
      <c r="C983" s="568"/>
      <c r="D983" s="568"/>
      <c r="E983" s="586"/>
      <c r="F983" s="586"/>
      <c r="G983" s="566"/>
      <c r="H983" s="566"/>
    </row>
    <row r="984" spans="1:8" s="567" customFormat="1">
      <c r="A984" s="577" t="s">
        <v>724</v>
      </c>
      <c r="B984" s="543"/>
      <c r="C984" s="588"/>
      <c r="D984" s="588"/>
      <c r="E984" s="515"/>
      <c r="F984" s="515"/>
      <c r="G984" s="566"/>
      <c r="H984" s="566"/>
    </row>
    <row r="985" spans="1:8" s="567" customFormat="1">
      <c r="A985" s="546"/>
      <c r="B985" s="543"/>
      <c r="C985" s="588"/>
      <c r="D985" s="588"/>
      <c r="E985" s="515"/>
      <c r="F985" s="515"/>
      <c r="G985" s="566"/>
      <c r="H985" s="566"/>
    </row>
    <row r="986" spans="1:8" s="567" customFormat="1">
      <c r="A986" s="1843" t="s">
        <v>772</v>
      </c>
      <c r="B986" s="1843"/>
      <c r="C986" s="1843"/>
      <c r="D986" s="1843"/>
      <c r="E986" s="1843"/>
      <c r="F986" s="1843"/>
      <c r="G986" s="566"/>
      <c r="H986" s="566"/>
    </row>
    <row r="987" spans="1:8" s="567" customFormat="1">
      <c r="A987" s="1843"/>
      <c r="B987" s="1843"/>
      <c r="C987" s="1843"/>
      <c r="D987" s="1843"/>
      <c r="E987" s="1843"/>
      <c r="F987" s="1843"/>
      <c r="G987" s="566"/>
      <c r="H987" s="566"/>
    </row>
    <row r="988" spans="1:8" s="567" customFormat="1">
      <c r="A988" s="1843"/>
      <c r="B988" s="1843"/>
      <c r="C988" s="1843"/>
      <c r="D988" s="1843"/>
      <c r="E988" s="1843"/>
      <c r="F988" s="1843"/>
      <c r="G988" s="566"/>
      <c r="H988" s="566"/>
    </row>
    <row r="989" spans="1:8" s="567" customFormat="1">
      <c r="A989" s="1843"/>
      <c r="B989" s="1843"/>
      <c r="C989" s="1843"/>
      <c r="D989" s="1843"/>
      <c r="E989" s="1843"/>
      <c r="F989" s="1843"/>
      <c r="G989" s="566"/>
      <c r="H989" s="566"/>
    </row>
    <row r="990" spans="1:8" s="567" customFormat="1">
      <c r="A990" s="546"/>
      <c r="B990" s="543"/>
      <c r="C990" s="588"/>
      <c r="D990" s="588"/>
      <c r="E990" s="515"/>
      <c r="F990" s="515"/>
      <c r="G990" s="566"/>
      <c r="H990" s="566"/>
    </row>
    <row r="991" spans="1:8" s="567" customFormat="1">
      <c r="A991" s="1843" t="s">
        <v>746</v>
      </c>
      <c r="B991" s="1862"/>
      <c r="C991" s="1862"/>
      <c r="D991" s="1862"/>
      <c r="E991" s="1862"/>
      <c r="F991" s="1862"/>
      <c r="G991" s="566"/>
      <c r="H991" s="566"/>
    </row>
    <row r="992" spans="1:8" s="567" customFormat="1">
      <c r="A992" s="1862"/>
      <c r="B992" s="1862"/>
      <c r="C992" s="1862"/>
      <c r="D992" s="1862"/>
      <c r="E992" s="1862"/>
      <c r="F992" s="1862"/>
      <c r="G992" s="566"/>
      <c r="H992" s="566"/>
    </row>
    <row r="993" spans="1:8" s="567" customFormat="1">
      <c r="A993" s="1862"/>
      <c r="B993" s="1862"/>
      <c r="C993" s="1862"/>
      <c r="D993" s="1862"/>
      <c r="E993" s="1862"/>
      <c r="F993" s="1862"/>
      <c r="G993" s="566"/>
      <c r="H993" s="566"/>
    </row>
    <row r="994" spans="1:8" s="567" customFormat="1">
      <c r="A994" s="1862"/>
      <c r="B994" s="1862"/>
      <c r="C994" s="1862"/>
      <c r="D994" s="1862"/>
      <c r="E994" s="1862"/>
      <c r="F994" s="1862"/>
      <c r="G994" s="566"/>
      <c r="H994" s="566"/>
    </row>
    <row r="995" spans="1:8">
      <c r="A995" s="515"/>
      <c r="B995" s="516"/>
      <c r="C995" s="517"/>
      <c r="D995" s="517"/>
      <c r="E995" s="515"/>
      <c r="F995" s="515"/>
    </row>
    <row r="996" spans="1:8" s="560" customFormat="1" ht="15">
      <c r="A996" s="537"/>
      <c r="B996" s="1863" t="s">
        <v>781</v>
      </c>
      <c r="C996" s="1863"/>
      <c r="D996" s="1863"/>
      <c r="E996" s="558"/>
      <c r="F996" s="558"/>
      <c r="G996" s="559"/>
      <c r="H996" s="559"/>
    </row>
    <row r="997" spans="1:8" s="567" customFormat="1">
      <c r="A997" s="581"/>
      <c r="B997" s="543"/>
      <c r="C997" s="517"/>
      <c r="D997" s="584"/>
      <c r="E997" s="515"/>
      <c r="F997" s="515"/>
      <c r="G997" s="566"/>
      <c r="H997" s="566"/>
    </row>
    <row r="998" spans="1:8" s="567" customFormat="1">
      <c r="A998" s="1843" t="s">
        <v>782</v>
      </c>
      <c r="B998" s="1843"/>
      <c r="C998" s="1843"/>
      <c r="D998" s="1843"/>
      <c r="E998" s="1843"/>
      <c r="F998" s="1843"/>
      <c r="G998" s="566"/>
      <c r="H998" s="566"/>
    </row>
    <row r="999" spans="1:8" s="567" customFormat="1">
      <c r="A999" s="1843"/>
      <c r="B999" s="1843"/>
      <c r="C999" s="1843"/>
      <c r="D999" s="1843"/>
      <c r="E999" s="1843"/>
      <c r="F999" s="1843"/>
      <c r="G999" s="566"/>
      <c r="H999" s="566"/>
    </row>
    <row r="1000" spans="1:8" s="567" customFormat="1">
      <c r="A1000" s="1843"/>
      <c r="B1000" s="1843"/>
      <c r="C1000" s="1843"/>
      <c r="D1000" s="1843"/>
      <c r="E1000" s="1843"/>
      <c r="F1000" s="1843"/>
      <c r="G1000" s="566"/>
      <c r="H1000" s="566"/>
    </row>
    <row r="1001" spans="1:8" s="567" customFormat="1">
      <c r="A1001" s="1843"/>
      <c r="B1001" s="1843"/>
      <c r="C1001" s="1843"/>
      <c r="D1001" s="1843"/>
      <c r="E1001" s="1843"/>
      <c r="F1001" s="1843"/>
      <c r="G1001" s="566"/>
      <c r="H1001" s="566"/>
    </row>
    <row r="1002" spans="1:8" s="567" customFormat="1">
      <c r="A1002" s="1843"/>
      <c r="B1002" s="1843"/>
      <c r="C1002" s="1843"/>
      <c r="D1002" s="1843"/>
      <c r="E1002" s="1843"/>
      <c r="F1002" s="1843"/>
      <c r="G1002" s="566"/>
      <c r="H1002" s="566"/>
    </row>
    <row r="1003" spans="1:8" s="567" customFormat="1">
      <c r="A1003" s="545"/>
      <c r="B1003" s="543"/>
      <c r="C1003" s="544"/>
      <c r="D1003" s="585"/>
      <c r="E1003" s="545"/>
      <c r="F1003" s="545"/>
      <c r="G1003" s="566"/>
      <c r="H1003" s="566"/>
    </row>
    <row r="1004" spans="1:8" s="567" customFormat="1">
      <c r="A1004" s="1843" t="s">
        <v>667</v>
      </c>
      <c r="B1004" s="1843"/>
      <c r="C1004" s="1843"/>
      <c r="D1004" s="1843"/>
      <c r="E1004" s="1843"/>
      <c r="F1004" s="1843"/>
      <c r="G1004" s="566"/>
      <c r="H1004" s="566"/>
    </row>
    <row r="1005" spans="1:8" s="567" customFormat="1">
      <c r="A1005" s="1843"/>
      <c r="B1005" s="1843"/>
      <c r="C1005" s="1843"/>
      <c r="D1005" s="1843"/>
      <c r="E1005" s="1843"/>
      <c r="F1005" s="1843"/>
      <c r="G1005" s="566"/>
      <c r="H1005" s="566"/>
    </row>
    <row r="1006" spans="1:8" s="567" customFormat="1">
      <c r="A1006" s="545"/>
      <c r="B1006" s="543"/>
      <c r="C1006" s="544"/>
      <c r="D1006" s="585"/>
      <c r="E1006" s="545"/>
      <c r="F1006" s="545"/>
      <c r="G1006" s="566"/>
      <c r="H1006" s="566"/>
    </row>
    <row r="1007" spans="1:8" s="567" customFormat="1">
      <c r="A1007" s="1843" t="s">
        <v>783</v>
      </c>
      <c r="B1007" s="1843"/>
      <c r="C1007" s="1843"/>
      <c r="D1007" s="1843"/>
      <c r="E1007" s="1843"/>
      <c r="F1007" s="1843"/>
      <c r="G1007" s="566"/>
      <c r="H1007" s="566"/>
    </row>
    <row r="1008" spans="1:8" s="567" customFormat="1">
      <c r="A1008" s="1843"/>
      <c r="B1008" s="1843"/>
      <c r="C1008" s="1843"/>
      <c r="D1008" s="1843"/>
      <c r="E1008" s="1843"/>
      <c r="F1008" s="1843"/>
      <c r="G1008" s="566"/>
      <c r="H1008" s="566"/>
    </row>
    <row r="1009" spans="1:8" s="567" customFormat="1">
      <c r="A1009" s="1843"/>
      <c r="B1009" s="1843"/>
      <c r="C1009" s="1843"/>
      <c r="D1009" s="1843"/>
      <c r="E1009" s="1843"/>
      <c r="F1009" s="1843"/>
      <c r="G1009" s="566"/>
      <c r="H1009" s="566"/>
    </row>
    <row r="1010" spans="1:8" s="567" customFormat="1">
      <c r="A1010" s="545"/>
      <c r="B1010" s="543"/>
      <c r="C1010" s="544"/>
      <c r="D1010" s="585"/>
      <c r="E1010" s="545"/>
      <c r="F1010" s="545"/>
      <c r="G1010" s="566"/>
      <c r="H1010" s="566"/>
    </row>
    <row r="1011" spans="1:8" s="567" customFormat="1">
      <c r="A1011" s="1843" t="s">
        <v>784</v>
      </c>
      <c r="B1011" s="1843"/>
      <c r="C1011" s="1843"/>
      <c r="D1011" s="1843"/>
      <c r="E1011" s="1843"/>
      <c r="F1011" s="1843"/>
      <c r="G1011" s="566"/>
      <c r="H1011" s="566"/>
    </row>
    <row r="1012" spans="1:8" s="567" customFormat="1">
      <c r="A1012" s="1843"/>
      <c r="B1012" s="1843"/>
      <c r="C1012" s="1843"/>
      <c r="D1012" s="1843"/>
      <c r="E1012" s="1843"/>
      <c r="F1012" s="1843"/>
      <c r="G1012" s="566"/>
      <c r="H1012" s="566"/>
    </row>
    <row r="1013" spans="1:8" s="567" customFormat="1">
      <c r="A1013" s="1843"/>
      <c r="B1013" s="1843"/>
      <c r="C1013" s="1843"/>
      <c r="D1013" s="1843"/>
      <c r="E1013" s="1843"/>
      <c r="F1013" s="1843"/>
      <c r="G1013" s="566"/>
      <c r="H1013" s="566"/>
    </row>
    <row r="1014" spans="1:8" s="567" customFormat="1">
      <c r="A1014" s="1843"/>
      <c r="B1014" s="1843"/>
      <c r="C1014" s="1843"/>
      <c r="D1014" s="1843"/>
      <c r="E1014" s="1843"/>
      <c r="F1014" s="1843"/>
      <c r="G1014" s="566"/>
      <c r="H1014" s="566"/>
    </row>
    <row r="1015" spans="1:8" s="567" customFormat="1">
      <c r="A1015" s="1843"/>
      <c r="B1015" s="1843"/>
      <c r="C1015" s="1843"/>
      <c r="D1015" s="1843"/>
      <c r="E1015" s="1843"/>
      <c r="F1015" s="1843"/>
      <c r="G1015" s="566"/>
      <c r="H1015" s="566"/>
    </row>
    <row r="1016" spans="1:8" s="567" customFormat="1">
      <c r="A1016" s="1843"/>
      <c r="B1016" s="1843"/>
      <c r="C1016" s="1843"/>
      <c r="D1016" s="1843"/>
      <c r="E1016" s="1843"/>
      <c r="F1016" s="1843"/>
      <c r="G1016" s="566"/>
      <c r="H1016" s="566"/>
    </row>
    <row r="1017" spans="1:8" s="567" customFormat="1">
      <c r="A1017" s="1843"/>
      <c r="B1017" s="1843"/>
      <c r="C1017" s="1843"/>
      <c r="D1017" s="1843"/>
      <c r="E1017" s="1843"/>
      <c r="F1017" s="1843"/>
      <c r="G1017" s="566"/>
      <c r="H1017" s="566"/>
    </row>
    <row r="1018" spans="1:8" s="567" customFormat="1">
      <c r="A1018" s="1843"/>
      <c r="B1018" s="1843"/>
      <c r="C1018" s="1843"/>
      <c r="D1018" s="1843"/>
      <c r="E1018" s="1843"/>
      <c r="F1018" s="1843"/>
      <c r="G1018" s="566"/>
      <c r="H1018" s="566"/>
    </row>
    <row r="1019" spans="1:8" s="567" customFormat="1">
      <c r="A1019" s="545"/>
      <c r="B1019" s="543"/>
      <c r="C1019" s="544"/>
      <c r="D1019" s="585"/>
      <c r="E1019" s="545"/>
      <c r="F1019" s="545"/>
      <c r="G1019" s="566"/>
      <c r="H1019" s="566"/>
    </row>
    <row r="1020" spans="1:8" s="567" customFormat="1">
      <c r="A1020" s="1843" t="s">
        <v>785</v>
      </c>
      <c r="B1020" s="1843"/>
      <c r="C1020" s="1843"/>
      <c r="D1020" s="1843"/>
      <c r="E1020" s="1843"/>
      <c r="F1020" s="1843"/>
      <c r="G1020" s="566"/>
      <c r="H1020" s="566"/>
    </row>
    <row r="1021" spans="1:8" s="567" customFormat="1">
      <c r="A1021" s="1843"/>
      <c r="B1021" s="1843"/>
      <c r="C1021" s="1843"/>
      <c r="D1021" s="1843"/>
      <c r="E1021" s="1843"/>
      <c r="F1021" s="1843"/>
      <c r="G1021" s="566"/>
      <c r="H1021" s="566"/>
    </row>
    <row r="1022" spans="1:8" s="567" customFormat="1">
      <c r="A1022" s="545"/>
      <c r="B1022" s="543"/>
      <c r="C1022" s="544"/>
      <c r="D1022" s="585"/>
      <c r="E1022" s="545"/>
      <c r="F1022" s="545"/>
      <c r="G1022" s="566"/>
      <c r="H1022" s="566"/>
    </row>
    <row r="1023" spans="1:8" s="567" customFormat="1">
      <c r="A1023" s="1843" t="s">
        <v>786</v>
      </c>
      <c r="B1023" s="1843"/>
      <c r="C1023" s="1843"/>
      <c r="D1023" s="1843"/>
      <c r="E1023" s="1843"/>
      <c r="F1023" s="1843"/>
      <c r="G1023" s="566"/>
      <c r="H1023" s="566"/>
    </row>
    <row r="1024" spans="1:8" s="567" customFormat="1">
      <c r="A1024" s="1843"/>
      <c r="B1024" s="1843"/>
      <c r="C1024" s="1843"/>
      <c r="D1024" s="1843"/>
      <c r="E1024" s="1843"/>
      <c r="F1024" s="1843"/>
      <c r="G1024" s="566"/>
      <c r="H1024" s="566"/>
    </row>
    <row r="1025" spans="1:8" s="567" customFormat="1">
      <c r="A1025" s="1843"/>
      <c r="B1025" s="1843"/>
      <c r="C1025" s="1843"/>
      <c r="D1025" s="1843"/>
      <c r="E1025" s="1843"/>
      <c r="F1025" s="1843"/>
      <c r="G1025" s="566"/>
      <c r="H1025" s="566"/>
    </row>
    <row r="1026" spans="1:8" s="567" customFormat="1">
      <c r="A1026" s="545"/>
      <c r="B1026" s="543"/>
      <c r="C1026" s="544"/>
      <c r="D1026" s="585"/>
      <c r="E1026" s="545"/>
      <c r="F1026" s="545"/>
      <c r="G1026" s="566"/>
      <c r="H1026" s="566"/>
    </row>
    <row r="1027" spans="1:8" s="567" customFormat="1">
      <c r="A1027" s="1843" t="s">
        <v>787</v>
      </c>
      <c r="B1027" s="1843"/>
      <c r="C1027" s="1843"/>
      <c r="D1027" s="1843"/>
      <c r="E1027" s="1843"/>
      <c r="F1027" s="1843"/>
      <c r="G1027" s="566"/>
      <c r="H1027" s="566"/>
    </row>
    <row r="1028" spans="1:8" s="567" customFormat="1">
      <c r="A1028" s="1843"/>
      <c r="B1028" s="1843"/>
      <c r="C1028" s="1843"/>
      <c r="D1028" s="1843"/>
      <c r="E1028" s="1843"/>
      <c r="F1028" s="1843"/>
      <c r="G1028" s="566"/>
      <c r="H1028" s="566"/>
    </row>
    <row r="1029" spans="1:8" s="567" customFormat="1">
      <c r="A1029" s="545"/>
      <c r="B1029" s="543"/>
      <c r="C1029" s="544"/>
      <c r="D1029" s="585"/>
      <c r="E1029" s="545"/>
      <c r="F1029" s="545"/>
      <c r="G1029" s="566"/>
      <c r="H1029" s="566"/>
    </row>
    <row r="1030" spans="1:8" s="567" customFormat="1">
      <c r="A1030" s="1843" t="s">
        <v>788</v>
      </c>
      <c r="B1030" s="1843"/>
      <c r="C1030" s="1843"/>
      <c r="D1030" s="1843"/>
      <c r="E1030" s="1843"/>
      <c r="F1030" s="1843"/>
      <c r="G1030" s="566"/>
      <c r="H1030" s="566"/>
    </row>
    <row r="1031" spans="1:8" s="567" customFormat="1">
      <c r="A1031" s="1843"/>
      <c r="B1031" s="1843"/>
      <c r="C1031" s="1843"/>
      <c r="D1031" s="1843"/>
      <c r="E1031" s="1843"/>
      <c r="F1031" s="1843"/>
      <c r="G1031" s="566"/>
      <c r="H1031" s="566"/>
    </row>
    <row r="1032" spans="1:8" s="567" customFormat="1">
      <c r="A1032" s="1843"/>
      <c r="B1032" s="1843"/>
      <c r="C1032" s="1843"/>
      <c r="D1032" s="1843"/>
      <c r="E1032" s="1843"/>
      <c r="F1032" s="1843"/>
      <c r="G1032" s="566"/>
      <c r="H1032" s="566"/>
    </row>
    <row r="1033" spans="1:8" s="567" customFormat="1">
      <c r="A1033" s="545"/>
      <c r="B1033" s="543"/>
      <c r="C1033" s="544"/>
      <c r="D1033" s="585"/>
      <c r="E1033" s="545"/>
      <c r="F1033" s="545"/>
      <c r="G1033" s="566"/>
      <c r="H1033" s="566"/>
    </row>
    <row r="1034" spans="1:8" s="567" customFormat="1">
      <c r="A1034" s="1843" t="s">
        <v>659</v>
      </c>
      <c r="B1034" s="1843"/>
      <c r="C1034" s="1843"/>
      <c r="D1034" s="1843"/>
      <c r="E1034" s="1843"/>
      <c r="F1034" s="1843"/>
      <c r="G1034" s="566"/>
      <c r="H1034" s="566"/>
    </row>
    <row r="1035" spans="1:8" s="567" customFormat="1">
      <c r="A1035" s="1843"/>
      <c r="B1035" s="1843"/>
      <c r="C1035" s="1843"/>
      <c r="D1035" s="1843"/>
      <c r="E1035" s="1843"/>
      <c r="F1035" s="1843"/>
      <c r="G1035" s="566"/>
      <c r="H1035" s="566"/>
    </row>
    <row r="1036" spans="1:8" s="567" customFormat="1">
      <c r="A1036" s="1843"/>
      <c r="B1036" s="1843"/>
      <c r="C1036" s="1843"/>
      <c r="D1036" s="1843"/>
      <c r="E1036" s="1843"/>
      <c r="F1036" s="1843"/>
      <c r="G1036" s="566"/>
      <c r="H1036" s="566"/>
    </row>
    <row r="1037" spans="1:8" s="567" customFormat="1">
      <c r="A1037" s="1843"/>
      <c r="B1037" s="1843"/>
      <c r="C1037" s="1843"/>
      <c r="D1037" s="1843"/>
      <c r="E1037" s="1843"/>
      <c r="F1037" s="1843"/>
      <c r="G1037" s="566"/>
      <c r="H1037" s="566"/>
    </row>
    <row r="1038" spans="1:8" s="567" customFormat="1">
      <c r="A1038" s="1843"/>
      <c r="B1038" s="1843"/>
      <c r="C1038" s="1843"/>
      <c r="D1038" s="1843"/>
      <c r="E1038" s="1843"/>
      <c r="F1038" s="1843"/>
      <c r="G1038" s="566"/>
      <c r="H1038" s="566"/>
    </row>
    <row r="1039" spans="1:8" s="567" customFormat="1">
      <c r="A1039" s="545"/>
      <c r="B1039" s="543"/>
      <c r="C1039" s="544"/>
      <c r="D1039" s="585"/>
      <c r="E1039" s="545"/>
      <c r="F1039" s="545"/>
      <c r="G1039" s="566"/>
      <c r="H1039" s="566"/>
    </row>
    <row r="1040" spans="1:8" s="567" customFormat="1">
      <c r="A1040" s="1843" t="s">
        <v>789</v>
      </c>
      <c r="B1040" s="1843"/>
      <c r="C1040" s="1843"/>
      <c r="D1040" s="1843"/>
      <c r="E1040" s="1843"/>
      <c r="F1040" s="1843"/>
      <c r="G1040" s="566"/>
      <c r="H1040" s="566"/>
    </row>
    <row r="1041" spans="1:8" s="567" customFormat="1">
      <c r="A1041" s="1843"/>
      <c r="B1041" s="1843"/>
      <c r="C1041" s="1843"/>
      <c r="D1041" s="1843"/>
      <c r="E1041" s="1843"/>
      <c r="F1041" s="1843"/>
      <c r="G1041" s="566"/>
      <c r="H1041" s="566"/>
    </row>
    <row r="1042" spans="1:8">
      <c r="A1042" s="515"/>
      <c r="B1042" s="516"/>
      <c r="C1042" s="517"/>
      <c r="D1042" s="517"/>
      <c r="E1042" s="515"/>
      <c r="F1042" s="515"/>
    </row>
    <row r="1043" spans="1:8" s="560" customFormat="1" ht="15">
      <c r="A1043" s="537"/>
      <c r="B1043" s="574" t="s">
        <v>790</v>
      </c>
      <c r="C1043" s="580"/>
      <c r="D1043" s="580"/>
      <c r="E1043" s="558"/>
      <c r="F1043" s="558"/>
      <c r="G1043" s="559"/>
      <c r="H1043" s="559"/>
    </row>
    <row r="1044" spans="1:8" s="567" customFormat="1">
      <c r="A1044" s="581"/>
      <c r="B1044" s="543"/>
      <c r="C1044" s="517"/>
      <c r="D1044" s="517"/>
      <c r="E1044" s="515"/>
      <c r="F1044" s="515"/>
      <c r="G1044" s="566"/>
      <c r="H1044" s="566"/>
    </row>
    <row r="1045" spans="1:8" s="567" customFormat="1">
      <c r="A1045" s="1843" t="s">
        <v>791</v>
      </c>
      <c r="B1045" s="1843"/>
      <c r="C1045" s="1843"/>
      <c r="D1045" s="1843"/>
      <c r="E1045" s="1843"/>
      <c r="F1045" s="1843"/>
      <c r="G1045" s="566"/>
      <c r="H1045" s="566"/>
    </row>
    <row r="1046" spans="1:8" s="567" customFormat="1">
      <c r="A1046" s="1843"/>
      <c r="B1046" s="1843"/>
      <c r="C1046" s="1843"/>
      <c r="D1046" s="1843"/>
      <c r="E1046" s="1843"/>
      <c r="F1046" s="1843"/>
      <c r="G1046" s="566"/>
      <c r="H1046" s="566"/>
    </row>
    <row r="1047" spans="1:8" s="567" customFormat="1">
      <c r="A1047" s="1843"/>
      <c r="B1047" s="1843"/>
      <c r="C1047" s="1843"/>
      <c r="D1047" s="1843"/>
      <c r="E1047" s="1843"/>
      <c r="F1047" s="1843"/>
      <c r="G1047" s="566"/>
      <c r="H1047" s="566"/>
    </row>
    <row r="1048" spans="1:8" s="567" customFormat="1">
      <c r="A1048" s="542"/>
      <c r="B1048" s="550"/>
      <c r="C1048" s="551"/>
      <c r="D1048" s="551"/>
      <c r="E1048" s="542"/>
      <c r="F1048" s="542"/>
      <c r="G1048" s="566"/>
      <c r="H1048" s="566"/>
    </row>
    <row r="1049" spans="1:8" s="567" customFormat="1">
      <c r="A1049" s="1843" t="s">
        <v>667</v>
      </c>
      <c r="B1049" s="1843"/>
      <c r="C1049" s="1843"/>
      <c r="D1049" s="1843"/>
      <c r="E1049" s="1843"/>
      <c r="F1049" s="1843"/>
      <c r="G1049" s="566"/>
      <c r="H1049" s="566"/>
    </row>
    <row r="1050" spans="1:8" s="567" customFormat="1">
      <c r="A1050" s="1843"/>
      <c r="B1050" s="1843"/>
      <c r="C1050" s="1843"/>
      <c r="D1050" s="1843"/>
      <c r="E1050" s="1843"/>
      <c r="F1050" s="1843"/>
      <c r="G1050" s="566"/>
      <c r="H1050" s="566"/>
    </row>
    <row r="1051" spans="1:8" s="567" customFormat="1">
      <c r="A1051" s="586"/>
      <c r="B1051" s="543"/>
      <c r="C1051" s="544"/>
      <c r="D1051" s="544"/>
      <c r="E1051" s="587"/>
      <c r="F1051" s="587"/>
      <c r="G1051" s="566"/>
      <c r="H1051" s="566"/>
    </row>
    <row r="1052" spans="1:8" s="567" customFormat="1">
      <c r="A1052" s="1843" t="s">
        <v>792</v>
      </c>
      <c r="B1052" s="1843"/>
      <c r="C1052" s="1843"/>
      <c r="D1052" s="1843"/>
      <c r="E1052" s="1843"/>
      <c r="F1052" s="1843"/>
      <c r="G1052" s="566"/>
      <c r="H1052" s="566"/>
    </row>
    <row r="1053" spans="1:8" s="567" customFormat="1">
      <c r="A1053" s="1843"/>
      <c r="B1053" s="1843"/>
      <c r="C1053" s="1843"/>
      <c r="D1053" s="1843"/>
      <c r="E1053" s="1843"/>
      <c r="F1053" s="1843"/>
      <c r="G1053" s="566"/>
      <c r="H1053" s="566"/>
    </row>
    <row r="1054" spans="1:8" s="567" customFormat="1">
      <c r="A1054" s="1843"/>
      <c r="B1054" s="1843"/>
      <c r="C1054" s="1843"/>
      <c r="D1054" s="1843"/>
      <c r="E1054" s="1843"/>
      <c r="F1054" s="1843"/>
      <c r="G1054" s="566"/>
      <c r="H1054" s="566"/>
    </row>
    <row r="1055" spans="1:8" s="567" customFormat="1">
      <c r="A1055" s="586"/>
      <c r="B1055" s="543"/>
      <c r="C1055" s="544"/>
      <c r="D1055" s="544"/>
      <c r="E1055" s="587"/>
      <c r="F1055" s="587"/>
      <c r="G1055" s="566"/>
      <c r="H1055" s="566"/>
    </row>
    <row r="1056" spans="1:8" s="567" customFormat="1">
      <c r="A1056" s="1843" t="s">
        <v>786</v>
      </c>
      <c r="B1056" s="1843"/>
      <c r="C1056" s="1843"/>
      <c r="D1056" s="1843"/>
      <c r="E1056" s="1843"/>
      <c r="F1056" s="1843"/>
      <c r="G1056" s="566"/>
      <c r="H1056" s="566"/>
    </row>
    <row r="1057" spans="1:8" s="567" customFormat="1">
      <c r="A1057" s="1843"/>
      <c r="B1057" s="1843"/>
      <c r="C1057" s="1843"/>
      <c r="D1057" s="1843"/>
      <c r="E1057" s="1843"/>
      <c r="F1057" s="1843"/>
      <c r="G1057" s="566"/>
      <c r="H1057" s="566"/>
    </row>
    <row r="1058" spans="1:8" s="567" customFormat="1">
      <c r="A1058" s="1843"/>
      <c r="B1058" s="1843"/>
      <c r="C1058" s="1843"/>
      <c r="D1058" s="1843"/>
      <c r="E1058" s="1843"/>
      <c r="F1058" s="1843"/>
      <c r="G1058" s="566"/>
      <c r="H1058" s="566"/>
    </row>
    <row r="1059" spans="1:8" s="567" customFormat="1">
      <c r="A1059" s="586"/>
      <c r="B1059" s="543"/>
      <c r="C1059" s="544"/>
      <c r="D1059" s="544"/>
      <c r="E1059" s="587"/>
      <c r="F1059" s="587"/>
      <c r="G1059" s="566"/>
      <c r="H1059" s="566"/>
    </row>
    <row r="1060" spans="1:8" s="567" customFormat="1">
      <c r="A1060" s="1843" t="s">
        <v>787</v>
      </c>
      <c r="B1060" s="1843"/>
      <c r="C1060" s="1843"/>
      <c r="D1060" s="1843"/>
      <c r="E1060" s="1843"/>
      <c r="F1060" s="1843"/>
      <c r="G1060" s="566"/>
      <c r="H1060" s="566"/>
    </row>
    <row r="1061" spans="1:8" s="567" customFormat="1">
      <c r="A1061" s="1843"/>
      <c r="B1061" s="1843"/>
      <c r="C1061" s="1843"/>
      <c r="D1061" s="1843"/>
      <c r="E1061" s="1843"/>
      <c r="F1061" s="1843"/>
      <c r="G1061" s="566"/>
      <c r="H1061" s="566"/>
    </row>
    <row r="1062" spans="1:8" s="567" customFormat="1">
      <c r="A1062" s="586"/>
      <c r="B1062" s="543"/>
      <c r="C1062" s="544"/>
      <c r="D1062" s="544"/>
      <c r="E1062" s="587"/>
      <c r="F1062" s="587"/>
      <c r="G1062" s="566"/>
      <c r="H1062" s="566"/>
    </row>
    <row r="1063" spans="1:8" s="567" customFormat="1">
      <c r="A1063" s="1843" t="s">
        <v>788</v>
      </c>
      <c r="B1063" s="1843"/>
      <c r="C1063" s="1843"/>
      <c r="D1063" s="1843"/>
      <c r="E1063" s="1843"/>
      <c r="F1063" s="1843"/>
      <c r="G1063" s="566"/>
      <c r="H1063" s="566"/>
    </row>
    <row r="1064" spans="1:8" s="567" customFormat="1">
      <c r="A1064" s="1843"/>
      <c r="B1064" s="1843"/>
      <c r="C1064" s="1843"/>
      <c r="D1064" s="1843"/>
      <c r="E1064" s="1843"/>
      <c r="F1064" s="1843"/>
      <c r="G1064" s="566"/>
      <c r="H1064" s="566"/>
    </row>
    <row r="1065" spans="1:8" s="567" customFormat="1">
      <c r="A1065" s="1843"/>
      <c r="B1065" s="1843"/>
      <c r="C1065" s="1843"/>
      <c r="D1065" s="1843"/>
      <c r="E1065" s="1843"/>
      <c r="F1065" s="1843"/>
      <c r="G1065" s="566"/>
      <c r="H1065" s="566"/>
    </row>
    <row r="1066" spans="1:8" s="567" customFormat="1">
      <c r="A1066" s="586"/>
      <c r="B1066" s="543"/>
      <c r="C1066" s="544"/>
      <c r="D1066" s="544"/>
      <c r="E1066" s="587"/>
      <c r="F1066" s="587"/>
      <c r="G1066" s="566"/>
      <c r="H1066" s="566"/>
    </row>
    <row r="1067" spans="1:8" s="567" customFormat="1">
      <c r="A1067" s="1843" t="s">
        <v>659</v>
      </c>
      <c r="B1067" s="1843"/>
      <c r="C1067" s="1843"/>
      <c r="D1067" s="1843"/>
      <c r="E1067" s="1843"/>
      <c r="F1067" s="1843"/>
      <c r="G1067" s="566"/>
      <c r="H1067" s="566"/>
    </row>
    <row r="1068" spans="1:8" s="567" customFormat="1">
      <c r="A1068" s="1843"/>
      <c r="B1068" s="1843"/>
      <c r="C1068" s="1843"/>
      <c r="D1068" s="1843"/>
      <c r="E1068" s="1843"/>
      <c r="F1068" s="1843"/>
      <c r="G1068" s="566"/>
      <c r="H1068" s="566"/>
    </row>
    <row r="1069" spans="1:8" s="567" customFormat="1">
      <c r="A1069" s="1843"/>
      <c r="B1069" s="1843"/>
      <c r="C1069" s="1843"/>
      <c r="D1069" s="1843"/>
      <c r="E1069" s="1843"/>
      <c r="F1069" s="1843"/>
      <c r="G1069" s="566"/>
      <c r="H1069" s="566"/>
    </row>
    <row r="1070" spans="1:8" s="567" customFormat="1">
      <c r="A1070" s="1843"/>
      <c r="B1070" s="1843"/>
      <c r="C1070" s="1843"/>
      <c r="D1070" s="1843"/>
      <c r="E1070" s="1843"/>
      <c r="F1070" s="1843"/>
      <c r="G1070" s="566"/>
      <c r="H1070" s="566"/>
    </row>
    <row r="1071" spans="1:8" s="567" customFormat="1">
      <c r="A1071" s="1843"/>
      <c r="B1071" s="1843"/>
      <c r="C1071" s="1843"/>
      <c r="D1071" s="1843"/>
      <c r="E1071" s="1843"/>
      <c r="F1071" s="1843"/>
      <c r="G1071" s="566"/>
      <c r="H1071" s="566"/>
    </row>
    <row r="1072" spans="1:8" s="567" customFormat="1">
      <c r="A1072" s="542"/>
      <c r="B1072" s="550"/>
      <c r="C1072" s="551"/>
      <c r="D1072" s="551"/>
      <c r="E1072" s="542"/>
      <c r="F1072" s="542"/>
      <c r="G1072" s="566"/>
      <c r="H1072" s="566"/>
    </row>
    <row r="1073" spans="1:8" s="567" customFormat="1">
      <c r="A1073" s="659" t="s">
        <v>793</v>
      </c>
      <c r="B1073" s="550"/>
      <c r="C1073" s="551"/>
      <c r="D1073" s="551"/>
      <c r="E1073" s="542"/>
      <c r="F1073" s="542"/>
      <c r="G1073" s="566"/>
      <c r="H1073" s="566"/>
    </row>
    <row r="1074" spans="1:8">
      <c r="A1074" s="515"/>
      <c r="B1074" s="516"/>
      <c r="C1074" s="517"/>
      <c r="D1074" s="517"/>
      <c r="E1074" s="515"/>
      <c r="F1074" s="515"/>
    </row>
    <row r="1075" spans="1:8" s="560" customFormat="1" ht="15">
      <c r="A1075" s="555"/>
      <c r="B1075" s="538" t="s">
        <v>547</v>
      </c>
      <c r="C1075" s="557"/>
      <c r="D1075" s="557"/>
      <c r="E1075" s="558"/>
      <c r="F1075" s="558"/>
      <c r="G1075" s="559"/>
      <c r="H1075" s="559"/>
    </row>
    <row r="1076" spans="1:8" s="565" customFormat="1" ht="18.75">
      <c r="A1076" s="561"/>
      <c r="B1076" s="660"/>
      <c r="C1076" s="562"/>
      <c r="D1076" s="562"/>
      <c r="E1076" s="563"/>
      <c r="F1076" s="563"/>
      <c r="G1076" s="564"/>
      <c r="H1076" s="564"/>
    </row>
    <row r="1077" spans="1:8" s="567" customFormat="1">
      <c r="A1077" s="1848" t="s">
        <v>696</v>
      </c>
      <c r="B1077" s="1848"/>
      <c r="C1077" s="1848"/>
      <c r="D1077" s="1848"/>
      <c r="E1077" s="1848"/>
      <c r="F1077" s="1848"/>
      <c r="G1077" s="566"/>
      <c r="H1077" s="566"/>
    </row>
    <row r="1078" spans="1:8" s="567" customFormat="1">
      <c r="A1078" s="1848"/>
      <c r="B1078" s="1848"/>
      <c r="C1078" s="1848"/>
      <c r="D1078" s="1848"/>
      <c r="E1078" s="1848"/>
      <c r="F1078" s="1848"/>
      <c r="G1078" s="566"/>
      <c r="H1078" s="566"/>
    </row>
    <row r="1079" spans="1:8" s="567" customFormat="1">
      <c r="A1079" s="1848"/>
      <c r="B1079" s="1848"/>
      <c r="C1079" s="1848"/>
      <c r="D1079" s="1848"/>
      <c r="E1079" s="1848"/>
      <c r="F1079" s="1848"/>
      <c r="G1079" s="566"/>
      <c r="H1079" s="566"/>
    </row>
    <row r="1080" spans="1:8" s="567" customFormat="1">
      <c r="A1080" s="1848"/>
      <c r="B1080" s="1848"/>
      <c r="C1080" s="1848"/>
      <c r="D1080" s="1848"/>
      <c r="E1080" s="1848"/>
      <c r="F1080" s="1848"/>
      <c r="G1080" s="566"/>
      <c r="H1080" s="566"/>
    </row>
    <row r="1081" spans="1:8" s="567" customFormat="1">
      <c r="A1081" s="1848"/>
      <c r="B1081" s="1848"/>
      <c r="C1081" s="1848"/>
      <c r="D1081" s="1848"/>
      <c r="E1081" s="1848"/>
      <c r="F1081" s="1848"/>
      <c r="G1081" s="566"/>
      <c r="H1081" s="566"/>
    </row>
    <row r="1082" spans="1:8" s="567" customFormat="1">
      <c r="A1082" s="1848"/>
      <c r="B1082" s="1848"/>
      <c r="C1082" s="1848"/>
      <c r="D1082" s="1848"/>
      <c r="E1082" s="1848"/>
      <c r="F1082" s="1848"/>
      <c r="G1082" s="566"/>
      <c r="H1082" s="566"/>
    </row>
    <row r="1083" spans="1:8" s="567" customFormat="1">
      <c r="A1083" s="550"/>
      <c r="B1083" s="550"/>
      <c r="C1083" s="591"/>
      <c r="D1083" s="591"/>
      <c r="E1083" s="550"/>
      <c r="F1083" s="550"/>
      <c r="G1083" s="566"/>
      <c r="H1083" s="566"/>
    </row>
    <row r="1084" spans="1:8" s="567" customFormat="1">
      <c r="A1084" s="1849" t="s">
        <v>697</v>
      </c>
      <c r="B1084" s="1850"/>
      <c r="C1084" s="1850"/>
      <c r="D1084" s="1850"/>
      <c r="E1084" s="1850"/>
      <c r="F1084" s="1850"/>
      <c r="G1084" s="566"/>
      <c r="H1084" s="566"/>
    </row>
    <row r="1085" spans="1:8" s="567" customFormat="1">
      <c r="A1085" s="1850"/>
      <c r="B1085" s="1850"/>
      <c r="C1085" s="1850"/>
      <c r="D1085" s="1850"/>
      <c r="E1085" s="1850"/>
      <c r="F1085" s="1850"/>
      <c r="G1085" s="566"/>
      <c r="H1085" s="566"/>
    </row>
    <row r="1086" spans="1:8" s="567" customFormat="1">
      <c r="A1086" s="1850"/>
      <c r="B1086" s="1850"/>
      <c r="C1086" s="1850"/>
      <c r="D1086" s="1850"/>
      <c r="E1086" s="1850"/>
      <c r="F1086" s="1850"/>
      <c r="G1086" s="566"/>
      <c r="H1086" s="566"/>
    </row>
    <row r="1087" spans="1:8" s="567" customFormat="1">
      <c r="A1087" s="1850"/>
      <c r="B1087" s="1850"/>
      <c r="C1087" s="1850"/>
      <c r="D1087" s="1850"/>
      <c r="E1087" s="1850"/>
      <c r="F1087" s="1850"/>
      <c r="G1087" s="566"/>
      <c r="H1087" s="566"/>
    </row>
    <row r="1088" spans="1:8" s="567" customFormat="1">
      <c r="A1088" s="1850"/>
      <c r="B1088" s="1850"/>
      <c r="C1088" s="1850"/>
      <c r="D1088" s="1850"/>
      <c r="E1088" s="1850"/>
      <c r="F1088" s="1850"/>
      <c r="G1088" s="566"/>
      <c r="H1088" s="566"/>
    </row>
    <row r="1089" spans="1:8" s="567" customFormat="1">
      <c r="A1089" s="1850"/>
      <c r="B1089" s="1850"/>
      <c r="C1089" s="1850"/>
      <c r="D1089" s="1850"/>
      <c r="E1089" s="1850"/>
      <c r="F1089" s="1850"/>
      <c r="G1089" s="566"/>
      <c r="H1089" s="566"/>
    </row>
    <row r="1090" spans="1:8" s="567" customFormat="1">
      <c r="A1090" s="1850"/>
      <c r="B1090" s="1850"/>
      <c r="C1090" s="1850"/>
      <c r="D1090" s="1850"/>
      <c r="E1090" s="1850"/>
      <c r="F1090" s="1850"/>
      <c r="G1090" s="566"/>
      <c r="H1090" s="566"/>
    </row>
    <row r="1091" spans="1:8" s="567" customFormat="1">
      <c r="A1091" s="550"/>
      <c r="B1091" s="550"/>
      <c r="C1091" s="591"/>
      <c r="D1091" s="591"/>
      <c r="E1091" s="550"/>
      <c r="F1091" s="550"/>
      <c r="G1091" s="566"/>
      <c r="H1091" s="566"/>
    </row>
    <row r="1092" spans="1:8" s="567" customFormat="1">
      <c r="A1092" s="1848" t="s">
        <v>794</v>
      </c>
      <c r="B1092" s="1848"/>
      <c r="C1092" s="1848"/>
      <c r="D1092" s="1848"/>
      <c r="E1092" s="1848"/>
      <c r="F1092" s="1848"/>
      <c r="G1092" s="566"/>
      <c r="H1092" s="566"/>
    </row>
    <row r="1093" spans="1:8" s="567" customFormat="1">
      <c r="A1093" s="1848"/>
      <c r="B1093" s="1848"/>
      <c r="C1093" s="1848"/>
      <c r="D1093" s="1848"/>
      <c r="E1093" s="1848"/>
      <c r="F1093" s="1848"/>
      <c r="G1093" s="566"/>
      <c r="H1093" s="566"/>
    </row>
    <row r="1094" spans="1:8" s="567" customFormat="1">
      <c r="A1094" s="1848"/>
      <c r="B1094" s="1848"/>
      <c r="C1094" s="1848"/>
      <c r="D1094" s="1848"/>
      <c r="E1094" s="1848"/>
      <c r="F1094" s="1848"/>
      <c r="G1094" s="566"/>
      <c r="H1094" s="566"/>
    </row>
    <row r="1095" spans="1:8" s="567" customFormat="1">
      <c r="A1095" s="1848"/>
      <c r="B1095" s="1848"/>
      <c r="C1095" s="1848"/>
      <c r="D1095" s="1848"/>
      <c r="E1095" s="1848"/>
      <c r="F1095" s="1848"/>
      <c r="G1095" s="566"/>
      <c r="H1095" s="566"/>
    </row>
    <row r="1096" spans="1:8" s="567" customFormat="1">
      <c r="A1096" s="1848"/>
      <c r="B1096" s="1848"/>
      <c r="C1096" s="1848"/>
      <c r="D1096" s="1848"/>
      <c r="E1096" s="1848"/>
      <c r="F1096" s="1848"/>
      <c r="G1096" s="566"/>
      <c r="H1096" s="566"/>
    </row>
    <row r="1097" spans="1:8" s="567" customFormat="1">
      <c r="A1097" s="601"/>
      <c r="B1097" s="550"/>
      <c r="C1097" s="591"/>
      <c r="D1097" s="591"/>
      <c r="E1097" s="550"/>
      <c r="F1097" s="550"/>
      <c r="G1097" s="566"/>
      <c r="H1097" s="566"/>
    </row>
    <row r="1098" spans="1:8" s="567" customFormat="1">
      <c r="A1098" s="1848" t="s">
        <v>659</v>
      </c>
      <c r="B1098" s="1848"/>
      <c r="C1098" s="1848"/>
      <c r="D1098" s="1848"/>
      <c r="E1098" s="1848"/>
      <c r="F1098" s="1848"/>
      <c r="G1098" s="566"/>
      <c r="H1098" s="566"/>
    </row>
    <row r="1099" spans="1:8" s="567" customFormat="1">
      <c r="A1099" s="1848"/>
      <c r="B1099" s="1848"/>
      <c r="C1099" s="1848"/>
      <c r="D1099" s="1848"/>
      <c r="E1099" s="1848"/>
      <c r="F1099" s="1848"/>
      <c r="G1099" s="566"/>
      <c r="H1099" s="566"/>
    </row>
    <row r="1100" spans="1:8" s="567" customFormat="1">
      <c r="A1100" s="1848"/>
      <c r="B1100" s="1848"/>
      <c r="C1100" s="1848"/>
      <c r="D1100" s="1848"/>
      <c r="E1100" s="1848"/>
      <c r="F1100" s="1848"/>
      <c r="G1100" s="566"/>
      <c r="H1100" s="566"/>
    </row>
    <row r="1101" spans="1:8" s="567" customFormat="1">
      <c r="A1101" s="1848"/>
      <c r="B1101" s="1848"/>
      <c r="C1101" s="1848"/>
      <c r="D1101" s="1848"/>
      <c r="E1101" s="1848"/>
      <c r="F1101" s="1848"/>
      <c r="G1101" s="566"/>
      <c r="H1101" s="566"/>
    </row>
    <row r="1102" spans="1:8" s="567" customFormat="1">
      <c r="A1102" s="1848"/>
      <c r="B1102" s="1848"/>
      <c r="C1102" s="1848"/>
      <c r="D1102" s="1848"/>
      <c r="E1102" s="1848"/>
      <c r="F1102" s="1848"/>
      <c r="G1102" s="566"/>
      <c r="H1102" s="566"/>
    </row>
    <row r="1103" spans="1:8" s="567" customFormat="1">
      <c r="A1103" s="550"/>
      <c r="B1103" s="550"/>
      <c r="C1103" s="592"/>
      <c r="D1103" s="592"/>
      <c r="E1103" s="550"/>
      <c r="F1103" s="550"/>
      <c r="G1103" s="566"/>
      <c r="H1103" s="566"/>
    </row>
    <row r="1104" spans="1:8" s="567" customFormat="1">
      <c r="A1104" s="659" t="s">
        <v>793</v>
      </c>
      <c r="B1104" s="543"/>
      <c r="C1104" s="588"/>
      <c r="D1104" s="588"/>
      <c r="E1104" s="515"/>
      <c r="F1104" s="515"/>
      <c r="G1104" s="566"/>
      <c r="H1104" s="566"/>
    </row>
    <row r="1105" spans="1:8" s="567" customFormat="1">
      <c r="A1105" s="659"/>
      <c r="B1105" s="543"/>
      <c r="C1105" s="588"/>
      <c r="D1105" s="588"/>
      <c r="E1105" s="515"/>
      <c r="F1105" s="515"/>
      <c r="G1105" s="566"/>
      <c r="H1105" s="566"/>
    </row>
    <row r="1106" spans="1:8" s="567" customFormat="1">
      <c r="A1106" s="659"/>
      <c r="B1106" s="543"/>
      <c r="C1106" s="588"/>
      <c r="D1106" s="588"/>
      <c r="E1106" s="515"/>
      <c r="F1106" s="515"/>
      <c r="G1106" s="566"/>
      <c r="H1106" s="566"/>
    </row>
    <row r="1107" spans="1:8" s="560" customFormat="1" ht="15">
      <c r="A1107" s="555"/>
      <c r="B1107" s="538" t="s">
        <v>795</v>
      </c>
      <c r="C1107" s="557"/>
      <c r="D1107" s="557"/>
      <c r="E1107" s="558"/>
      <c r="F1107" s="558"/>
      <c r="G1107" s="559"/>
      <c r="H1107" s="559"/>
    </row>
    <row r="1108" spans="1:8" s="567" customFormat="1">
      <c r="A1108" s="581"/>
      <c r="B1108" s="582"/>
      <c r="C1108" s="588"/>
      <c r="D1108" s="588"/>
      <c r="E1108" s="515"/>
      <c r="F1108" s="515"/>
      <c r="G1108" s="566"/>
      <c r="H1108" s="566"/>
    </row>
    <row r="1109" spans="1:8" s="567" customFormat="1">
      <c r="A1109" s="1855" t="s">
        <v>796</v>
      </c>
      <c r="B1109" s="1855"/>
      <c r="C1109" s="1855"/>
      <c r="D1109" s="1855"/>
      <c r="E1109" s="1855"/>
      <c r="F1109" s="1855"/>
      <c r="G1109" s="566"/>
      <c r="H1109" s="566"/>
    </row>
    <row r="1110" spans="1:8" s="567" customFormat="1">
      <c r="A1110" s="1855"/>
      <c r="B1110" s="1855"/>
      <c r="C1110" s="1855"/>
      <c r="D1110" s="1855"/>
      <c r="E1110" s="1855"/>
      <c r="F1110" s="1855"/>
      <c r="G1110" s="566"/>
      <c r="H1110" s="566"/>
    </row>
    <row r="1111" spans="1:8" s="567" customFormat="1">
      <c r="A1111" s="628"/>
      <c r="B1111" s="550"/>
      <c r="C1111" s="627"/>
      <c r="D1111" s="627"/>
      <c r="E1111" s="628"/>
      <c r="F1111" s="628"/>
      <c r="G1111" s="566"/>
      <c r="H1111" s="566"/>
    </row>
    <row r="1112" spans="1:8" s="567" customFormat="1">
      <c r="A1112" s="624" t="s">
        <v>797</v>
      </c>
      <c r="B1112" s="550"/>
      <c r="C1112" s="570"/>
      <c r="D1112" s="625"/>
      <c r="E1112" s="661"/>
      <c r="F1112" s="661"/>
      <c r="G1112" s="566"/>
      <c r="H1112" s="566"/>
    </row>
    <row r="1113" spans="1:8" s="567" customFormat="1">
      <c r="A1113" s="624" t="s">
        <v>798</v>
      </c>
      <c r="B1113" s="550"/>
      <c r="C1113" s="570"/>
      <c r="D1113" s="625"/>
      <c r="E1113" s="661"/>
      <c r="F1113" s="661"/>
      <c r="G1113" s="566"/>
      <c r="H1113" s="566"/>
    </row>
    <row r="1114" spans="1:8" s="567" customFormat="1">
      <c r="A1114" s="624" t="s">
        <v>735</v>
      </c>
      <c r="B1114" s="550"/>
      <c r="C1114" s="570"/>
      <c r="D1114" s="625"/>
      <c r="E1114" s="661"/>
      <c r="F1114" s="661"/>
      <c r="G1114" s="566"/>
      <c r="H1114" s="566"/>
    </row>
    <row r="1115" spans="1:8" s="567" customFormat="1">
      <c r="A1115" s="624" t="s">
        <v>736</v>
      </c>
      <c r="B1115" s="550"/>
      <c r="C1115" s="570"/>
      <c r="D1115" s="625"/>
      <c r="E1115" s="661"/>
      <c r="F1115" s="661"/>
      <c r="G1115" s="566"/>
      <c r="H1115" s="566"/>
    </row>
    <row r="1116" spans="1:8" s="567" customFormat="1">
      <c r="A1116" s="624" t="s">
        <v>737</v>
      </c>
      <c r="B1116" s="550"/>
      <c r="C1116" s="570"/>
      <c r="D1116" s="625"/>
      <c r="E1116" s="661"/>
      <c r="F1116" s="661"/>
      <c r="G1116" s="566"/>
      <c r="H1116" s="566"/>
    </row>
    <row r="1117" spans="1:8" s="567" customFormat="1">
      <c r="A1117" s="624" t="s">
        <v>799</v>
      </c>
      <c r="B1117" s="550"/>
      <c r="C1117" s="570"/>
      <c r="D1117" s="625"/>
      <c r="E1117" s="661"/>
      <c r="F1117" s="661"/>
      <c r="G1117" s="566"/>
      <c r="H1117" s="566"/>
    </row>
    <row r="1118" spans="1:8" s="567" customFormat="1">
      <c r="A1118" s="1855" t="s">
        <v>800</v>
      </c>
      <c r="B1118" s="1855"/>
      <c r="C1118" s="1855"/>
      <c r="D1118" s="1855"/>
      <c r="E1118" s="1855"/>
      <c r="F1118" s="1855"/>
      <c r="G1118" s="566"/>
      <c r="H1118" s="566"/>
    </row>
    <row r="1119" spans="1:8" s="567" customFormat="1">
      <c r="A1119" s="1855"/>
      <c r="B1119" s="1855"/>
      <c r="C1119" s="1855"/>
      <c r="D1119" s="1855"/>
      <c r="E1119" s="1855"/>
      <c r="F1119" s="1855"/>
      <c r="G1119" s="566"/>
      <c r="H1119" s="566"/>
    </row>
    <row r="1120" spans="1:8" s="567" customFormat="1">
      <c r="A1120" s="624" t="s">
        <v>801</v>
      </c>
      <c r="B1120" s="550"/>
      <c r="C1120" s="570"/>
      <c r="D1120" s="625"/>
      <c r="E1120" s="661"/>
      <c r="F1120" s="661"/>
      <c r="G1120" s="566"/>
      <c r="H1120" s="566"/>
    </row>
    <row r="1121" spans="1:8" s="567" customFormat="1">
      <c r="A1121" s="624" t="s">
        <v>744</v>
      </c>
      <c r="B1121" s="550"/>
      <c r="C1121" s="570"/>
      <c r="D1121" s="625"/>
      <c r="E1121" s="661"/>
      <c r="F1121" s="661"/>
      <c r="G1121" s="566"/>
      <c r="H1121" s="566"/>
    </row>
    <row r="1122" spans="1:8" s="567" customFormat="1">
      <c r="A1122" s="624" t="s">
        <v>802</v>
      </c>
      <c r="B1122" s="550"/>
      <c r="C1122" s="570"/>
      <c r="D1122" s="625"/>
      <c r="E1122" s="661"/>
      <c r="F1122" s="661"/>
      <c r="G1122" s="566"/>
      <c r="H1122" s="566"/>
    </row>
    <row r="1123" spans="1:8" s="567" customFormat="1">
      <c r="A1123" s="624" t="s">
        <v>803</v>
      </c>
      <c r="B1123" s="550"/>
      <c r="C1123" s="570"/>
      <c r="D1123" s="570"/>
      <c r="E1123" s="661"/>
      <c r="F1123" s="661"/>
      <c r="G1123" s="566"/>
      <c r="H1123" s="566"/>
    </row>
    <row r="1124" spans="1:8" s="567" customFormat="1">
      <c r="A1124" s="1855" t="s">
        <v>804</v>
      </c>
      <c r="B1124" s="1855"/>
      <c r="C1124" s="1855"/>
      <c r="D1124" s="1855"/>
      <c r="E1124" s="1855"/>
      <c r="F1124" s="1855"/>
      <c r="G1124" s="566"/>
      <c r="H1124" s="566"/>
    </row>
    <row r="1125" spans="1:8" s="567" customFormat="1">
      <c r="A1125" s="1855"/>
      <c r="B1125" s="1855"/>
      <c r="C1125" s="1855"/>
      <c r="D1125" s="1855"/>
      <c r="E1125" s="1855"/>
      <c r="F1125" s="1855"/>
      <c r="G1125" s="566"/>
      <c r="H1125" s="566"/>
    </row>
    <row r="1126" spans="1:8" s="567" customFormat="1">
      <c r="A1126" s="1855" t="s">
        <v>745</v>
      </c>
      <c r="B1126" s="1855"/>
      <c r="C1126" s="1855"/>
      <c r="D1126" s="1855"/>
      <c r="E1126" s="1855"/>
      <c r="F1126" s="1855"/>
      <c r="G1126" s="566"/>
      <c r="H1126" s="566"/>
    </row>
    <row r="1127" spans="1:8" s="567" customFormat="1">
      <c r="A1127" s="1855"/>
      <c r="B1127" s="1855"/>
      <c r="C1127" s="1855"/>
      <c r="D1127" s="1855"/>
      <c r="E1127" s="1855"/>
      <c r="F1127" s="1855"/>
      <c r="G1127" s="566"/>
      <c r="H1127" s="566"/>
    </row>
    <row r="1128" spans="1:8" s="567" customFormat="1">
      <c r="A1128" s="515"/>
      <c r="B1128" s="543"/>
      <c r="C1128" s="588"/>
      <c r="D1128" s="588"/>
      <c r="E1128" s="515"/>
      <c r="F1128" s="515"/>
      <c r="G1128" s="566"/>
      <c r="H1128" s="566"/>
    </row>
    <row r="1129" spans="1:8" s="567" customFormat="1">
      <c r="A1129" s="1848" t="s">
        <v>746</v>
      </c>
      <c r="B1129" s="1848"/>
      <c r="C1129" s="1848"/>
      <c r="D1129" s="1848"/>
      <c r="E1129" s="1848"/>
      <c r="F1129" s="1848"/>
      <c r="G1129" s="566"/>
      <c r="H1129" s="566"/>
    </row>
    <row r="1130" spans="1:8" s="567" customFormat="1">
      <c r="A1130" s="1848"/>
      <c r="B1130" s="1848"/>
      <c r="C1130" s="1848"/>
      <c r="D1130" s="1848"/>
      <c r="E1130" s="1848"/>
      <c r="F1130" s="1848"/>
      <c r="G1130" s="566"/>
      <c r="H1130" s="566"/>
    </row>
    <row r="1131" spans="1:8" s="567" customFormat="1">
      <c r="A1131" s="1848"/>
      <c r="B1131" s="1848"/>
      <c r="C1131" s="1848"/>
      <c r="D1131" s="1848"/>
      <c r="E1131" s="1848"/>
      <c r="F1131" s="1848"/>
      <c r="G1131" s="566"/>
      <c r="H1131" s="566"/>
    </row>
    <row r="1132" spans="1:8" s="567" customFormat="1">
      <c r="A1132" s="1848"/>
      <c r="B1132" s="1848"/>
      <c r="C1132" s="1848"/>
      <c r="D1132" s="1848"/>
      <c r="E1132" s="1848"/>
      <c r="F1132" s="1848"/>
      <c r="G1132" s="566"/>
      <c r="H1132" s="566"/>
    </row>
    <row r="1133" spans="1:8" s="567" customFormat="1">
      <c r="A1133" s="515"/>
      <c r="B1133" s="543"/>
      <c r="C1133" s="588"/>
      <c r="D1133" s="588"/>
      <c r="E1133" s="515"/>
      <c r="F1133" s="515"/>
      <c r="G1133" s="566"/>
      <c r="H1133" s="566"/>
    </row>
    <row r="1134" spans="1:8" s="567" customFormat="1">
      <c r="A1134" s="1848" t="s">
        <v>805</v>
      </c>
      <c r="B1134" s="1848"/>
      <c r="C1134" s="1848"/>
      <c r="D1134" s="1848"/>
      <c r="E1134" s="1848"/>
      <c r="F1134" s="1848"/>
      <c r="G1134" s="566"/>
      <c r="H1134" s="566"/>
    </row>
    <row r="1135" spans="1:8" s="567" customFormat="1">
      <c r="A1135" s="1848"/>
      <c r="B1135" s="1848"/>
      <c r="C1135" s="1848"/>
      <c r="D1135" s="1848"/>
      <c r="E1135" s="1848"/>
      <c r="F1135" s="1848"/>
      <c r="G1135" s="566"/>
      <c r="H1135" s="566"/>
    </row>
    <row r="1136" spans="1:8" s="567" customFormat="1">
      <c r="A1136" s="1848"/>
      <c r="B1136" s="1848"/>
      <c r="C1136" s="1848"/>
      <c r="D1136" s="1848"/>
      <c r="E1136" s="1848"/>
      <c r="F1136" s="1848"/>
      <c r="G1136" s="566"/>
      <c r="H1136" s="566"/>
    </row>
    <row r="1137" spans="1:8" s="567" customFormat="1">
      <c r="A1137" s="515"/>
      <c r="B1137" s="543"/>
      <c r="C1137" s="588"/>
      <c r="D1137" s="588"/>
      <c r="E1137" s="515"/>
      <c r="F1137" s="515"/>
      <c r="G1137" s="566"/>
      <c r="H1137" s="566"/>
    </row>
    <row r="1138" spans="1:8" s="567" customFormat="1">
      <c r="A1138" s="659" t="s">
        <v>724</v>
      </c>
      <c r="B1138" s="543"/>
      <c r="C1138" s="588"/>
      <c r="D1138" s="588"/>
      <c r="E1138" s="515"/>
      <c r="F1138" s="515"/>
      <c r="G1138" s="566"/>
      <c r="H1138" s="566"/>
    </row>
    <row r="1139" spans="1:8" s="567" customFormat="1">
      <c r="A1139" s="659"/>
      <c r="B1139" s="543"/>
      <c r="C1139" s="588"/>
      <c r="D1139" s="588"/>
      <c r="E1139" s="515"/>
      <c r="F1139" s="515"/>
      <c r="G1139" s="566"/>
      <c r="H1139" s="566"/>
    </row>
    <row r="1140" spans="1:8" s="665" customFormat="1" ht="15">
      <c r="A1140" s="662"/>
      <c r="B1140" s="574" t="s">
        <v>806</v>
      </c>
      <c r="C1140" s="663"/>
      <c r="D1140" s="663"/>
      <c r="E1140" s="656"/>
      <c r="F1140" s="656"/>
      <c r="G1140" s="664"/>
      <c r="H1140" s="664"/>
    </row>
    <row r="1141" spans="1:8" s="668" customFormat="1">
      <c r="A1141" s="658"/>
      <c r="B1141" s="543"/>
      <c r="C1141" s="666"/>
      <c r="D1141" s="666"/>
      <c r="E1141" s="623"/>
      <c r="F1141" s="623"/>
      <c r="G1141" s="667"/>
      <c r="H1141" s="667"/>
    </row>
    <row r="1142" spans="1:8" s="668" customFormat="1">
      <c r="A1142" s="1848" t="s">
        <v>696</v>
      </c>
      <c r="B1142" s="1848"/>
      <c r="C1142" s="1848"/>
      <c r="D1142" s="1848"/>
      <c r="E1142" s="1848"/>
      <c r="F1142" s="1848"/>
      <c r="G1142" s="667"/>
      <c r="H1142" s="667"/>
    </row>
    <row r="1143" spans="1:8" s="668" customFormat="1">
      <c r="A1143" s="1848"/>
      <c r="B1143" s="1848"/>
      <c r="C1143" s="1848"/>
      <c r="D1143" s="1848"/>
      <c r="E1143" s="1848"/>
      <c r="F1143" s="1848"/>
      <c r="G1143" s="667"/>
      <c r="H1143" s="667"/>
    </row>
    <row r="1144" spans="1:8" s="668" customFormat="1">
      <c r="A1144" s="1848"/>
      <c r="B1144" s="1848"/>
      <c r="C1144" s="1848"/>
      <c r="D1144" s="1848"/>
      <c r="E1144" s="1848"/>
      <c r="F1144" s="1848"/>
      <c r="G1144" s="667"/>
      <c r="H1144" s="667"/>
    </row>
    <row r="1145" spans="1:8" s="668" customFormat="1">
      <c r="A1145" s="1848"/>
      <c r="B1145" s="1848"/>
      <c r="C1145" s="1848"/>
      <c r="D1145" s="1848"/>
      <c r="E1145" s="1848"/>
      <c r="F1145" s="1848"/>
      <c r="G1145" s="667"/>
      <c r="H1145" s="667"/>
    </row>
    <row r="1146" spans="1:8" s="668" customFormat="1">
      <c r="A1146" s="1848"/>
      <c r="B1146" s="1848"/>
      <c r="C1146" s="1848"/>
      <c r="D1146" s="1848"/>
      <c r="E1146" s="1848"/>
      <c r="F1146" s="1848"/>
      <c r="G1146" s="667"/>
      <c r="H1146" s="667"/>
    </row>
    <row r="1147" spans="1:8" s="668" customFormat="1">
      <c r="A1147" s="1848"/>
      <c r="B1147" s="1848"/>
      <c r="C1147" s="1848"/>
      <c r="D1147" s="1848"/>
      <c r="E1147" s="1848"/>
      <c r="F1147" s="1848"/>
      <c r="G1147" s="667"/>
      <c r="H1147" s="667"/>
    </row>
    <row r="1148" spans="1:8" s="668" customFormat="1">
      <c r="A1148" s="550"/>
      <c r="B1148" s="550"/>
      <c r="C1148" s="591"/>
      <c r="D1148" s="591"/>
      <c r="E1148" s="550"/>
      <c r="F1148" s="550"/>
      <c r="G1148" s="667"/>
      <c r="H1148" s="667"/>
    </row>
    <row r="1149" spans="1:8" s="668" customFormat="1">
      <c r="A1149" s="1848" t="s">
        <v>697</v>
      </c>
      <c r="B1149" s="1848"/>
      <c r="C1149" s="1848"/>
      <c r="D1149" s="1848"/>
      <c r="E1149" s="1848"/>
      <c r="F1149" s="1848"/>
      <c r="G1149" s="667"/>
      <c r="H1149" s="667"/>
    </row>
    <row r="1150" spans="1:8" s="668" customFormat="1">
      <c r="A1150" s="1848"/>
      <c r="B1150" s="1848"/>
      <c r="C1150" s="1848"/>
      <c r="D1150" s="1848"/>
      <c r="E1150" s="1848"/>
      <c r="F1150" s="1848"/>
      <c r="G1150" s="667"/>
      <c r="H1150" s="667"/>
    </row>
    <row r="1151" spans="1:8" s="668" customFormat="1">
      <c r="A1151" s="1848"/>
      <c r="B1151" s="1848"/>
      <c r="C1151" s="1848"/>
      <c r="D1151" s="1848"/>
      <c r="E1151" s="1848"/>
      <c r="F1151" s="1848"/>
      <c r="G1151" s="667"/>
      <c r="H1151" s="667"/>
    </row>
    <row r="1152" spans="1:8" s="668" customFormat="1">
      <c r="A1152" s="1848"/>
      <c r="B1152" s="1848"/>
      <c r="C1152" s="1848"/>
      <c r="D1152" s="1848"/>
      <c r="E1152" s="1848"/>
      <c r="F1152" s="1848"/>
      <c r="G1152" s="667"/>
      <c r="H1152" s="667"/>
    </row>
    <row r="1153" spans="1:8" s="668" customFormat="1">
      <c r="A1153" s="1848"/>
      <c r="B1153" s="1848"/>
      <c r="C1153" s="1848"/>
      <c r="D1153" s="1848"/>
      <c r="E1153" s="1848"/>
      <c r="F1153" s="1848"/>
      <c r="G1153" s="667"/>
      <c r="H1153" s="667"/>
    </row>
    <row r="1154" spans="1:8" s="668" customFormat="1">
      <c r="A1154" s="1848"/>
      <c r="B1154" s="1848"/>
      <c r="C1154" s="1848"/>
      <c r="D1154" s="1848"/>
      <c r="E1154" s="1848"/>
      <c r="F1154" s="1848"/>
      <c r="G1154" s="667"/>
      <c r="H1154" s="667"/>
    </row>
    <row r="1155" spans="1:8" s="668" customFormat="1">
      <c r="A1155" s="1848"/>
      <c r="B1155" s="1848"/>
      <c r="C1155" s="1848"/>
      <c r="D1155" s="1848"/>
      <c r="E1155" s="1848"/>
      <c r="F1155" s="1848"/>
      <c r="G1155" s="667"/>
      <c r="H1155" s="667"/>
    </row>
    <row r="1156" spans="1:8" s="668" customFormat="1">
      <c r="A1156" s="550"/>
      <c r="B1156" s="550"/>
      <c r="C1156" s="591"/>
      <c r="D1156" s="591"/>
      <c r="E1156" s="550"/>
      <c r="F1156" s="550"/>
      <c r="G1156" s="667"/>
      <c r="H1156" s="667"/>
    </row>
    <row r="1157" spans="1:8" s="668" customFormat="1">
      <c r="A1157" s="1848" t="s">
        <v>807</v>
      </c>
      <c r="B1157" s="1848"/>
      <c r="C1157" s="1848"/>
      <c r="D1157" s="1848"/>
      <c r="E1157" s="1848"/>
      <c r="F1157" s="1848"/>
      <c r="G1157" s="667"/>
      <c r="H1157" s="667"/>
    </row>
    <row r="1158" spans="1:8" s="668" customFormat="1">
      <c r="A1158" s="1848"/>
      <c r="B1158" s="1848"/>
      <c r="C1158" s="1848"/>
      <c r="D1158" s="1848"/>
      <c r="E1158" s="1848"/>
      <c r="F1158" s="1848"/>
      <c r="G1158" s="667"/>
      <c r="H1158" s="667"/>
    </row>
    <row r="1159" spans="1:8" s="668" customFormat="1">
      <c r="A1159" s="1848"/>
      <c r="B1159" s="1848"/>
      <c r="C1159" s="1848"/>
      <c r="D1159" s="1848"/>
      <c r="E1159" s="1848"/>
      <c r="F1159" s="1848"/>
      <c r="G1159" s="667"/>
      <c r="H1159" s="667"/>
    </row>
    <row r="1160" spans="1:8" s="668" customFormat="1">
      <c r="A1160" s="1848"/>
      <c r="B1160" s="1848"/>
      <c r="C1160" s="1848"/>
      <c r="D1160" s="1848"/>
      <c r="E1160" s="1848"/>
      <c r="F1160" s="1848"/>
      <c r="G1160" s="667"/>
      <c r="H1160" s="667"/>
    </row>
    <row r="1161" spans="1:8" s="668" customFormat="1">
      <c r="A1161" s="1848"/>
      <c r="B1161" s="1848"/>
      <c r="C1161" s="1848"/>
      <c r="D1161" s="1848"/>
      <c r="E1161" s="1848"/>
      <c r="F1161" s="1848"/>
      <c r="G1161" s="667"/>
      <c r="H1161" s="667"/>
    </row>
    <row r="1162" spans="1:8" s="668" customFormat="1">
      <c r="A1162" s="601"/>
      <c r="B1162" s="550"/>
      <c r="C1162" s="591"/>
      <c r="D1162" s="591"/>
      <c r="E1162" s="550"/>
      <c r="F1162" s="550"/>
      <c r="G1162" s="667"/>
      <c r="H1162" s="667"/>
    </row>
    <row r="1163" spans="1:8" s="672" customFormat="1" ht="15">
      <c r="A1163" s="669"/>
      <c r="B1163" s="574" t="s">
        <v>808</v>
      </c>
      <c r="C1163" s="655"/>
      <c r="D1163" s="655"/>
      <c r="E1163" s="670"/>
      <c r="F1163" s="598"/>
      <c r="G1163" s="671"/>
      <c r="H1163" s="671"/>
    </row>
    <row r="1164" spans="1:8" s="675" customFormat="1">
      <c r="A1164" s="673"/>
      <c r="B1164" s="516"/>
      <c r="C1164" s="621"/>
      <c r="D1164" s="595"/>
      <c r="E1164" s="615"/>
      <c r="F1164" s="615"/>
      <c r="G1164" s="674"/>
      <c r="H1164" s="674"/>
    </row>
    <row r="1165" spans="1:8" s="675" customFormat="1">
      <c r="A1165" s="1848" t="s">
        <v>665</v>
      </c>
      <c r="B1165" s="1848"/>
      <c r="C1165" s="1848"/>
      <c r="D1165" s="1848"/>
      <c r="E1165" s="1848"/>
      <c r="F1165" s="1848"/>
      <c r="G1165" s="674"/>
      <c r="H1165" s="674"/>
    </row>
    <row r="1166" spans="1:8" s="675" customFormat="1">
      <c r="A1166" s="1848"/>
      <c r="B1166" s="1848"/>
      <c r="C1166" s="1848"/>
      <c r="D1166" s="1848"/>
      <c r="E1166" s="1848"/>
      <c r="F1166" s="1848"/>
      <c r="G1166" s="674"/>
      <c r="H1166" s="674"/>
    </row>
    <row r="1167" spans="1:8" s="675" customFormat="1">
      <c r="A1167" s="1848"/>
      <c r="B1167" s="1848"/>
      <c r="C1167" s="1848"/>
      <c r="D1167" s="1848"/>
      <c r="E1167" s="1848"/>
      <c r="F1167" s="1848"/>
      <c r="G1167" s="674"/>
      <c r="H1167" s="674"/>
    </row>
    <row r="1168" spans="1:8" s="675" customFormat="1">
      <c r="A1168" s="1848"/>
      <c r="B1168" s="1848"/>
      <c r="C1168" s="1848"/>
      <c r="D1168" s="1848"/>
      <c r="E1168" s="1848"/>
      <c r="F1168" s="1848"/>
      <c r="G1168" s="674"/>
      <c r="H1168" s="674"/>
    </row>
    <row r="1169" spans="1:8" s="675" customFormat="1">
      <c r="A1169" s="1848"/>
      <c r="B1169" s="1848"/>
      <c r="C1169" s="1848"/>
      <c r="D1169" s="1848"/>
      <c r="E1169" s="1848"/>
      <c r="F1169" s="1848"/>
      <c r="G1169" s="674"/>
      <c r="H1169" s="674"/>
    </row>
    <row r="1170" spans="1:8" s="675" customFormat="1">
      <c r="A1170" s="550"/>
      <c r="B1170" s="550"/>
      <c r="C1170" s="591"/>
      <c r="D1170" s="591"/>
      <c r="E1170" s="550"/>
      <c r="F1170" s="550"/>
      <c r="G1170" s="674"/>
      <c r="H1170" s="674"/>
    </row>
    <row r="1171" spans="1:8" s="675" customFormat="1">
      <c r="A1171" s="1848" t="s">
        <v>672</v>
      </c>
      <c r="B1171" s="1848"/>
      <c r="C1171" s="1848"/>
      <c r="D1171" s="1848"/>
      <c r="E1171" s="1848"/>
      <c r="F1171" s="1848"/>
      <c r="G1171" s="674"/>
      <c r="H1171" s="674"/>
    </row>
    <row r="1172" spans="1:8" s="675" customFormat="1">
      <c r="A1172" s="1848"/>
      <c r="B1172" s="1848"/>
      <c r="C1172" s="1848"/>
      <c r="D1172" s="1848"/>
      <c r="E1172" s="1848"/>
      <c r="F1172" s="1848"/>
      <c r="G1172" s="674"/>
      <c r="H1172" s="674"/>
    </row>
    <row r="1173" spans="1:8" s="675" customFormat="1">
      <c r="A1173" s="1848"/>
      <c r="B1173" s="1848"/>
      <c r="C1173" s="1848"/>
      <c r="D1173" s="1848"/>
      <c r="E1173" s="1848"/>
      <c r="F1173" s="1848"/>
      <c r="G1173" s="674"/>
      <c r="H1173" s="674"/>
    </row>
    <row r="1174" spans="1:8" s="675" customFormat="1">
      <c r="A1174" s="1848"/>
      <c r="B1174" s="1848"/>
      <c r="C1174" s="1848"/>
      <c r="D1174" s="1848"/>
      <c r="E1174" s="1848"/>
      <c r="F1174" s="1848"/>
      <c r="G1174" s="674"/>
      <c r="H1174" s="674"/>
    </row>
    <row r="1175" spans="1:8" s="675" customFormat="1">
      <c r="A1175" s="1848"/>
      <c r="B1175" s="1848"/>
      <c r="C1175" s="1848"/>
      <c r="D1175" s="1848"/>
      <c r="E1175" s="1848"/>
      <c r="F1175" s="1848"/>
      <c r="G1175" s="674"/>
      <c r="H1175" s="674"/>
    </row>
    <row r="1176" spans="1:8" s="675" customFormat="1">
      <c r="A1176" s="1848"/>
      <c r="B1176" s="1848"/>
      <c r="C1176" s="1848"/>
      <c r="D1176" s="1848"/>
      <c r="E1176" s="1848"/>
      <c r="F1176" s="1848"/>
      <c r="G1176" s="674"/>
      <c r="H1176" s="674"/>
    </row>
    <row r="1177" spans="1:8" s="668" customFormat="1">
      <c r="A1177" s="571"/>
      <c r="B1177" s="550"/>
      <c r="C1177" s="579"/>
      <c r="D1177" s="579"/>
      <c r="E1177" s="571"/>
      <c r="F1177" s="571"/>
      <c r="G1177" s="667"/>
      <c r="H1177" s="667"/>
    </row>
    <row r="1178" spans="1:8" s="560" customFormat="1" ht="15">
      <c r="A1178" s="537"/>
      <c r="B1178" s="574" t="s">
        <v>809</v>
      </c>
      <c r="C1178" s="580"/>
      <c r="D1178" s="580"/>
      <c r="E1178" s="558"/>
      <c r="F1178" s="558"/>
      <c r="G1178" s="559"/>
      <c r="H1178" s="559"/>
    </row>
    <row r="1179" spans="1:8" s="567" customFormat="1">
      <c r="A1179" s="577"/>
      <c r="B1179" s="543"/>
      <c r="C1179" s="517"/>
      <c r="D1179" s="517"/>
      <c r="E1179" s="515"/>
      <c r="F1179" s="515"/>
      <c r="G1179" s="566"/>
      <c r="H1179" s="566"/>
    </row>
    <row r="1180" spans="1:8" s="567" customFormat="1">
      <c r="A1180" s="1843" t="s">
        <v>810</v>
      </c>
      <c r="B1180" s="1843"/>
      <c r="C1180" s="1843"/>
      <c r="D1180" s="1843"/>
      <c r="E1180" s="1843"/>
      <c r="F1180" s="1843"/>
      <c r="G1180" s="566"/>
      <c r="H1180" s="566"/>
    </row>
    <row r="1181" spans="1:8" s="567" customFormat="1">
      <c r="A1181" s="1843"/>
      <c r="B1181" s="1843"/>
      <c r="C1181" s="1843"/>
      <c r="D1181" s="1843"/>
      <c r="E1181" s="1843"/>
      <c r="F1181" s="1843"/>
      <c r="G1181" s="566"/>
      <c r="H1181" s="566"/>
    </row>
    <row r="1182" spans="1:8" s="567" customFormat="1">
      <c r="A1182" s="1843"/>
      <c r="B1182" s="1843"/>
      <c r="C1182" s="1843"/>
      <c r="D1182" s="1843"/>
      <c r="E1182" s="1843"/>
      <c r="F1182" s="1843"/>
      <c r="G1182" s="566"/>
      <c r="H1182" s="566"/>
    </row>
    <row r="1183" spans="1:8" s="567" customFormat="1">
      <c r="A1183" s="571"/>
      <c r="B1183" s="550"/>
      <c r="C1183" s="579"/>
      <c r="D1183" s="579"/>
      <c r="E1183" s="571"/>
      <c r="F1183" s="571"/>
      <c r="G1183" s="566"/>
      <c r="H1183" s="566"/>
    </row>
    <row r="1184" spans="1:8" s="567" customFormat="1">
      <c r="A1184" s="1843" t="s">
        <v>811</v>
      </c>
      <c r="B1184" s="1843"/>
      <c r="C1184" s="1843"/>
      <c r="D1184" s="1843"/>
      <c r="E1184" s="1843"/>
      <c r="F1184" s="1843"/>
      <c r="G1184" s="566"/>
      <c r="H1184" s="566"/>
    </row>
    <row r="1185" spans="1:8" s="567" customFormat="1">
      <c r="A1185" s="1843"/>
      <c r="B1185" s="1843"/>
      <c r="C1185" s="1843"/>
      <c r="D1185" s="1843"/>
      <c r="E1185" s="1843"/>
      <c r="F1185" s="1843"/>
      <c r="G1185" s="566"/>
      <c r="H1185" s="566"/>
    </row>
    <row r="1186" spans="1:8" s="567" customFormat="1">
      <c r="A1186" s="1843"/>
      <c r="B1186" s="1843"/>
      <c r="C1186" s="1843"/>
      <c r="D1186" s="1843"/>
      <c r="E1186" s="1843"/>
      <c r="F1186" s="1843"/>
      <c r="G1186" s="566"/>
      <c r="H1186" s="566"/>
    </row>
    <row r="1187" spans="1:8" s="567" customFormat="1">
      <c r="A1187" s="1843"/>
      <c r="B1187" s="1843"/>
      <c r="C1187" s="1843"/>
      <c r="D1187" s="1843"/>
      <c r="E1187" s="1843"/>
      <c r="F1187" s="1843"/>
      <c r="G1187" s="566"/>
      <c r="H1187" s="566"/>
    </row>
    <row r="1188" spans="1:8" s="567" customFormat="1">
      <c r="A1188" s="571"/>
      <c r="B1188" s="550"/>
      <c r="C1188" s="579"/>
      <c r="D1188" s="579"/>
      <c r="E1188" s="571"/>
      <c r="F1188" s="571"/>
      <c r="G1188" s="566"/>
      <c r="H1188" s="566"/>
    </row>
    <row r="1189" spans="1:8" s="567" customFormat="1">
      <c r="A1189" s="1843" t="s">
        <v>812</v>
      </c>
      <c r="B1189" s="1843"/>
      <c r="C1189" s="1843"/>
      <c r="D1189" s="1843"/>
      <c r="E1189" s="1843"/>
      <c r="F1189" s="1843"/>
      <c r="G1189" s="566"/>
      <c r="H1189" s="566"/>
    </row>
    <row r="1190" spans="1:8" s="567" customFormat="1">
      <c r="A1190" s="1843"/>
      <c r="B1190" s="1843"/>
      <c r="C1190" s="1843"/>
      <c r="D1190" s="1843"/>
      <c r="E1190" s="1843"/>
      <c r="F1190" s="1843"/>
      <c r="G1190" s="566"/>
      <c r="H1190" s="566"/>
    </row>
    <row r="1191" spans="1:8" s="567" customFormat="1">
      <c r="A1191" s="1843"/>
      <c r="B1191" s="1843"/>
      <c r="C1191" s="1843"/>
      <c r="D1191" s="1843"/>
      <c r="E1191" s="1843"/>
      <c r="F1191" s="1843"/>
      <c r="G1191" s="566"/>
      <c r="H1191" s="566"/>
    </row>
    <row r="1192" spans="1:8" s="567" customFormat="1">
      <c r="A1192" s="1843"/>
      <c r="B1192" s="1843"/>
      <c r="C1192" s="1843"/>
      <c r="D1192" s="1843"/>
      <c r="E1192" s="1843"/>
      <c r="F1192" s="1843"/>
      <c r="G1192" s="566"/>
      <c r="H1192" s="566"/>
    </row>
    <row r="1193" spans="1:8" s="567" customFormat="1">
      <c r="A1193" s="1843"/>
      <c r="B1193" s="1843"/>
      <c r="C1193" s="1843"/>
      <c r="D1193" s="1843"/>
      <c r="E1193" s="1843"/>
      <c r="F1193" s="1843"/>
      <c r="G1193" s="566"/>
      <c r="H1193" s="566"/>
    </row>
    <row r="1194" spans="1:8" s="567" customFormat="1">
      <c r="A1194" s="1843"/>
      <c r="B1194" s="1843"/>
      <c r="C1194" s="1843"/>
      <c r="D1194" s="1843"/>
      <c r="E1194" s="1843"/>
      <c r="F1194" s="1843"/>
      <c r="G1194" s="566"/>
      <c r="H1194" s="566"/>
    </row>
    <row r="1195" spans="1:8" s="567" customFormat="1">
      <c r="A1195" s="571"/>
      <c r="B1195" s="550"/>
      <c r="C1195" s="579"/>
      <c r="D1195" s="579"/>
      <c r="E1195" s="571"/>
      <c r="F1195" s="571"/>
      <c r="G1195" s="566"/>
      <c r="H1195" s="566"/>
    </row>
    <row r="1196" spans="1:8" s="567" customFormat="1">
      <c r="A1196" s="1843" t="s">
        <v>813</v>
      </c>
      <c r="B1196" s="1843"/>
      <c r="C1196" s="1843"/>
      <c r="D1196" s="1843"/>
      <c r="E1196" s="1843"/>
      <c r="F1196" s="1843"/>
      <c r="G1196" s="566"/>
      <c r="H1196" s="566"/>
    </row>
    <row r="1197" spans="1:8" s="567" customFormat="1">
      <c r="A1197" s="1843"/>
      <c r="B1197" s="1843"/>
      <c r="C1197" s="1843"/>
      <c r="D1197" s="1843"/>
      <c r="E1197" s="1843"/>
      <c r="F1197" s="1843"/>
      <c r="G1197" s="566"/>
      <c r="H1197" s="566"/>
    </row>
    <row r="1198" spans="1:8" s="567" customFormat="1">
      <c r="A1198" s="1843"/>
      <c r="B1198" s="1843"/>
      <c r="C1198" s="1843"/>
      <c r="D1198" s="1843"/>
      <c r="E1198" s="1843"/>
      <c r="F1198" s="1843"/>
      <c r="G1198" s="566"/>
      <c r="H1198" s="566"/>
    </row>
    <row r="1199" spans="1:8" s="567" customFormat="1">
      <c r="A1199" s="1843"/>
      <c r="B1199" s="1843"/>
      <c r="C1199" s="1843"/>
      <c r="D1199" s="1843"/>
      <c r="E1199" s="1843"/>
      <c r="F1199" s="1843"/>
      <c r="G1199" s="566"/>
      <c r="H1199" s="566"/>
    </row>
    <row r="1200" spans="1:8" s="567" customFormat="1">
      <c r="A1200" s="1843"/>
      <c r="B1200" s="1843"/>
      <c r="C1200" s="1843"/>
      <c r="D1200" s="1843"/>
      <c r="E1200" s="1843"/>
      <c r="F1200" s="1843"/>
      <c r="G1200" s="566"/>
      <c r="H1200" s="566"/>
    </row>
    <row r="1201" spans="1:8" s="567" customFormat="1">
      <c r="A1201" s="577"/>
      <c r="B1201" s="543"/>
      <c r="C1201" s="517"/>
      <c r="D1201" s="517"/>
      <c r="E1201" s="515"/>
      <c r="F1201" s="515"/>
      <c r="G1201" s="566"/>
      <c r="H1201" s="566"/>
    </row>
    <row r="1202" spans="1:8" s="567" customFormat="1">
      <c r="A1202" s="659" t="s">
        <v>793</v>
      </c>
      <c r="B1202" s="543"/>
      <c r="C1202" s="517"/>
      <c r="D1202" s="517"/>
      <c r="E1202" s="515"/>
      <c r="F1202" s="515"/>
      <c r="G1202" s="566"/>
      <c r="H1202" s="566"/>
    </row>
    <row r="1203" spans="1:8" s="668" customFormat="1">
      <c r="A1203" s="571"/>
      <c r="B1203" s="550"/>
      <c r="C1203" s="579"/>
      <c r="D1203" s="579"/>
      <c r="E1203" s="571"/>
      <c r="F1203" s="571"/>
      <c r="G1203" s="667"/>
      <c r="H1203" s="667"/>
    </row>
    <row r="1204" spans="1:8">
      <c r="A1204" s="515"/>
      <c r="B1204" s="516"/>
      <c r="C1204" s="517"/>
      <c r="D1204" s="517"/>
      <c r="E1204" s="515"/>
      <c r="F1204" s="515"/>
    </row>
    <row r="1205" spans="1:8">
      <c r="A1205" s="515"/>
      <c r="B1205" s="516"/>
      <c r="C1205" s="517"/>
      <c r="D1205" s="517"/>
      <c r="E1205" s="515"/>
      <c r="F1205" s="515"/>
    </row>
    <row r="1206" spans="1:8">
      <c r="A1206" s="515"/>
      <c r="B1206" s="516"/>
      <c r="C1206" s="517"/>
      <c r="D1206" s="517"/>
      <c r="E1206" s="515"/>
      <c r="F1206" s="515"/>
    </row>
    <row r="1207" spans="1:8">
      <c r="A1207" s="515"/>
      <c r="B1207" s="516"/>
      <c r="C1207" s="517"/>
      <c r="D1207" s="517"/>
      <c r="E1207" s="515"/>
      <c r="F1207" s="515"/>
    </row>
  </sheetData>
  <sheetProtection algorithmName="SHA-512" hashValue="DvXvxbZihmrv+b392e0mVyPwe1Bu2XbFY/8Fw5Gy6tq6v2cPiioTK5J1AeaSMX5uJPYtIwo8ai+yuxokojUW8Q==" saltValue="NlS2gCl44Iy8e691Z+YkwQ==" spinCount="100000" sheet="1" objects="1" scenarios="1"/>
  <mergeCells count="284">
    <mergeCell ref="A1118:F1119"/>
    <mergeCell ref="A1124:F1125"/>
    <mergeCell ref="A1126:F1127"/>
    <mergeCell ref="A1129:F1132"/>
    <mergeCell ref="A1134:F1136"/>
    <mergeCell ref="A1142:F1147"/>
    <mergeCell ref="A1189:F1194"/>
    <mergeCell ref="A1196:F1200"/>
    <mergeCell ref="A1149:F1155"/>
    <mergeCell ref="A1157:F1161"/>
    <mergeCell ref="A1165:F1169"/>
    <mergeCell ref="A1171:F1176"/>
    <mergeCell ref="A1180:F1182"/>
    <mergeCell ref="A1184:F1187"/>
    <mergeCell ref="A1056:F1058"/>
    <mergeCell ref="A1060:F1061"/>
    <mergeCell ref="A1063:F1065"/>
    <mergeCell ref="A1067:F1071"/>
    <mergeCell ref="A1077:F1082"/>
    <mergeCell ref="A1084:F1090"/>
    <mergeCell ref="A1092:F1096"/>
    <mergeCell ref="A1098:F1102"/>
    <mergeCell ref="A1109:F1110"/>
    <mergeCell ref="A1020:F1021"/>
    <mergeCell ref="A1023:F1025"/>
    <mergeCell ref="A1027:F1028"/>
    <mergeCell ref="A1030:F1032"/>
    <mergeCell ref="A1034:F1038"/>
    <mergeCell ref="A1040:F1041"/>
    <mergeCell ref="A1045:F1047"/>
    <mergeCell ref="A1049:F1050"/>
    <mergeCell ref="A1052:F1054"/>
    <mergeCell ref="A969:F970"/>
    <mergeCell ref="A972:F982"/>
    <mergeCell ref="A986:F989"/>
    <mergeCell ref="A991:F994"/>
    <mergeCell ref="B996:D996"/>
    <mergeCell ref="A998:F1002"/>
    <mergeCell ref="A1004:F1005"/>
    <mergeCell ref="A1007:F1009"/>
    <mergeCell ref="A1011:F1018"/>
    <mergeCell ref="A938:F941"/>
    <mergeCell ref="A943:F943"/>
    <mergeCell ref="A944:F946"/>
    <mergeCell ref="A947:F949"/>
    <mergeCell ref="A951:F951"/>
    <mergeCell ref="A953:F954"/>
    <mergeCell ref="A956:F958"/>
    <mergeCell ref="A962:F963"/>
    <mergeCell ref="A965:F967"/>
    <mergeCell ref="A898:F899"/>
    <mergeCell ref="A901:F903"/>
    <mergeCell ref="A905:F906"/>
    <mergeCell ref="A908:F917"/>
    <mergeCell ref="A919:F919"/>
    <mergeCell ref="A923:F927"/>
    <mergeCell ref="A929:F929"/>
    <mergeCell ref="A931:F931"/>
    <mergeCell ref="A933:F936"/>
    <mergeCell ref="A857:F858"/>
    <mergeCell ref="A860:F863"/>
    <mergeCell ref="A865:F867"/>
    <mergeCell ref="A869:F872"/>
    <mergeCell ref="A874:F877"/>
    <mergeCell ref="A879:F880"/>
    <mergeCell ref="A884:F884"/>
    <mergeCell ref="A888:F891"/>
    <mergeCell ref="A893:F895"/>
    <mergeCell ref="A821:F823"/>
    <mergeCell ref="A832:F836"/>
    <mergeCell ref="A838:B838"/>
    <mergeCell ref="A839:F839"/>
    <mergeCell ref="A843:B843"/>
    <mergeCell ref="A845:F845"/>
    <mergeCell ref="A847:F849"/>
    <mergeCell ref="A851:F853"/>
    <mergeCell ref="A855:B855"/>
    <mergeCell ref="A794:F795"/>
    <mergeCell ref="A797:F798"/>
    <mergeCell ref="A800:F801"/>
    <mergeCell ref="A804:F805"/>
    <mergeCell ref="A807:F810"/>
    <mergeCell ref="A812:B812"/>
    <mergeCell ref="A814:F815"/>
    <mergeCell ref="A817:F818"/>
    <mergeCell ref="A820:B820"/>
    <mergeCell ref="A757:F759"/>
    <mergeCell ref="A761:F763"/>
    <mergeCell ref="A765:F766"/>
    <mergeCell ref="A768:F769"/>
    <mergeCell ref="A771:F774"/>
    <mergeCell ref="A776:F778"/>
    <mergeCell ref="A780:F781"/>
    <mergeCell ref="A782:F783"/>
    <mergeCell ref="A785:F788"/>
    <mergeCell ref="A716:F720"/>
    <mergeCell ref="A722:F723"/>
    <mergeCell ref="A727:F728"/>
    <mergeCell ref="A730:F731"/>
    <mergeCell ref="A733:F734"/>
    <mergeCell ref="A736:F744"/>
    <mergeCell ref="A746:F746"/>
    <mergeCell ref="A750:F752"/>
    <mergeCell ref="A754:F755"/>
    <mergeCell ref="A675:F677"/>
    <mergeCell ref="A679:F680"/>
    <mergeCell ref="A684:F686"/>
    <mergeCell ref="A688:F690"/>
    <mergeCell ref="A691:F696"/>
    <mergeCell ref="A698:F701"/>
    <mergeCell ref="A703:F705"/>
    <mergeCell ref="A707:F711"/>
    <mergeCell ref="A713:F714"/>
    <mergeCell ref="A633:F638"/>
    <mergeCell ref="A640:F644"/>
    <mergeCell ref="A646:F649"/>
    <mergeCell ref="A651:F653"/>
    <mergeCell ref="A655:F659"/>
    <mergeCell ref="A661:F662"/>
    <mergeCell ref="A664:F668"/>
    <mergeCell ref="A670:F671"/>
    <mergeCell ref="A673:F673"/>
    <mergeCell ref="A596:F599"/>
    <mergeCell ref="A601:F602"/>
    <mergeCell ref="A604:F606"/>
    <mergeCell ref="A607:F611"/>
    <mergeCell ref="A613:F614"/>
    <mergeCell ref="A616:F618"/>
    <mergeCell ref="A620:F621"/>
    <mergeCell ref="A625:F627"/>
    <mergeCell ref="A629:F631"/>
    <mergeCell ref="A544:F546"/>
    <mergeCell ref="A548:F553"/>
    <mergeCell ref="A557:F562"/>
    <mergeCell ref="A564:F565"/>
    <mergeCell ref="A567:F568"/>
    <mergeCell ref="A570:F571"/>
    <mergeCell ref="A573:F577"/>
    <mergeCell ref="A581:F586"/>
    <mergeCell ref="A588:F594"/>
    <mergeCell ref="A505:F510"/>
    <mergeCell ref="A512:F513"/>
    <mergeCell ref="A515:F516"/>
    <mergeCell ref="A518:F520"/>
    <mergeCell ref="A522:F528"/>
    <mergeCell ref="A530:F531"/>
    <mergeCell ref="A533:F535"/>
    <mergeCell ref="A537:F539"/>
    <mergeCell ref="A541:F542"/>
    <mergeCell ref="A462:F465"/>
    <mergeCell ref="A467:F468"/>
    <mergeCell ref="A470:F476"/>
    <mergeCell ref="A478:F480"/>
    <mergeCell ref="A482:F483"/>
    <mergeCell ref="A485:F486"/>
    <mergeCell ref="A488:F489"/>
    <mergeCell ref="A491:F493"/>
    <mergeCell ref="A495:F499"/>
    <mergeCell ref="A414:F415"/>
    <mergeCell ref="A417:F421"/>
    <mergeCell ref="A423:F426"/>
    <mergeCell ref="A428:F433"/>
    <mergeCell ref="A438:F442"/>
    <mergeCell ref="A443:F444"/>
    <mergeCell ref="A446:F452"/>
    <mergeCell ref="A454:F456"/>
    <mergeCell ref="A458:F460"/>
    <mergeCell ref="A373:F377"/>
    <mergeCell ref="A379:F380"/>
    <mergeCell ref="A382:F384"/>
    <mergeCell ref="A389:F393"/>
    <mergeCell ref="A395:F400"/>
    <mergeCell ref="A402:F403"/>
    <mergeCell ref="A405:F405"/>
    <mergeCell ref="A407:F409"/>
    <mergeCell ref="A411:F412"/>
    <mergeCell ref="A327:F331"/>
    <mergeCell ref="A333:F334"/>
    <mergeCell ref="A336:F340"/>
    <mergeCell ref="A342:F344"/>
    <mergeCell ref="A348:F350"/>
    <mergeCell ref="A352:F353"/>
    <mergeCell ref="A355:F361"/>
    <mergeCell ref="A363:F367"/>
    <mergeCell ref="A369:F371"/>
    <mergeCell ref="A287:F289"/>
    <mergeCell ref="A291:F293"/>
    <mergeCell ref="A295:F297"/>
    <mergeCell ref="A299:F300"/>
    <mergeCell ref="A302:F308"/>
    <mergeCell ref="A310:F312"/>
    <mergeCell ref="A314:F317"/>
    <mergeCell ref="A319:F321"/>
    <mergeCell ref="A323:F325"/>
    <mergeCell ref="A248:F251"/>
    <mergeCell ref="A253:F253"/>
    <mergeCell ref="A255:F257"/>
    <mergeCell ref="A261:F263"/>
    <mergeCell ref="A265:F266"/>
    <mergeCell ref="A268:F271"/>
    <mergeCell ref="A273:F273"/>
    <mergeCell ref="A280:F282"/>
    <mergeCell ref="A284:F285"/>
    <mergeCell ref="A207:F208"/>
    <mergeCell ref="A210:F212"/>
    <mergeCell ref="A213:F214"/>
    <mergeCell ref="A218:F222"/>
    <mergeCell ref="A224:F225"/>
    <mergeCell ref="A227:F230"/>
    <mergeCell ref="A234:F235"/>
    <mergeCell ref="A240:F241"/>
    <mergeCell ref="A245:F246"/>
    <mergeCell ref="A172:F172"/>
    <mergeCell ref="A176:F176"/>
    <mergeCell ref="A178:F178"/>
    <mergeCell ref="A180:F182"/>
    <mergeCell ref="A184:F185"/>
    <mergeCell ref="A187:F192"/>
    <mergeCell ref="A193:F195"/>
    <mergeCell ref="A197:F198"/>
    <mergeCell ref="A202:F205"/>
    <mergeCell ref="A162:F162"/>
    <mergeCell ref="A163:F163"/>
    <mergeCell ref="A164:F164"/>
    <mergeCell ref="A165:F165"/>
    <mergeCell ref="A166:F166"/>
    <mergeCell ref="A167:F167"/>
    <mergeCell ref="A168:F168"/>
    <mergeCell ref="A169:F170"/>
    <mergeCell ref="A171:F171"/>
    <mergeCell ref="A143:F143"/>
    <mergeCell ref="A144:F144"/>
    <mergeCell ref="A145:F145"/>
    <mergeCell ref="A149:F150"/>
    <mergeCell ref="A152:F153"/>
    <mergeCell ref="A155:F155"/>
    <mergeCell ref="A156:F157"/>
    <mergeCell ref="A159:F159"/>
    <mergeCell ref="A161:F161"/>
    <mergeCell ref="A128:F128"/>
    <mergeCell ref="A130:B130"/>
    <mergeCell ref="A132:F132"/>
    <mergeCell ref="A133:F133"/>
    <mergeCell ref="A135:F136"/>
    <mergeCell ref="A138:F138"/>
    <mergeCell ref="A139:F139"/>
    <mergeCell ref="A140:F140"/>
    <mergeCell ref="A141:F142"/>
    <mergeCell ref="A116:F117"/>
    <mergeCell ref="A119:F119"/>
    <mergeCell ref="A121:F121"/>
    <mergeCell ref="A122:F122"/>
    <mergeCell ref="A123:F123"/>
    <mergeCell ref="A124:F124"/>
    <mergeCell ref="A125:F125"/>
    <mergeCell ref="A126:F126"/>
    <mergeCell ref="A127:F127"/>
    <mergeCell ref="A86:F87"/>
    <mergeCell ref="A89:F90"/>
    <mergeCell ref="A92:F93"/>
    <mergeCell ref="A95:F96"/>
    <mergeCell ref="A101:F103"/>
    <mergeCell ref="A105:F106"/>
    <mergeCell ref="A108:F108"/>
    <mergeCell ref="A110:F111"/>
    <mergeCell ref="A113:F114"/>
    <mergeCell ref="A39:F41"/>
    <mergeCell ref="A56:F57"/>
    <mergeCell ref="A59:F59"/>
    <mergeCell ref="A64:F65"/>
    <mergeCell ref="A67:F70"/>
    <mergeCell ref="A72:F73"/>
    <mergeCell ref="A75:F76"/>
    <mergeCell ref="A78:F81"/>
    <mergeCell ref="A83:F84"/>
    <mergeCell ref="A15:F17"/>
    <mergeCell ref="A19:F19"/>
    <mergeCell ref="A21:F22"/>
    <mergeCell ref="A24:F25"/>
    <mergeCell ref="A2:D6"/>
    <mergeCell ref="A1:D1"/>
    <mergeCell ref="A27:F30"/>
    <mergeCell ref="A32:F34"/>
    <mergeCell ref="A36:F37"/>
  </mergeCells>
  <pageMargins left="0.78740157480314965" right="0" top="0.98425196850393704" bottom="0.98425196850393704" header="0.39370078740157483" footer="0.31496062992125984"/>
  <pageSetup paperSize="9" scale="96" orientation="portrait" r:id="rId1"/>
  <headerFooter scaleWithDoc="0" alignWithMargins="0">
    <oddFooter xml:space="preserve">&amp;R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U95"/>
  <sheetViews>
    <sheetView view="pageBreakPreview" zoomScaleSheetLayoutView="100" workbookViewId="0">
      <selection activeCell="B2" sqref="B2"/>
    </sheetView>
  </sheetViews>
  <sheetFormatPr defaultRowHeight="12.75"/>
  <cols>
    <col min="1" max="1" width="3.5703125" bestFit="1" customWidth="1"/>
    <col min="2" max="2" width="45.7109375" customWidth="1"/>
    <col min="3" max="3" width="9.140625" style="178" customWidth="1"/>
    <col min="4" max="4" width="11.85546875" style="175" customWidth="1"/>
    <col min="5" max="5" width="11" style="175" customWidth="1"/>
    <col min="6" max="6" width="14.5703125" style="175" bestFit="1" customWidth="1"/>
    <col min="9" max="9" width="44" customWidth="1"/>
  </cols>
  <sheetData>
    <row r="1" spans="1:6">
      <c r="A1" s="135"/>
      <c r="B1" s="135"/>
      <c r="C1" s="157"/>
      <c r="D1" s="179"/>
      <c r="E1" s="179"/>
      <c r="F1" s="179"/>
    </row>
    <row r="2" spans="1:6">
      <c r="A2" s="82"/>
      <c r="B2" s="158"/>
      <c r="C2" s="157"/>
      <c r="D2" s="179"/>
      <c r="E2" s="179"/>
      <c r="F2" s="179"/>
    </row>
    <row r="3" spans="1:6" ht="38.25">
      <c r="A3" s="82"/>
      <c r="B3" s="453" t="s">
        <v>3942</v>
      </c>
      <c r="C3" s="157"/>
      <c r="D3" s="179"/>
      <c r="E3" s="179"/>
      <c r="F3" s="179"/>
    </row>
    <row r="4" spans="1:6" ht="54.75" customHeight="1">
      <c r="A4" s="82"/>
      <c r="B4" s="71" t="s">
        <v>272</v>
      </c>
      <c r="C4" s="157"/>
      <c r="D4" s="179"/>
      <c r="E4" s="179"/>
      <c r="F4" s="179"/>
    </row>
    <row r="5" spans="1:6" ht="38.25">
      <c r="A5" s="82"/>
      <c r="B5" s="71" t="s">
        <v>273</v>
      </c>
      <c r="C5" s="157"/>
      <c r="D5" s="179"/>
      <c r="E5" s="179"/>
      <c r="F5" s="179"/>
    </row>
    <row r="6" spans="1:6" ht="204">
      <c r="A6" s="82"/>
      <c r="B6" s="71" t="s">
        <v>274</v>
      </c>
      <c r="C6" s="157"/>
      <c r="D6" s="179"/>
      <c r="E6" s="179"/>
      <c r="F6" s="179"/>
    </row>
    <row r="7" spans="1:6" ht="51">
      <c r="A7" s="82"/>
      <c r="B7" s="71" t="s">
        <v>275</v>
      </c>
      <c r="C7" s="157"/>
      <c r="D7" s="179"/>
      <c r="E7" s="179"/>
      <c r="F7" s="179"/>
    </row>
    <row r="8" spans="1:6">
      <c r="A8" s="82"/>
      <c r="B8" s="71"/>
      <c r="C8" s="157"/>
      <c r="D8" s="179"/>
      <c r="E8" s="179"/>
      <c r="F8" s="179"/>
    </row>
    <row r="9" spans="1:6" ht="63.75">
      <c r="A9" s="82"/>
      <c r="B9" s="71" t="s">
        <v>279</v>
      </c>
      <c r="C9" s="157"/>
      <c r="D9" s="179"/>
      <c r="E9" s="179"/>
      <c r="F9" s="179"/>
    </row>
    <row r="10" spans="1:6">
      <c r="A10" s="82"/>
      <c r="B10" s="71"/>
      <c r="C10" s="157"/>
      <c r="D10" s="179"/>
      <c r="E10" s="179"/>
      <c r="F10" s="179"/>
    </row>
    <row r="11" spans="1:6" ht="114.75">
      <c r="A11" s="82"/>
      <c r="B11" s="71" t="s">
        <v>276</v>
      </c>
      <c r="C11" s="157"/>
      <c r="D11" s="179"/>
      <c r="E11" s="179"/>
      <c r="F11" s="179"/>
    </row>
    <row r="12" spans="1:6">
      <c r="A12" s="82"/>
      <c r="B12" s="159"/>
      <c r="C12" s="157"/>
      <c r="D12" s="179"/>
      <c r="E12" s="179"/>
      <c r="F12" s="179"/>
    </row>
    <row r="13" spans="1:6">
      <c r="A13" s="33" t="s">
        <v>401</v>
      </c>
      <c r="B13" s="138" t="s">
        <v>271</v>
      </c>
      <c r="C13" s="231" t="s">
        <v>231</v>
      </c>
      <c r="D13" s="183" t="s">
        <v>89</v>
      </c>
      <c r="E13" s="183" t="s">
        <v>90</v>
      </c>
      <c r="F13" s="183" t="s">
        <v>91</v>
      </c>
    </row>
    <row r="14" spans="1:6">
      <c r="A14" s="50"/>
      <c r="B14" s="158"/>
      <c r="C14" s="160"/>
      <c r="D14" s="38"/>
      <c r="E14" s="727"/>
      <c r="F14" s="38"/>
    </row>
    <row r="15" spans="1:6" ht="25.5">
      <c r="A15" s="50" t="s">
        <v>1</v>
      </c>
      <c r="B15" s="71" t="s">
        <v>1105</v>
      </c>
      <c r="C15" s="157"/>
      <c r="D15" s="179"/>
      <c r="E15" s="736"/>
      <c r="F15" s="179"/>
    </row>
    <row r="16" spans="1:6">
      <c r="A16" s="50"/>
      <c r="B16" s="51"/>
      <c r="C16" s="161" t="s">
        <v>103</v>
      </c>
      <c r="D16" s="180">
        <v>100</v>
      </c>
      <c r="E16" s="737"/>
      <c r="F16" s="182">
        <f>D16*E16</f>
        <v>0</v>
      </c>
    </row>
    <row r="17" spans="1:6">
      <c r="A17" s="137"/>
      <c r="B17" s="162"/>
      <c r="C17" s="163"/>
      <c r="D17" s="180"/>
      <c r="E17" s="725"/>
      <c r="F17" s="141"/>
    </row>
    <row r="18" spans="1:6" ht="25.5">
      <c r="A18" s="50" t="s">
        <v>94</v>
      </c>
      <c r="B18" s="71" t="s">
        <v>1106</v>
      </c>
      <c r="C18" s="157"/>
      <c r="D18" s="179"/>
      <c r="E18" s="736"/>
      <c r="F18" s="179"/>
    </row>
    <row r="19" spans="1:6">
      <c r="A19" s="50"/>
      <c r="B19" s="51"/>
      <c r="C19" s="161" t="s">
        <v>103</v>
      </c>
      <c r="D19" s="180">
        <v>200</v>
      </c>
      <c r="E19" s="737"/>
      <c r="F19" s="182">
        <f>D19*E19</f>
        <v>0</v>
      </c>
    </row>
    <row r="20" spans="1:6">
      <c r="A20" s="137"/>
      <c r="B20" s="162"/>
      <c r="C20" s="163"/>
      <c r="D20" s="180"/>
      <c r="E20" s="725"/>
      <c r="F20" s="141"/>
    </row>
    <row r="21" spans="1:6" ht="25.5">
      <c r="A21" s="50" t="s">
        <v>97</v>
      </c>
      <c r="B21" s="71" t="s">
        <v>1107</v>
      </c>
      <c r="C21" s="157"/>
      <c r="D21" s="179"/>
      <c r="E21" s="736"/>
      <c r="F21" s="179"/>
    </row>
    <row r="22" spans="1:6">
      <c r="A22" s="50"/>
      <c r="B22" s="51"/>
      <c r="C22" s="161" t="s">
        <v>104</v>
      </c>
      <c r="D22" s="180">
        <v>200</v>
      </c>
      <c r="E22" s="737"/>
      <c r="F22" s="182">
        <f>D22*E22</f>
        <v>0</v>
      </c>
    </row>
    <row r="23" spans="1:6">
      <c r="A23" s="50"/>
      <c r="B23" s="51"/>
      <c r="C23" s="161"/>
      <c r="D23" s="180"/>
      <c r="E23" s="737"/>
      <c r="F23" s="182"/>
    </row>
    <row r="24" spans="1:6" ht="25.5">
      <c r="A24" s="50" t="s">
        <v>98</v>
      </c>
      <c r="B24" s="71" t="s">
        <v>1108</v>
      </c>
      <c r="C24" s="157"/>
      <c r="D24" s="179"/>
      <c r="E24" s="736"/>
      <c r="F24" s="179"/>
    </row>
    <row r="25" spans="1:6">
      <c r="A25" s="50"/>
      <c r="B25" s="51"/>
      <c r="C25" s="161" t="s">
        <v>104</v>
      </c>
      <c r="D25" s="180">
        <v>60</v>
      </c>
      <c r="E25" s="737"/>
      <c r="F25" s="182">
        <f>D25*E25</f>
        <v>0</v>
      </c>
    </row>
    <row r="26" spans="1:6">
      <c r="A26" s="50"/>
      <c r="B26" s="51"/>
      <c r="C26" s="161"/>
      <c r="D26" s="180"/>
      <c r="E26" s="737"/>
      <c r="F26" s="182"/>
    </row>
    <row r="27" spans="1:6" ht="76.5">
      <c r="A27" s="50" t="s">
        <v>101</v>
      </c>
      <c r="B27" s="71" t="s">
        <v>297</v>
      </c>
      <c r="C27" s="161"/>
      <c r="D27" s="180"/>
      <c r="E27" s="737"/>
      <c r="F27" s="182"/>
    </row>
    <row r="28" spans="1:6">
      <c r="A28" s="50"/>
      <c r="B28" s="51"/>
      <c r="C28" s="161" t="s">
        <v>104</v>
      </c>
      <c r="D28" s="180">
        <v>38</v>
      </c>
      <c r="E28" s="737"/>
      <c r="F28" s="182">
        <f>D28*E28</f>
        <v>0</v>
      </c>
    </row>
    <row r="29" spans="1:6">
      <c r="A29" s="50"/>
      <c r="B29" s="51"/>
      <c r="C29" s="161"/>
      <c r="D29" s="180"/>
      <c r="E29" s="737"/>
      <c r="F29" s="182"/>
    </row>
    <row r="30" spans="1:6" ht="102">
      <c r="A30" s="50" t="s">
        <v>110</v>
      </c>
      <c r="B30" s="71" t="s">
        <v>1109</v>
      </c>
      <c r="C30" s="157"/>
      <c r="D30" s="179"/>
      <c r="E30" s="736"/>
      <c r="F30" s="179">
        <f>D30*E30</f>
        <v>0</v>
      </c>
    </row>
    <row r="31" spans="1:6">
      <c r="A31" s="82"/>
      <c r="B31" s="71" t="s">
        <v>293</v>
      </c>
      <c r="C31" s="176" t="s">
        <v>103</v>
      </c>
      <c r="D31" s="38">
        <v>62</v>
      </c>
      <c r="E31" s="727"/>
      <c r="F31" s="38">
        <f>D31*E31</f>
        <v>0</v>
      </c>
    </row>
    <row r="32" spans="1:6">
      <c r="A32" s="82"/>
      <c r="B32" s="71" t="s">
        <v>286</v>
      </c>
      <c r="C32" s="176" t="s">
        <v>96</v>
      </c>
      <c r="D32" s="38">
        <v>45</v>
      </c>
      <c r="E32" s="727"/>
      <c r="F32" s="38">
        <f>D32*E32</f>
        <v>0</v>
      </c>
    </row>
    <row r="33" spans="1:12">
      <c r="A33" s="50"/>
      <c r="B33" s="51"/>
      <c r="C33" s="161"/>
      <c r="D33" s="180"/>
      <c r="E33" s="737"/>
      <c r="F33" s="182"/>
    </row>
    <row r="34" spans="1:12" ht="204">
      <c r="A34" s="50" t="s">
        <v>116</v>
      </c>
      <c r="B34" s="470" t="s">
        <v>3509</v>
      </c>
      <c r="C34" s="161"/>
      <c r="D34" s="180"/>
      <c r="E34" s="737"/>
      <c r="F34" s="182"/>
      <c r="I34" s="67"/>
      <c r="L34" s="67"/>
    </row>
    <row r="35" spans="1:12">
      <c r="A35" s="50"/>
      <c r="B35" s="51"/>
      <c r="C35" s="161" t="s">
        <v>103</v>
      </c>
      <c r="D35" s="180">
        <v>885</v>
      </c>
      <c r="E35" s="737"/>
      <c r="F35" s="182">
        <f>D35*E35</f>
        <v>0</v>
      </c>
    </row>
    <row r="36" spans="1:12">
      <c r="A36" s="50"/>
      <c r="B36" s="51"/>
      <c r="C36" s="161"/>
      <c r="D36" s="180"/>
      <c r="E36" s="737"/>
      <c r="F36" s="182"/>
    </row>
    <row r="37" spans="1:12" ht="38.25">
      <c r="A37" s="150" t="s">
        <v>120</v>
      </c>
      <c r="B37" s="104" t="s">
        <v>405</v>
      </c>
      <c r="C37" s="185"/>
      <c r="D37" s="180"/>
      <c r="E37" s="737"/>
      <c r="F37" s="182"/>
    </row>
    <row r="38" spans="1:12">
      <c r="A38" s="150"/>
      <c r="B38" s="53"/>
      <c r="C38" s="185" t="s">
        <v>103</v>
      </c>
      <c r="D38" s="180">
        <v>2059</v>
      </c>
      <c r="E38" s="737"/>
      <c r="F38" s="182">
        <f>D38*E38</f>
        <v>0</v>
      </c>
    </row>
    <row r="39" spans="1:12">
      <c r="A39" s="150"/>
      <c r="B39" s="53"/>
      <c r="C39" s="185"/>
      <c r="D39" s="180"/>
      <c r="E39" s="737"/>
      <c r="F39" s="182"/>
    </row>
    <row r="40" spans="1:12" ht="25.5">
      <c r="A40" s="150" t="s">
        <v>123</v>
      </c>
      <c r="B40" s="53" t="s">
        <v>406</v>
      </c>
      <c r="C40" s="185"/>
      <c r="D40" s="180"/>
      <c r="E40" s="737"/>
      <c r="F40" s="182"/>
    </row>
    <row r="41" spans="1:12">
      <c r="A41" s="150"/>
      <c r="B41" s="53"/>
      <c r="C41" s="185" t="s">
        <v>103</v>
      </c>
      <c r="D41" s="180">
        <v>2059</v>
      </c>
      <c r="E41" s="737"/>
      <c r="F41" s="182">
        <f>D41*E41</f>
        <v>0</v>
      </c>
    </row>
    <row r="42" spans="1:12">
      <c r="A42" s="150"/>
      <c r="B42" s="53"/>
      <c r="C42" s="185"/>
      <c r="D42" s="180"/>
      <c r="E42" s="737"/>
      <c r="F42" s="182"/>
    </row>
    <row r="43" spans="1:12" ht="63.75">
      <c r="A43" s="150" t="s">
        <v>124</v>
      </c>
      <c r="B43" s="53" t="s">
        <v>407</v>
      </c>
      <c r="C43" s="185"/>
      <c r="D43" s="180"/>
      <c r="E43" s="737"/>
      <c r="F43" s="182"/>
    </row>
    <row r="44" spans="1:12">
      <c r="A44" s="150"/>
      <c r="B44" s="53"/>
      <c r="C44" s="185" t="s">
        <v>96</v>
      </c>
      <c r="D44" s="180">
        <v>13500</v>
      </c>
      <c r="E44" s="737"/>
      <c r="F44" s="182">
        <f>D44*E44</f>
        <v>0</v>
      </c>
    </row>
    <row r="45" spans="1:12">
      <c r="A45" s="50"/>
      <c r="B45" s="51"/>
      <c r="C45" s="161"/>
      <c r="D45" s="180"/>
      <c r="E45" s="737"/>
      <c r="F45" s="182"/>
    </row>
    <row r="46" spans="1:12" ht="63.75">
      <c r="A46" s="150" t="s">
        <v>126</v>
      </c>
      <c r="B46" s="53" t="s">
        <v>408</v>
      </c>
      <c r="C46" s="185"/>
      <c r="D46" s="186"/>
      <c r="E46" s="737"/>
      <c r="F46" s="182"/>
    </row>
    <row r="47" spans="1:12">
      <c r="A47" s="150"/>
      <c r="B47" s="53"/>
      <c r="C47" s="185" t="s">
        <v>96</v>
      </c>
      <c r="D47" s="186">
        <v>500</v>
      </c>
      <c r="E47" s="737"/>
      <c r="F47" s="182">
        <f>D47*E47</f>
        <v>0</v>
      </c>
    </row>
    <row r="48" spans="1:12">
      <c r="A48" s="150"/>
      <c r="B48" s="53"/>
      <c r="C48" s="185"/>
      <c r="D48" s="186"/>
      <c r="E48" s="737"/>
      <c r="F48" s="182"/>
    </row>
    <row r="49" spans="1:255" ht="76.5">
      <c r="A49" s="150" t="s">
        <v>127</v>
      </c>
      <c r="B49" s="53" t="s">
        <v>409</v>
      </c>
      <c r="C49" s="185"/>
      <c r="D49" s="186"/>
      <c r="E49" s="737"/>
      <c r="F49" s="182"/>
    </row>
    <row r="50" spans="1:255">
      <c r="A50" s="150"/>
      <c r="B50" s="53"/>
      <c r="C50" s="185" t="s">
        <v>103</v>
      </c>
      <c r="D50" s="186">
        <v>2059</v>
      </c>
      <c r="E50" s="737"/>
      <c r="F50" s="182">
        <f>D50*E50</f>
        <v>0</v>
      </c>
    </row>
    <row r="51" spans="1:255">
      <c r="A51" s="150"/>
      <c r="B51" s="53"/>
      <c r="C51" s="185"/>
      <c r="D51" s="186"/>
      <c r="E51" s="737"/>
      <c r="F51" s="182"/>
    </row>
    <row r="52" spans="1:255" ht="63.75">
      <c r="A52" s="150" t="s">
        <v>128</v>
      </c>
      <c r="B52" s="104" t="s">
        <v>410</v>
      </c>
      <c r="C52" s="185"/>
      <c r="D52" s="186"/>
      <c r="E52" s="737"/>
      <c r="F52" s="182"/>
    </row>
    <row r="53" spans="1:255">
      <c r="A53" s="50"/>
      <c r="B53" s="51"/>
      <c r="C53" s="161" t="s">
        <v>103</v>
      </c>
      <c r="D53" s="180">
        <v>300</v>
      </c>
      <c r="E53" s="737"/>
      <c r="F53" s="182">
        <f>D53*E53</f>
        <v>0</v>
      </c>
    </row>
    <row r="54" spans="1:255" ht="63.75">
      <c r="A54" s="150" t="s">
        <v>129</v>
      </c>
      <c r="B54" s="104" t="s">
        <v>411</v>
      </c>
      <c r="C54" s="185"/>
      <c r="D54" s="180"/>
      <c r="E54" s="737"/>
      <c r="F54" s="182"/>
    </row>
    <row r="55" spans="1:255">
      <c r="A55" s="150"/>
      <c r="B55" s="53"/>
      <c r="C55" s="185" t="s">
        <v>103</v>
      </c>
      <c r="D55" s="180">
        <v>500</v>
      </c>
      <c r="E55" s="737"/>
      <c r="F55" s="182">
        <f>D55*E55</f>
        <v>0</v>
      </c>
    </row>
    <row r="56" spans="1:255">
      <c r="A56" s="150"/>
      <c r="B56" s="53"/>
      <c r="D56" s="180"/>
      <c r="E56" s="737"/>
      <c r="F56" s="182"/>
    </row>
    <row r="57" spans="1:255" ht="165.75">
      <c r="A57" s="150" t="s">
        <v>130</v>
      </c>
      <c r="B57" s="53" t="s">
        <v>412</v>
      </c>
      <c r="C57" s="185"/>
      <c r="D57" s="180"/>
      <c r="E57" s="737"/>
      <c r="F57" s="182"/>
    </row>
    <row r="58" spans="1:255">
      <c r="A58" s="150"/>
      <c r="B58" s="53"/>
      <c r="C58" s="185" t="s">
        <v>96</v>
      </c>
      <c r="D58" s="180">
        <v>600</v>
      </c>
      <c r="E58" s="737"/>
      <c r="F58" s="182">
        <f>D58*E58</f>
        <v>0</v>
      </c>
    </row>
    <row r="59" spans="1:255">
      <c r="A59" s="150"/>
      <c r="B59" s="53"/>
      <c r="C59" s="185"/>
      <c r="D59" s="180"/>
      <c r="E59" s="737"/>
      <c r="F59" s="182"/>
    </row>
    <row r="60" spans="1:255" s="63" customFormat="1" ht="102">
      <c r="A60" s="150" t="s">
        <v>133</v>
      </c>
      <c r="B60" s="53" t="s">
        <v>1110</v>
      </c>
      <c r="C60" s="65"/>
      <c r="D60" s="212"/>
      <c r="E60" s="738"/>
      <c r="F60" s="213"/>
      <c r="G60" s="18"/>
      <c r="H60" s="61"/>
      <c r="I60" s="62"/>
      <c r="K60" s="64"/>
      <c r="L60" s="64"/>
      <c r="M60" s="18"/>
      <c r="N60" s="61"/>
      <c r="O60" s="62"/>
      <c r="Q60" s="64"/>
      <c r="R60" s="64"/>
      <c r="S60" s="18"/>
      <c r="T60" s="61"/>
      <c r="U60" s="62"/>
      <c r="W60" s="64"/>
      <c r="X60" s="64"/>
      <c r="Y60" s="18"/>
      <c r="Z60" s="61"/>
      <c r="AA60" s="62"/>
      <c r="AC60" s="64"/>
      <c r="AD60" s="64"/>
      <c r="AE60" s="18"/>
      <c r="AF60" s="61"/>
      <c r="AG60" s="62"/>
      <c r="AI60" s="64"/>
      <c r="AJ60" s="64"/>
      <c r="AK60" s="18"/>
      <c r="AL60" s="61"/>
      <c r="AM60" s="62"/>
      <c r="AO60" s="64"/>
      <c r="AP60" s="64"/>
      <c r="AQ60" s="18"/>
      <c r="AR60" s="61"/>
      <c r="AS60" s="62"/>
      <c r="AU60" s="64"/>
      <c r="AV60" s="64"/>
      <c r="AW60" s="18"/>
      <c r="AX60" s="61"/>
      <c r="AY60" s="62"/>
      <c r="BA60" s="64"/>
      <c r="BB60" s="64"/>
      <c r="BC60" s="18"/>
      <c r="BD60" s="61"/>
      <c r="BE60" s="62"/>
      <c r="BG60" s="64"/>
      <c r="BH60" s="64"/>
      <c r="BI60" s="18"/>
      <c r="BJ60" s="61"/>
      <c r="BK60" s="62"/>
      <c r="BM60" s="64"/>
      <c r="BN60" s="64"/>
      <c r="BO60" s="18"/>
      <c r="BP60" s="61"/>
      <c r="BQ60" s="62"/>
      <c r="BS60" s="64"/>
      <c r="BT60" s="64"/>
      <c r="BU60" s="18"/>
      <c r="BV60" s="61"/>
      <c r="BW60" s="62"/>
      <c r="BY60" s="64"/>
      <c r="BZ60" s="64"/>
      <c r="CA60" s="18"/>
      <c r="CB60" s="61"/>
      <c r="CC60" s="62"/>
      <c r="CE60" s="64"/>
      <c r="CF60" s="64"/>
      <c r="CG60" s="18"/>
      <c r="CH60" s="61"/>
      <c r="CI60" s="62"/>
      <c r="CK60" s="64"/>
      <c r="CL60" s="64"/>
      <c r="CM60" s="18"/>
      <c r="CN60" s="61"/>
      <c r="CO60" s="62"/>
      <c r="CQ60" s="64"/>
      <c r="CR60" s="64"/>
      <c r="CS60" s="18"/>
      <c r="CT60" s="61"/>
      <c r="CU60" s="62"/>
      <c r="CW60" s="64"/>
      <c r="CX60" s="64"/>
      <c r="CY60" s="18"/>
      <c r="CZ60" s="61"/>
      <c r="DA60" s="62"/>
      <c r="DC60" s="64"/>
      <c r="DD60" s="64"/>
      <c r="DE60" s="18"/>
      <c r="DF60" s="61"/>
      <c r="DG60" s="62"/>
      <c r="DI60" s="64"/>
      <c r="DJ60" s="64"/>
      <c r="DK60" s="18"/>
      <c r="DL60" s="61"/>
      <c r="DM60" s="62"/>
      <c r="DO60" s="64"/>
      <c r="DP60" s="64"/>
      <c r="DQ60" s="18"/>
      <c r="DR60" s="61"/>
      <c r="DS60" s="62"/>
      <c r="DU60" s="64"/>
      <c r="DV60" s="64"/>
      <c r="DW60" s="18"/>
      <c r="DX60" s="61"/>
      <c r="DY60" s="62"/>
      <c r="EA60" s="64"/>
      <c r="EB60" s="64"/>
      <c r="EC60" s="18"/>
      <c r="ED60" s="61"/>
      <c r="EE60" s="62"/>
      <c r="EG60" s="64"/>
      <c r="EH60" s="64"/>
      <c r="EI60" s="18"/>
      <c r="EJ60" s="61"/>
      <c r="EK60" s="62"/>
      <c r="EM60" s="64"/>
      <c r="EN60" s="64"/>
      <c r="EO60" s="18"/>
      <c r="EP60" s="61"/>
      <c r="EQ60" s="62"/>
      <c r="ES60" s="64"/>
      <c r="ET60" s="64"/>
      <c r="EU60" s="18"/>
      <c r="EV60" s="61"/>
      <c r="EW60" s="62"/>
      <c r="EY60" s="64"/>
      <c r="EZ60" s="64"/>
      <c r="FA60" s="18"/>
      <c r="FB60" s="61"/>
      <c r="FC60" s="62"/>
      <c r="FE60" s="64"/>
      <c r="FF60" s="64"/>
      <c r="FG60" s="18"/>
      <c r="FH60" s="61"/>
      <c r="FI60" s="62"/>
      <c r="FK60" s="64"/>
      <c r="FL60" s="64"/>
      <c r="FM60" s="18"/>
      <c r="FN60" s="61"/>
      <c r="FO60" s="62"/>
      <c r="FQ60" s="64"/>
      <c r="FR60" s="64"/>
      <c r="FS60" s="18"/>
      <c r="FT60" s="61"/>
      <c r="FU60" s="62"/>
      <c r="FW60" s="64"/>
      <c r="FX60" s="64"/>
      <c r="FY60" s="18"/>
      <c r="FZ60" s="61"/>
      <c r="GA60" s="62"/>
      <c r="GC60" s="64"/>
      <c r="GD60" s="64"/>
      <c r="GE60" s="18"/>
      <c r="GF60" s="61"/>
      <c r="GG60" s="62"/>
      <c r="GI60" s="64"/>
      <c r="GJ60" s="64"/>
      <c r="GK60" s="18"/>
      <c r="GL60" s="61"/>
      <c r="GM60" s="62"/>
      <c r="GO60" s="64"/>
      <c r="GP60" s="64"/>
      <c r="GQ60" s="18"/>
      <c r="GR60" s="61"/>
      <c r="GS60" s="62"/>
      <c r="GU60" s="64"/>
      <c r="GV60" s="64"/>
      <c r="GW60" s="18"/>
      <c r="GX60" s="61"/>
      <c r="GY60" s="62"/>
      <c r="HA60" s="64"/>
      <c r="HB60" s="64"/>
      <c r="HC60" s="18"/>
      <c r="HD60" s="61"/>
      <c r="HE60" s="62"/>
      <c r="HG60" s="64"/>
      <c r="HH60" s="64"/>
      <c r="HI60" s="18"/>
      <c r="HJ60" s="61"/>
      <c r="HK60" s="62"/>
      <c r="HM60" s="64"/>
      <c r="HN60" s="64"/>
      <c r="HO60" s="18"/>
      <c r="HP60" s="61"/>
      <c r="HQ60" s="62"/>
      <c r="HS60" s="64"/>
      <c r="HT60" s="64"/>
      <c r="HU60" s="18"/>
      <c r="HV60" s="61"/>
      <c r="HW60" s="62"/>
      <c r="HY60" s="64"/>
      <c r="HZ60" s="64"/>
      <c r="IA60" s="18"/>
      <c r="IB60" s="61"/>
      <c r="IC60" s="62"/>
      <c r="IE60" s="64"/>
      <c r="IF60" s="64"/>
      <c r="IG60" s="18"/>
      <c r="IH60" s="61"/>
      <c r="II60" s="62"/>
      <c r="IK60" s="64"/>
      <c r="IL60" s="64"/>
      <c r="IM60" s="18"/>
      <c r="IN60" s="61"/>
      <c r="IO60" s="62"/>
      <c r="IQ60" s="64"/>
      <c r="IR60" s="64"/>
      <c r="IS60" s="18"/>
      <c r="IT60" s="61"/>
      <c r="IU60" s="62"/>
    </row>
    <row r="61" spans="1:255" s="63" customFormat="1">
      <c r="A61" s="150"/>
      <c r="B61" s="53"/>
      <c r="C61" s="65" t="s">
        <v>103</v>
      </c>
      <c r="D61" s="212">
        <v>5400</v>
      </c>
      <c r="E61" s="738"/>
      <c r="F61" s="213">
        <f>D61*E61</f>
        <v>0</v>
      </c>
      <c r="G61" s="18"/>
      <c r="H61" s="61"/>
      <c r="I61" s="62"/>
      <c r="K61" s="64"/>
      <c r="L61" s="64"/>
      <c r="M61" s="18"/>
      <c r="N61" s="61"/>
      <c r="O61" s="62"/>
      <c r="Q61" s="64"/>
      <c r="R61" s="64"/>
      <c r="S61" s="18"/>
      <c r="T61" s="61"/>
      <c r="U61" s="62"/>
      <c r="W61" s="64"/>
      <c r="X61" s="64"/>
      <c r="Y61" s="18"/>
      <c r="Z61" s="61"/>
      <c r="AA61" s="62"/>
      <c r="AC61" s="64"/>
      <c r="AD61" s="64"/>
      <c r="AE61" s="18"/>
      <c r="AF61" s="61"/>
      <c r="AG61" s="62"/>
      <c r="AI61" s="64"/>
      <c r="AJ61" s="64"/>
      <c r="AK61" s="18"/>
      <c r="AL61" s="61"/>
      <c r="AM61" s="62"/>
      <c r="AO61" s="64"/>
      <c r="AP61" s="64"/>
      <c r="AQ61" s="18"/>
      <c r="AR61" s="61"/>
      <c r="AS61" s="62"/>
      <c r="AU61" s="64"/>
      <c r="AV61" s="64"/>
      <c r="AW61" s="18"/>
      <c r="AX61" s="61"/>
      <c r="AY61" s="62"/>
      <c r="BA61" s="64"/>
      <c r="BB61" s="64"/>
      <c r="BC61" s="18"/>
      <c r="BD61" s="61"/>
      <c r="BE61" s="62"/>
      <c r="BG61" s="64"/>
      <c r="BH61" s="64"/>
      <c r="BI61" s="18"/>
      <c r="BJ61" s="61"/>
      <c r="BK61" s="62"/>
      <c r="BM61" s="64"/>
      <c r="BN61" s="64"/>
      <c r="BO61" s="18"/>
      <c r="BP61" s="61"/>
      <c r="BQ61" s="62"/>
      <c r="BS61" s="64"/>
      <c r="BT61" s="64"/>
      <c r="BU61" s="18"/>
      <c r="BV61" s="61"/>
      <c r="BW61" s="62"/>
      <c r="BY61" s="64"/>
      <c r="BZ61" s="64"/>
      <c r="CA61" s="18"/>
      <c r="CB61" s="61"/>
      <c r="CC61" s="62"/>
      <c r="CE61" s="64"/>
      <c r="CF61" s="64"/>
      <c r="CG61" s="18"/>
      <c r="CH61" s="61"/>
      <c r="CI61" s="62"/>
      <c r="CK61" s="64"/>
      <c r="CL61" s="64"/>
      <c r="CM61" s="18"/>
      <c r="CN61" s="61"/>
      <c r="CO61" s="62"/>
      <c r="CQ61" s="64"/>
      <c r="CR61" s="64"/>
      <c r="CS61" s="18"/>
      <c r="CT61" s="61"/>
      <c r="CU61" s="62"/>
      <c r="CW61" s="64"/>
      <c r="CX61" s="64"/>
      <c r="CY61" s="18"/>
      <c r="CZ61" s="61"/>
      <c r="DA61" s="62"/>
      <c r="DC61" s="64"/>
      <c r="DD61" s="64"/>
      <c r="DE61" s="18"/>
      <c r="DF61" s="61"/>
      <c r="DG61" s="62"/>
      <c r="DI61" s="64"/>
      <c r="DJ61" s="64"/>
      <c r="DK61" s="18"/>
      <c r="DL61" s="61"/>
      <c r="DM61" s="62"/>
      <c r="DO61" s="64"/>
      <c r="DP61" s="64"/>
      <c r="DQ61" s="18"/>
      <c r="DR61" s="61"/>
      <c r="DS61" s="62"/>
      <c r="DU61" s="64"/>
      <c r="DV61" s="64"/>
      <c r="DW61" s="18"/>
      <c r="DX61" s="61"/>
      <c r="DY61" s="62"/>
      <c r="EA61" s="64"/>
      <c r="EB61" s="64"/>
      <c r="EC61" s="18"/>
      <c r="ED61" s="61"/>
      <c r="EE61" s="62"/>
      <c r="EG61" s="64"/>
      <c r="EH61" s="64"/>
      <c r="EI61" s="18"/>
      <c r="EJ61" s="61"/>
      <c r="EK61" s="62"/>
      <c r="EM61" s="64"/>
      <c r="EN61" s="64"/>
      <c r="EO61" s="18"/>
      <c r="EP61" s="61"/>
      <c r="EQ61" s="62"/>
      <c r="ES61" s="64"/>
      <c r="ET61" s="64"/>
      <c r="EU61" s="18"/>
      <c r="EV61" s="61"/>
      <c r="EW61" s="62"/>
      <c r="EY61" s="64"/>
      <c r="EZ61" s="64"/>
      <c r="FA61" s="18"/>
      <c r="FB61" s="61"/>
      <c r="FC61" s="62"/>
      <c r="FE61" s="64"/>
      <c r="FF61" s="64"/>
      <c r="FG61" s="18"/>
      <c r="FH61" s="61"/>
      <c r="FI61" s="62"/>
      <c r="FK61" s="64"/>
      <c r="FL61" s="64"/>
      <c r="FM61" s="18"/>
      <c r="FN61" s="61"/>
      <c r="FO61" s="62"/>
      <c r="FQ61" s="64"/>
      <c r="FR61" s="64"/>
      <c r="FS61" s="18"/>
      <c r="FT61" s="61"/>
      <c r="FU61" s="62"/>
      <c r="FW61" s="64"/>
      <c r="FX61" s="64"/>
      <c r="FY61" s="18"/>
      <c r="FZ61" s="61"/>
      <c r="GA61" s="62"/>
      <c r="GC61" s="64"/>
      <c r="GD61" s="64"/>
      <c r="GE61" s="18"/>
      <c r="GF61" s="61"/>
      <c r="GG61" s="62"/>
      <c r="GI61" s="64"/>
      <c r="GJ61" s="64"/>
      <c r="GK61" s="18"/>
      <c r="GL61" s="61"/>
      <c r="GM61" s="62"/>
      <c r="GO61" s="64"/>
      <c r="GP61" s="64"/>
      <c r="GQ61" s="18"/>
      <c r="GR61" s="61"/>
      <c r="GS61" s="62"/>
      <c r="GU61" s="64"/>
      <c r="GV61" s="64"/>
      <c r="GW61" s="18"/>
      <c r="GX61" s="61"/>
      <c r="GY61" s="62"/>
      <c r="HA61" s="64"/>
      <c r="HB61" s="64"/>
      <c r="HC61" s="18"/>
      <c r="HD61" s="61"/>
      <c r="HE61" s="62"/>
      <c r="HG61" s="64"/>
      <c r="HH61" s="64"/>
      <c r="HI61" s="18"/>
      <c r="HJ61" s="61"/>
      <c r="HK61" s="62"/>
      <c r="HM61" s="64"/>
      <c r="HN61" s="64"/>
      <c r="HO61" s="18"/>
      <c r="HP61" s="61"/>
      <c r="HQ61" s="62"/>
      <c r="HS61" s="64"/>
      <c r="HT61" s="64"/>
      <c r="HU61" s="18"/>
      <c r="HV61" s="61"/>
      <c r="HW61" s="62"/>
      <c r="HY61" s="64"/>
      <c r="HZ61" s="64"/>
      <c r="IA61" s="18"/>
      <c r="IB61" s="61"/>
      <c r="IC61" s="62"/>
      <c r="IE61" s="64"/>
      <c r="IF61" s="64"/>
      <c r="IG61" s="18"/>
      <c r="IH61" s="61"/>
      <c r="II61" s="62"/>
      <c r="IK61" s="64"/>
      <c r="IL61" s="64"/>
      <c r="IM61" s="18"/>
      <c r="IN61" s="61"/>
      <c r="IO61" s="62"/>
      <c r="IQ61" s="64"/>
      <c r="IR61" s="64"/>
      <c r="IS61" s="18"/>
      <c r="IT61" s="61"/>
      <c r="IU61" s="62"/>
    </row>
    <row r="62" spans="1:255">
      <c r="A62" s="150"/>
      <c r="B62" s="66"/>
      <c r="C62" s="185"/>
      <c r="D62" s="180"/>
      <c r="E62" s="737"/>
      <c r="F62" s="182"/>
    </row>
    <row r="63" spans="1:255" ht="114.75">
      <c r="A63" s="150" t="s">
        <v>135</v>
      </c>
      <c r="B63" s="53" t="s">
        <v>1111</v>
      </c>
      <c r="C63" s="185"/>
      <c r="D63" s="180"/>
      <c r="E63" s="737"/>
      <c r="F63" s="182"/>
    </row>
    <row r="64" spans="1:255">
      <c r="A64" s="150"/>
      <c r="B64" s="66"/>
      <c r="C64" s="185" t="s">
        <v>96</v>
      </c>
      <c r="D64" s="180">
        <v>2400</v>
      </c>
      <c r="E64" s="737"/>
      <c r="F64" s="182">
        <f>D64*E64</f>
        <v>0</v>
      </c>
    </row>
    <row r="65" spans="1:6">
      <c r="A65" s="50"/>
      <c r="B65" s="51"/>
      <c r="C65" s="161"/>
      <c r="D65" s="180"/>
      <c r="E65" s="737"/>
      <c r="F65" s="182"/>
    </row>
    <row r="66" spans="1:6" ht="51">
      <c r="A66" s="50" t="s">
        <v>136</v>
      </c>
      <c r="B66" s="71" t="s">
        <v>295</v>
      </c>
      <c r="C66" s="161"/>
      <c r="D66" s="180"/>
      <c r="E66" s="737"/>
      <c r="F66" s="182"/>
    </row>
    <row r="67" spans="1:6">
      <c r="A67" s="50"/>
      <c r="B67" s="51"/>
      <c r="C67" s="161" t="s">
        <v>103</v>
      </c>
      <c r="D67" s="180">
        <v>1836</v>
      </c>
      <c r="E67" s="737"/>
      <c r="F67" s="182">
        <f>D67*E67</f>
        <v>0</v>
      </c>
    </row>
    <row r="68" spans="1:6">
      <c r="A68" s="50"/>
      <c r="B68" s="51"/>
      <c r="C68" s="161"/>
      <c r="D68" s="180"/>
      <c r="E68" s="737"/>
      <c r="F68" s="182"/>
    </row>
    <row r="69" spans="1:6" ht="51">
      <c r="A69" s="50" t="s">
        <v>137</v>
      </c>
      <c r="B69" s="71" t="s">
        <v>296</v>
      </c>
      <c r="C69" s="161"/>
      <c r="D69" s="180"/>
      <c r="E69" s="737"/>
      <c r="F69" s="182"/>
    </row>
    <row r="70" spans="1:6">
      <c r="A70" s="50"/>
      <c r="B70" s="51"/>
      <c r="C70" s="161" t="s">
        <v>103</v>
      </c>
      <c r="D70" s="180">
        <v>303</v>
      </c>
      <c r="E70" s="737"/>
      <c r="F70" s="182">
        <f>D70*E70</f>
        <v>0</v>
      </c>
    </row>
    <row r="71" spans="1:6">
      <c r="A71" s="50"/>
      <c r="B71" s="51"/>
      <c r="C71" s="161"/>
      <c r="D71" s="180"/>
      <c r="E71" s="737"/>
      <c r="F71" s="182"/>
    </row>
    <row r="72" spans="1:6" ht="38.25">
      <c r="A72" s="50" t="s">
        <v>139</v>
      </c>
      <c r="B72" s="71" t="s">
        <v>318</v>
      </c>
      <c r="C72" s="157"/>
      <c r="D72" s="179"/>
      <c r="E72" s="736"/>
      <c r="F72" s="179"/>
    </row>
    <row r="73" spans="1:6">
      <c r="A73" s="50"/>
      <c r="B73" s="51"/>
      <c r="C73" s="161" t="s">
        <v>103</v>
      </c>
      <c r="D73" s="180">
        <v>22800</v>
      </c>
      <c r="E73" s="737"/>
      <c r="F73" s="182">
        <f>D73*E73</f>
        <v>0</v>
      </c>
    </row>
    <row r="74" spans="1:6">
      <c r="A74" s="50"/>
      <c r="B74" s="51"/>
      <c r="C74" s="161"/>
      <c r="D74" s="180"/>
      <c r="E74" s="737"/>
      <c r="F74" s="182"/>
    </row>
    <row r="75" spans="1:6" ht="38.25">
      <c r="A75" s="50" t="s">
        <v>141</v>
      </c>
      <c r="B75" s="71" t="s">
        <v>319</v>
      </c>
      <c r="C75" s="157"/>
      <c r="D75" s="179"/>
      <c r="E75" s="736"/>
      <c r="F75" s="179"/>
    </row>
    <row r="76" spans="1:6">
      <c r="A76" s="47"/>
      <c r="B76" s="53"/>
      <c r="C76" s="161" t="s">
        <v>96</v>
      </c>
      <c r="D76" s="180">
        <v>735</v>
      </c>
      <c r="E76" s="737"/>
      <c r="F76" s="182">
        <f>D76*E76</f>
        <v>0</v>
      </c>
    </row>
    <row r="77" spans="1:6">
      <c r="A77" s="50"/>
      <c r="B77" s="51"/>
      <c r="C77" s="161"/>
      <c r="D77" s="180"/>
      <c r="E77" s="737"/>
      <c r="F77" s="182"/>
    </row>
    <row r="78" spans="1:6">
      <c r="B78" s="51"/>
      <c r="C78" s="161"/>
      <c r="D78" s="180"/>
      <c r="E78" s="737"/>
      <c r="F78" s="182"/>
    </row>
    <row r="79" spans="1:6" ht="44.25" customHeight="1">
      <c r="A79" s="454" t="s">
        <v>143</v>
      </c>
      <c r="B79" s="735" t="s">
        <v>321</v>
      </c>
      <c r="C79" s="157"/>
      <c r="D79" s="179"/>
      <c r="E79" s="736"/>
      <c r="F79" s="179"/>
    </row>
    <row r="80" spans="1:6">
      <c r="A80" s="50"/>
      <c r="B80" s="51"/>
      <c r="C80" s="161" t="s">
        <v>103</v>
      </c>
      <c r="D80" s="180">
        <v>800</v>
      </c>
      <c r="E80" s="737"/>
      <c r="F80" s="182">
        <f>D80*E80</f>
        <v>0</v>
      </c>
    </row>
    <row r="81" spans="1:6">
      <c r="A81" s="50"/>
      <c r="B81" s="51"/>
      <c r="C81" s="161"/>
      <c r="D81" s="180"/>
      <c r="E81" s="737"/>
      <c r="F81" s="182"/>
    </row>
    <row r="82" spans="1:6" ht="38.25">
      <c r="A82" s="454" t="s">
        <v>145</v>
      </c>
      <c r="B82" s="71" t="s">
        <v>320</v>
      </c>
      <c r="C82" s="157"/>
      <c r="D82" s="179"/>
      <c r="E82" s="736"/>
      <c r="F82" s="179"/>
    </row>
    <row r="83" spans="1:6">
      <c r="A83" s="50"/>
      <c r="B83" s="51"/>
      <c r="C83" s="161" t="s">
        <v>109</v>
      </c>
      <c r="D83" s="180">
        <v>15000</v>
      </c>
      <c r="E83" s="737"/>
      <c r="F83" s="182">
        <f>D83*E83</f>
        <v>0</v>
      </c>
    </row>
    <row r="84" spans="1:6">
      <c r="A84" s="50"/>
      <c r="B84" s="51"/>
      <c r="C84" s="161"/>
      <c r="D84" s="180"/>
      <c r="E84" s="737"/>
      <c r="F84" s="182"/>
    </row>
    <row r="85" spans="1:6" ht="25.5">
      <c r="A85" s="454" t="s">
        <v>146</v>
      </c>
      <c r="B85" s="71" t="s">
        <v>277</v>
      </c>
      <c r="C85" s="157"/>
      <c r="D85" s="179"/>
      <c r="E85" s="736"/>
      <c r="F85" s="179"/>
    </row>
    <row r="86" spans="1:6">
      <c r="B86" s="51"/>
      <c r="C86" s="161" t="s">
        <v>103</v>
      </c>
      <c r="D86" s="180">
        <v>8000</v>
      </c>
      <c r="E86" s="737"/>
      <c r="F86" s="182">
        <f>D86*E86</f>
        <v>0</v>
      </c>
    </row>
    <row r="87" spans="1:6">
      <c r="B87" s="51"/>
      <c r="C87" s="161"/>
      <c r="D87" s="180"/>
      <c r="E87" s="737"/>
      <c r="F87" s="182"/>
    </row>
    <row r="88" spans="1:6" ht="25.5">
      <c r="A88" s="454" t="s">
        <v>148</v>
      </c>
      <c r="B88" s="71" t="s">
        <v>294</v>
      </c>
      <c r="C88" s="157"/>
      <c r="D88" s="179"/>
      <c r="E88" s="736"/>
      <c r="F88" s="179"/>
    </row>
    <row r="89" spans="1:6">
      <c r="A89" s="165"/>
      <c r="B89" s="166"/>
      <c r="C89" s="161" t="s">
        <v>109</v>
      </c>
      <c r="D89" s="180">
        <v>250</v>
      </c>
      <c r="E89" s="737"/>
      <c r="F89" s="182">
        <f>D89*E89</f>
        <v>0</v>
      </c>
    </row>
    <row r="90" spans="1:6">
      <c r="A90" s="165"/>
      <c r="B90" s="166"/>
      <c r="C90" s="161"/>
      <c r="D90" s="180"/>
      <c r="E90" s="737"/>
      <c r="F90" s="182"/>
    </row>
    <row r="91" spans="1:6">
      <c r="A91" s="165"/>
      <c r="B91" s="452"/>
      <c r="C91" s="453"/>
      <c r="D91" s="456"/>
      <c r="E91" s="726"/>
      <c r="F91" s="141"/>
    </row>
    <row r="92" spans="1:6">
      <c r="A92" s="47"/>
      <c r="B92" s="167"/>
      <c r="C92" s="161"/>
      <c r="D92" s="180"/>
      <c r="E92" s="181"/>
      <c r="F92" s="182"/>
    </row>
    <row r="93" spans="1:6">
      <c r="A93" s="33" t="s">
        <v>401</v>
      </c>
      <c r="B93" s="34" t="s">
        <v>278</v>
      </c>
      <c r="C93" s="168"/>
      <c r="D93" s="58"/>
      <c r="E93" s="58"/>
      <c r="F93" s="183">
        <f>SUM(F14:F91)</f>
        <v>0</v>
      </c>
    </row>
    <row r="94" spans="1:6">
      <c r="A94" s="135"/>
      <c r="B94" s="135"/>
      <c r="C94" s="177"/>
      <c r="D94" s="140"/>
      <c r="E94" s="140"/>
      <c r="F94" s="140"/>
    </row>
    <row r="95" spans="1:6">
      <c r="A95" s="135"/>
      <c r="B95" s="135"/>
      <c r="C95" s="177"/>
      <c r="D95" s="140"/>
      <c r="E95" s="140"/>
      <c r="F95" s="140"/>
    </row>
  </sheetData>
  <sheetProtection algorithmName="SHA-512" hashValue="e/EuYAzhV4523C7hxzdx+erZwDJWrW1zg8yOvGBgyWVzswsEFuYEFq6vsfcbTypRKOPdYlDrpYXEBEGIgHBs9A==" saltValue="hr890AK6k4IeRIMQXgkA1A==" spinCount="100000" sheet="1" objects="1" scenarios="1"/>
  <pageMargins left="0.7" right="0.7" top="0.75" bottom="0.51" header="0.3" footer="0.3"/>
  <pageSetup paperSize="9" scale="9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05"/>
  <sheetViews>
    <sheetView view="pageBreakPreview" zoomScaleNormal="91" zoomScaleSheetLayoutView="100" workbookViewId="0">
      <selection activeCell="B2" sqref="B2"/>
    </sheetView>
  </sheetViews>
  <sheetFormatPr defaultRowHeight="12.75"/>
  <cols>
    <col min="1" max="1" width="3.5703125" style="132" bestFit="1" customWidth="1"/>
    <col min="2" max="2" width="45.7109375" style="1164" customWidth="1"/>
    <col min="3" max="3" width="7.7109375" bestFit="1" customWidth="1"/>
    <col min="4" max="5" width="11" bestFit="1" customWidth="1"/>
    <col min="6" max="6" width="13.140625" bestFit="1" customWidth="1"/>
  </cols>
  <sheetData>
    <row r="1" spans="1:6">
      <c r="A1" s="193" t="s">
        <v>280</v>
      </c>
      <c r="B1" s="1137" t="s">
        <v>281</v>
      </c>
      <c r="C1" s="235" t="s">
        <v>88</v>
      </c>
      <c r="D1" s="236" t="s">
        <v>89</v>
      </c>
      <c r="E1" s="236" t="s">
        <v>90</v>
      </c>
      <c r="F1" s="183" t="s">
        <v>91</v>
      </c>
    </row>
    <row r="2" spans="1:6">
      <c r="A2" s="194"/>
      <c r="B2" s="1159"/>
      <c r="C2" s="148"/>
      <c r="D2" s="149"/>
      <c r="E2" s="732"/>
      <c r="F2" s="31"/>
    </row>
    <row r="3" spans="1:6" ht="89.25">
      <c r="A3" s="195" t="s">
        <v>1</v>
      </c>
      <c r="B3" s="1160" t="s">
        <v>1112</v>
      </c>
      <c r="C3" s="65"/>
      <c r="D3" s="69"/>
      <c r="E3" s="733"/>
      <c r="F3" s="152"/>
    </row>
    <row r="4" spans="1:6">
      <c r="A4" s="195"/>
      <c r="B4" s="1159"/>
      <c r="C4" s="169" t="s">
        <v>103</v>
      </c>
      <c r="D4" s="69">
        <v>2200</v>
      </c>
      <c r="E4" s="733"/>
      <c r="F4" s="152">
        <f>D4*E4</f>
        <v>0</v>
      </c>
    </row>
    <row r="5" spans="1:6">
      <c r="A5" s="195"/>
      <c r="B5" s="1161"/>
      <c r="C5" s="169"/>
      <c r="D5" s="69"/>
      <c r="E5" s="733"/>
      <c r="F5" s="152">
        <f>D5*E5</f>
        <v>0</v>
      </c>
    </row>
    <row r="6" spans="1:6" ht="39.75" customHeight="1">
      <c r="A6" s="195" t="s">
        <v>94</v>
      </c>
      <c r="B6" s="1160" t="s">
        <v>305</v>
      </c>
      <c r="E6" s="739"/>
    </row>
    <row r="7" spans="1:6">
      <c r="A7" s="195"/>
      <c r="B7" s="1161"/>
      <c r="C7" s="169" t="s">
        <v>103</v>
      </c>
      <c r="D7" s="69">
        <v>630</v>
      </c>
      <c r="E7" s="733"/>
      <c r="F7" s="152">
        <f>D7*E7</f>
        <v>0</v>
      </c>
    </row>
    <row r="8" spans="1:6">
      <c r="A8" s="195"/>
      <c r="B8" s="1161"/>
      <c r="C8" s="169"/>
      <c r="D8" s="69"/>
      <c r="E8" s="733"/>
      <c r="F8" s="152"/>
    </row>
    <row r="9" spans="1:6" ht="76.5">
      <c r="A9" s="195" t="s">
        <v>97</v>
      </c>
      <c r="B9" s="1159" t="s">
        <v>435</v>
      </c>
      <c r="C9" s="169"/>
      <c r="D9" s="69"/>
      <c r="E9" s="733"/>
      <c r="F9" s="152"/>
    </row>
    <row r="10" spans="1:6">
      <c r="A10" s="195"/>
      <c r="B10" s="1161"/>
      <c r="C10" s="169" t="s">
        <v>103</v>
      </c>
      <c r="D10" s="69">
        <v>600</v>
      </c>
      <c r="E10" s="733"/>
      <c r="F10" s="152">
        <f>D10*E10</f>
        <v>0</v>
      </c>
    </row>
    <row r="11" spans="1:6">
      <c r="A11" s="195"/>
      <c r="B11" s="1161"/>
      <c r="C11" s="169"/>
      <c r="D11" s="69"/>
      <c r="E11" s="733"/>
      <c r="F11" s="152"/>
    </row>
    <row r="12" spans="1:6" ht="51">
      <c r="A12" s="195" t="s">
        <v>98</v>
      </c>
      <c r="B12" s="1160" t="s">
        <v>1113</v>
      </c>
      <c r="C12" s="65"/>
      <c r="D12" s="69"/>
      <c r="E12" s="733"/>
      <c r="F12" s="152"/>
    </row>
    <row r="13" spans="1:6">
      <c r="A13" s="195"/>
      <c r="B13" s="1159"/>
      <c r="C13" s="65" t="s">
        <v>103</v>
      </c>
      <c r="D13" s="69">
        <v>600</v>
      </c>
      <c r="E13" s="733"/>
      <c r="F13" s="152">
        <f>D13*E13</f>
        <v>0</v>
      </c>
    </row>
    <row r="14" spans="1:6">
      <c r="A14" s="195"/>
      <c r="B14" s="1161"/>
      <c r="C14" s="169"/>
      <c r="D14" s="69"/>
      <c r="E14" s="733"/>
      <c r="F14" s="152"/>
    </row>
    <row r="15" spans="1:6" ht="76.5">
      <c r="A15" s="195" t="s">
        <v>101</v>
      </c>
      <c r="B15" s="1159" t="s">
        <v>436</v>
      </c>
      <c r="C15" s="169"/>
      <c r="D15" s="69"/>
      <c r="E15" s="733"/>
      <c r="F15" s="152"/>
    </row>
    <row r="16" spans="1:6">
      <c r="A16" s="195"/>
      <c r="B16" s="1161"/>
      <c r="C16" s="169" t="s">
        <v>103</v>
      </c>
      <c r="D16" s="69">
        <v>1050</v>
      </c>
      <c r="E16" s="733"/>
      <c r="F16" s="152">
        <f>D16*E16</f>
        <v>0</v>
      </c>
    </row>
    <row r="17" spans="1:6">
      <c r="A17" s="195"/>
      <c r="B17" s="1161"/>
      <c r="C17" s="169"/>
      <c r="D17" s="69"/>
      <c r="E17" s="733"/>
      <c r="F17" s="152"/>
    </row>
    <row r="18" spans="1:6" ht="140.25">
      <c r="A18" s="195" t="s">
        <v>110</v>
      </c>
      <c r="B18" s="1159" t="s">
        <v>437</v>
      </c>
      <c r="C18" s="169"/>
      <c r="D18" s="69"/>
      <c r="E18" s="733"/>
      <c r="F18" s="152"/>
    </row>
    <row r="19" spans="1:6">
      <c r="A19" s="195"/>
      <c r="B19" s="1159"/>
      <c r="C19" s="169" t="s">
        <v>103</v>
      </c>
      <c r="D19" s="69">
        <v>1050</v>
      </c>
      <c r="E19" s="733"/>
      <c r="F19" s="152">
        <f>D19*E19</f>
        <v>0</v>
      </c>
    </row>
    <row r="20" spans="1:6">
      <c r="A20" s="195"/>
      <c r="B20" s="1161"/>
      <c r="C20" s="169"/>
      <c r="D20" s="69"/>
      <c r="E20" s="733"/>
      <c r="F20" s="152"/>
    </row>
    <row r="21" spans="1:6" ht="127.5">
      <c r="A21" s="195" t="s">
        <v>116</v>
      </c>
      <c r="B21" s="1160" t="s">
        <v>306</v>
      </c>
      <c r="C21" s="65"/>
      <c r="D21" s="69"/>
      <c r="E21" s="733"/>
      <c r="F21" s="152"/>
    </row>
    <row r="22" spans="1:6">
      <c r="A22" s="195"/>
      <c r="B22" s="1160"/>
      <c r="C22" s="65" t="s">
        <v>93</v>
      </c>
      <c r="D22" s="69">
        <v>1766</v>
      </c>
      <c r="E22" s="733"/>
      <c r="F22" s="152">
        <f>D22*E22</f>
        <v>0</v>
      </c>
    </row>
    <row r="23" spans="1:6">
      <c r="A23" s="195"/>
      <c r="B23" s="1160"/>
      <c r="C23" s="65"/>
      <c r="D23" s="69"/>
      <c r="E23" s="733"/>
      <c r="F23" s="152"/>
    </row>
    <row r="24" spans="1:6" ht="63.75">
      <c r="A24" s="195" t="s">
        <v>120</v>
      </c>
      <c r="B24" s="1160" t="s">
        <v>1114</v>
      </c>
      <c r="C24" s="65"/>
      <c r="D24" s="69"/>
      <c r="E24" s="733"/>
      <c r="F24" s="152"/>
    </row>
    <row r="25" spans="1:6">
      <c r="A25" s="195"/>
      <c r="B25" s="1159"/>
      <c r="C25" s="65" t="s">
        <v>93</v>
      </c>
      <c r="D25" s="69">
        <v>1766</v>
      </c>
      <c r="E25" s="733"/>
      <c r="F25" s="152">
        <f>D25*E25</f>
        <v>0</v>
      </c>
    </row>
    <row r="26" spans="1:6">
      <c r="A26" s="195"/>
      <c r="B26" s="1162"/>
      <c r="C26" s="65"/>
      <c r="D26" s="69"/>
      <c r="E26" s="733"/>
      <c r="F26" s="152"/>
    </row>
    <row r="27" spans="1:6" ht="76.5">
      <c r="A27" s="195" t="s">
        <v>123</v>
      </c>
      <c r="B27" s="1160" t="s">
        <v>1115</v>
      </c>
      <c r="C27" s="65"/>
      <c r="D27" s="69"/>
      <c r="E27" s="733"/>
      <c r="F27" s="152"/>
    </row>
    <row r="28" spans="1:6">
      <c r="A28" s="195"/>
      <c r="B28" s="1162"/>
      <c r="C28" s="65" t="s">
        <v>96</v>
      </c>
      <c r="D28" s="69">
        <v>132</v>
      </c>
      <c r="E28" s="733"/>
      <c r="F28" s="152">
        <f>D28*E28</f>
        <v>0</v>
      </c>
    </row>
    <row r="29" spans="1:6">
      <c r="A29" s="195"/>
      <c r="B29" s="1162"/>
      <c r="C29" s="65"/>
      <c r="D29" s="69"/>
      <c r="E29" s="733"/>
      <c r="F29" s="152"/>
    </row>
    <row r="30" spans="1:6" ht="51">
      <c r="A30" s="195" t="s">
        <v>124</v>
      </c>
      <c r="B30" s="1160" t="s">
        <v>1116</v>
      </c>
      <c r="C30" s="65"/>
      <c r="D30" s="69"/>
      <c r="E30" s="733"/>
      <c r="F30" s="152"/>
    </row>
    <row r="31" spans="1:6">
      <c r="A31" s="195"/>
      <c r="B31" s="1159"/>
      <c r="C31" s="65" t="s">
        <v>103</v>
      </c>
      <c r="D31" s="69">
        <v>380</v>
      </c>
      <c r="E31" s="733"/>
      <c r="F31" s="152">
        <f>D31*E31</f>
        <v>0</v>
      </c>
    </row>
    <row r="32" spans="1:6">
      <c r="A32" s="195"/>
      <c r="B32" s="1159"/>
      <c r="C32" s="65"/>
      <c r="D32" s="69"/>
      <c r="E32" s="733"/>
      <c r="F32" s="152"/>
    </row>
    <row r="33" spans="1:6" ht="89.25">
      <c r="A33" s="195" t="s">
        <v>126</v>
      </c>
      <c r="B33" s="1160" t="s">
        <v>307</v>
      </c>
      <c r="C33" s="65"/>
      <c r="D33" s="69"/>
      <c r="E33" s="733"/>
      <c r="F33" s="152"/>
    </row>
    <row r="34" spans="1:6">
      <c r="A34" s="195"/>
      <c r="B34" s="1162"/>
      <c r="C34" s="65" t="s">
        <v>103</v>
      </c>
      <c r="D34" s="69">
        <v>1600</v>
      </c>
      <c r="E34" s="733"/>
      <c r="F34" s="152">
        <f>D34*E34</f>
        <v>0</v>
      </c>
    </row>
    <row r="35" spans="1:6">
      <c r="A35" s="195"/>
      <c r="B35" s="1162"/>
      <c r="C35" s="65"/>
      <c r="D35" s="69"/>
      <c r="E35" s="733"/>
      <c r="F35" s="152"/>
    </row>
    <row r="36" spans="1:6" ht="38.25">
      <c r="A36" s="195" t="s">
        <v>127</v>
      </c>
      <c r="B36" s="1160" t="s">
        <v>444</v>
      </c>
      <c r="C36" s="65"/>
      <c r="D36" s="69"/>
      <c r="E36" s="733"/>
      <c r="F36" s="152"/>
    </row>
    <row r="37" spans="1:6">
      <c r="A37" s="195"/>
      <c r="B37" s="1162"/>
      <c r="C37" s="65" t="s">
        <v>103</v>
      </c>
      <c r="D37" s="69">
        <v>42</v>
      </c>
      <c r="E37" s="733"/>
      <c r="F37" s="152">
        <f>D37*E37</f>
        <v>0</v>
      </c>
    </row>
    <row r="38" spans="1:6">
      <c r="A38" s="195"/>
      <c r="B38" s="1162"/>
      <c r="C38" s="65"/>
      <c r="D38" s="69"/>
      <c r="E38" s="733"/>
      <c r="F38" s="152"/>
    </row>
    <row r="39" spans="1:6" ht="76.5">
      <c r="A39" s="195" t="s">
        <v>128</v>
      </c>
      <c r="B39" s="1160" t="s">
        <v>1117</v>
      </c>
      <c r="C39" s="65"/>
      <c r="D39" s="69"/>
      <c r="E39" s="733"/>
      <c r="F39" s="152"/>
    </row>
    <row r="40" spans="1:6">
      <c r="A40" s="195"/>
      <c r="B40" s="1162"/>
      <c r="C40" s="65" t="s">
        <v>103</v>
      </c>
      <c r="D40" s="69">
        <v>1600</v>
      </c>
      <c r="E40" s="733"/>
      <c r="F40" s="152">
        <f>D40*E40</f>
        <v>0</v>
      </c>
    </row>
    <row r="41" spans="1:6">
      <c r="A41" s="195"/>
      <c r="B41" s="1162"/>
      <c r="C41" s="65"/>
      <c r="D41" s="69"/>
      <c r="E41" s="733"/>
      <c r="F41" s="152"/>
    </row>
    <row r="42" spans="1:6" ht="25.5">
      <c r="A42" s="195" t="s">
        <v>129</v>
      </c>
      <c r="B42" s="1160" t="s">
        <v>308</v>
      </c>
      <c r="C42" s="65"/>
      <c r="D42" s="69"/>
      <c r="E42" s="733"/>
      <c r="F42" s="152"/>
    </row>
    <row r="43" spans="1:6">
      <c r="A43" s="195"/>
      <c r="B43" s="1162"/>
      <c r="C43" s="65" t="s">
        <v>103</v>
      </c>
      <c r="D43" s="69">
        <v>1600</v>
      </c>
      <c r="E43" s="733"/>
      <c r="F43" s="152">
        <f>D43*E43</f>
        <v>0</v>
      </c>
    </row>
    <row r="44" spans="1:6">
      <c r="A44" s="195"/>
      <c r="B44" s="1162"/>
      <c r="C44" s="65"/>
      <c r="D44" s="69"/>
      <c r="E44" s="733"/>
      <c r="F44" s="152"/>
    </row>
    <row r="45" spans="1:6" ht="76.5">
      <c r="A45" s="195" t="s">
        <v>130</v>
      </c>
      <c r="B45" s="1160" t="s">
        <v>1118</v>
      </c>
      <c r="C45" s="65"/>
      <c r="D45" s="69"/>
      <c r="E45" s="733"/>
      <c r="F45" s="152"/>
    </row>
    <row r="46" spans="1:6">
      <c r="A46" s="195"/>
      <c r="B46" s="1162"/>
      <c r="C46" s="65" t="s">
        <v>96</v>
      </c>
      <c r="D46" s="69">
        <v>1020</v>
      </c>
      <c r="E46" s="733"/>
      <c r="F46" s="152">
        <f>D46*E46</f>
        <v>0</v>
      </c>
    </row>
    <row r="47" spans="1:6">
      <c r="A47" s="195"/>
      <c r="B47" s="1162"/>
      <c r="C47" s="65"/>
      <c r="D47" s="69"/>
      <c r="E47" s="733"/>
      <c r="F47" s="152"/>
    </row>
    <row r="48" spans="1:6" ht="25.5">
      <c r="A48" s="195" t="s">
        <v>133</v>
      </c>
      <c r="B48" s="1160" t="s">
        <v>1119</v>
      </c>
      <c r="C48" s="65"/>
      <c r="D48" s="69"/>
      <c r="E48" s="733"/>
      <c r="F48" s="152"/>
    </row>
    <row r="49" spans="1:6">
      <c r="A49" s="195"/>
      <c r="B49" s="1162"/>
      <c r="C49" s="65" t="s">
        <v>96</v>
      </c>
      <c r="D49" s="69">
        <v>1020</v>
      </c>
      <c r="E49" s="733"/>
      <c r="F49" s="152">
        <f>D49*E49</f>
        <v>0</v>
      </c>
    </row>
    <row r="50" spans="1:6">
      <c r="A50" s="195"/>
      <c r="B50" s="1162"/>
      <c r="C50" s="65"/>
      <c r="D50" s="69"/>
      <c r="E50" s="733"/>
      <c r="F50" s="152"/>
    </row>
    <row r="51" spans="1:6" ht="25.5">
      <c r="A51" s="195" t="s">
        <v>135</v>
      </c>
      <c r="B51" s="1160" t="s">
        <v>1120</v>
      </c>
      <c r="C51" s="65"/>
      <c r="D51" s="69"/>
      <c r="E51" s="733"/>
      <c r="F51" s="152"/>
    </row>
    <row r="52" spans="1:6">
      <c r="A52" s="195"/>
      <c r="B52" s="1162"/>
      <c r="C52" s="65" t="s">
        <v>96</v>
      </c>
      <c r="D52" s="69">
        <v>1020</v>
      </c>
      <c r="E52" s="733"/>
      <c r="F52" s="152">
        <f>D52*E52</f>
        <v>0</v>
      </c>
    </row>
    <row r="53" spans="1:6">
      <c r="A53" s="195"/>
      <c r="B53" s="1162"/>
      <c r="C53" s="65"/>
      <c r="D53" s="69"/>
      <c r="E53" s="733"/>
      <c r="F53" s="152"/>
    </row>
    <row r="54" spans="1:6" ht="51">
      <c r="A54" s="195" t="s">
        <v>136</v>
      </c>
      <c r="B54" s="1160" t="s">
        <v>309</v>
      </c>
      <c r="C54" s="65"/>
      <c r="D54" s="69"/>
      <c r="E54" s="733"/>
      <c r="F54" s="152"/>
    </row>
    <row r="55" spans="1:6">
      <c r="A55" s="195"/>
      <c r="B55" s="1162"/>
      <c r="C55" s="65" t="s">
        <v>93</v>
      </c>
      <c r="D55" s="69">
        <v>5</v>
      </c>
      <c r="E55" s="733"/>
      <c r="F55" s="152">
        <f>D55*E55</f>
        <v>0</v>
      </c>
    </row>
    <row r="56" spans="1:6">
      <c r="A56" s="195"/>
      <c r="B56" s="1162"/>
      <c r="C56" s="65"/>
      <c r="D56" s="69"/>
      <c r="E56" s="733"/>
      <c r="F56" s="152"/>
    </row>
    <row r="57" spans="1:6" ht="63.75">
      <c r="A57" s="195" t="s">
        <v>137</v>
      </c>
      <c r="B57" s="1160" t="s">
        <v>345</v>
      </c>
      <c r="C57" s="65"/>
      <c r="D57" s="69"/>
      <c r="E57" s="733"/>
      <c r="F57" s="152"/>
    </row>
    <row r="58" spans="1:6">
      <c r="A58" s="195"/>
      <c r="B58" s="1162"/>
      <c r="C58" s="65" t="s">
        <v>96</v>
      </c>
      <c r="D58" s="69">
        <v>1300</v>
      </c>
      <c r="E58" s="733"/>
      <c r="F58" s="152">
        <f>D58*E58</f>
        <v>0</v>
      </c>
    </row>
    <row r="59" spans="1:6">
      <c r="A59" s="195"/>
      <c r="B59" s="1162"/>
      <c r="C59" s="65"/>
      <c r="D59" s="69"/>
      <c r="E59" s="733"/>
      <c r="F59" s="152"/>
    </row>
    <row r="60" spans="1:6" ht="51">
      <c r="A60" s="195" t="s">
        <v>139</v>
      </c>
      <c r="B60" s="1160" t="s">
        <v>1121</v>
      </c>
      <c r="C60" s="65"/>
      <c r="D60" s="69"/>
      <c r="E60" s="733"/>
      <c r="F60" s="152"/>
    </row>
    <row r="61" spans="1:6">
      <c r="A61" s="195"/>
      <c r="B61" s="1162"/>
      <c r="C61" s="65" t="s">
        <v>93</v>
      </c>
      <c r="D61" s="69">
        <v>18</v>
      </c>
      <c r="E61" s="733"/>
      <c r="F61" s="152">
        <f>D61*E61</f>
        <v>0</v>
      </c>
    </row>
    <row r="62" spans="1:6">
      <c r="A62" s="195"/>
      <c r="B62" s="1162"/>
      <c r="C62" s="65"/>
      <c r="D62" s="69"/>
      <c r="E62" s="733"/>
      <c r="F62" s="152"/>
    </row>
    <row r="63" spans="1:6" ht="51">
      <c r="A63" s="195" t="s">
        <v>141</v>
      </c>
      <c r="B63" s="1160" t="s">
        <v>446</v>
      </c>
      <c r="C63" s="65"/>
      <c r="D63" s="69"/>
      <c r="E63" s="733"/>
      <c r="F63" s="152"/>
    </row>
    <row r="64" spans="1:6">
      <c r="A64" s="195"/>
      <c r="B64" s="1161"/>
      <c r="C64" s="170" t="s">
        <v>103</v>
      </c>
      <c r="D64" s="69">
        <v>1600</v>
      </c>
      <c r="E64" s="733"/>
      <c r="F64" s="152">
        <f>D64*E64</f>
        <v>0</v>
      </c>
    </row>
    <row r="65" spans="1:6">
      <c r="A65" s="195"/>
      <c r="B65" s="1162"/>
      <c r="C65" s="65"/>
      <c r="D65" s="69"/>
      <c r="E65" s="733"/>
      <c r="F65" s="152"/>
    </row>
    <row r="66" spans="1:6" ht="51">
      <c r="A66" s="195" t="s">
        <v>143</v>
      </c>
      <c r="B66" s="1160" t="s">
        <v>447</v>
      </c>
      <c r="C66" s="65"/>
      <c r="D66" s="69"/>
      <c r="E66" s="733"/>
      <c r="F66" s="152"/>
    </row>
    <row r="67" spans="1:6">
      <c r="A67" s="195"/>
      <c r="B67" s="1162"/>
      <c r="C67" s="65" t="s">
        <v>103</v>
      </c>
      <c r="D67" s="69">
        <v>1600</v>
      </c>
      <c r="E67" s="733"/>
      <c r="F67" s="152">
        <f>D67*E67</f>
        <v>0</v>
      </c>
    </row>
    <row r="68" spans="1:6">
      <c r="A68" s="195"/>
      <c r="B68" s="1162"/>
      <c r="C68" s="65"/>
      <c r="D68" s="69"/>
      <c r="E68" s="733"/>
      <c r="F68" s="152"/>
    </row>
    <row r="69" spans="1:6" ht="63.75">
      <c r="A69" s="195" t="s">
        <v>145</v>
      </c>
      <c r="B69" s="1160" t="s">
        <v>445</v>
      </c>
      <c r="C69" s="65"/>
      <c r="D69" s="69"/>
      <c r="E69" s="733"/>
      <c r="F69" s="152"/>
    </row>
    <row r="70" spans="1:6">
      <c r="A70" s="195"/>
      <c r="B70" s="1162"/>
      <c r="C70" s="65" t="s">
        <v>103</v>
      </c>
      <c r="D70" s="69">
        <v>1600</v>
      </c>
      <c r="E70" s="733"/>
      <c r="F70" s="152">
        <f>D70*E70</f>
        <v>0</v>
      </c>
    </row>
    <row r="71" spans="1:6">
      <c r="A71" s="195"/>
      <c r="B71" s="1162"/>
      <c r="C71" s="65"/>
      <c r="D71" s="69"/>
      <c r="E71" s="733"/>
      <c r="F71" s="152"/>
    </row>
    <row r="72" spans="1:6" ht="51">
      <c r="A72" s="195" t="s">
        <v>146</v>
      </c>
      <c r="B72" s="1160" t="s">
        <v>448</v>
      </c>
      <c r="C72" s="65"/>
      <c r="D72" s="69"/>
      <c r="E72" s="733"/>
      <c r="F72" s="152"/>
    </row>
    <row r="73" spans="1:6">
      <c r="A73" s="195"/>
      <c r="B73" s="1162"/>
      <c r="C73" s="65" t="s">
        <v>103</v>
      </c>
      <c r="D73" s="69">
        <v>8000</v>
      </c>
      <c r="E73" s="733"/>
      <c r="F73" s="152">
        <f>D73*E73</f>
        <v>0</v>
      </c>
    </row>
    <row r="74" spans="1:6">
      <c r="A74" s="195"/>
      <c r="B74" s="1162"/>
      <c r="C74" s="65"/>
      <c r="D74" s="69"/>
      <c r="E74" s="733"/>
      <c r="F74" s="152"/>
    </row>
    <row r="75" spans="1:6" ht="63.75">
      <c r="A75" s="195" t="s">
        <v>148</v>
      </c>
      <c r="B75" s="1160" t="s">
        <v>449</v>
      </c>
      <c r="C75" s="65"/>
      <c r="D75" s="69"/>
      <c r="E75" s="733"/>
      <c r="F75" s="152"/>
    </row>
    <row r="76" spans="1:6">
      <c r="A76" s="195"/>
      <c r="B76" s="1162"/>
      <c r="C76" s="65" t="s">
        <v>103</v>
      </c>
      <c r="D76" s="69">
        <v>8000</v>
      </c>
      <c r="E76" s="733"/>
      <c r="F76" s="152">
        <f>D76*E76</f>
        <v>0</v>
      </c>
    </row>
    <row r="77" spans="1:6">
      <c r="A77" s="195"/>
      <c r="B77" s="1162"/>
      <c r="C77" s="65"/>
      <c r="D77" s="69"/>
      <c r="E77" s="733"/>
      <c r="F77" s="152"/>
    </row>
    <row r="78" spans="1:6" ht="51">
      <c r="A78" s="195" t="s">
        <v>152</v>
      </c>
      <c r="B78" s="1160" t="s">
        <v>282</v>
      </c>
      <c r="C78" s="65"/>
      <c r="D78" s="69"/>
      <c r="E78" s="733"/>
      <c r="F78" s="152"/>
    </row>
    <row r="79" spans="1:6">
      <c r="A79" s="195"/>
      <c r="B79" s="1162"/>
      <c r="C79" s="65" t="s">
        <v>103</v>
      </c>
      <c r="D79" s="69">
        <v>8000</v>
      </c>
      <c r="E79" s="733"/>
      <c r="F79" s="152">
        <f>D79*E79</f>
        <v>0</v>
      </c>
    </row>
    <row r="80" spans="1:6">
      <c r="A80" s="195"/>
      <c r="B80" s="1162"/>
      <c r="C80" s="65"/>
      <c r="D80" s="69"/>
      <c r="E80" s="733"/>
      <c r="F80" s="152"/>
    </row>
    <row r="81" spans="1:6" ht="63.75">
      <c r="A81" s="195" t="s">
        <v>185</v>
      </c>
      <c r="B81" s="1160" t="s">
        <v>1176</v>
      </c>
      <c r="C81" s="65"/>
      <c r="D81" s="69"/>
      <c r="E81" s="733"/>
      <c r="F81" s="152"/>
    </row>
    <row r="82" spans="1:6">
      <c r="A82" s="195"/>
      <c r="B82" s="1162" t="s">
        <v>1175</v>
      </c>
      <c r="C82" s="65" t="s">
        <v>103</v>
      </c>
      <c r="D82" s="69">
        <v>1600</v>
      </c>
      <c r="E82" s="733"/>
      <c r="F82" s="152">
        <f>D82*E82</f>
        <v>0</v>
      </c>
    </row>
    <row r="83" spans="1:6">
      <c r="A83" s="195"/>
      <c r="B83" s="1162" t="s">
        <v>1174</v>
      </c>
      <c r="C83" s="65" t="s">
        <v>103</v>
      </c>
      <c r="D83" s="69">
        <v>600</v>
      </c>
      <c r="E83" s="733"/>
      <c r="F83" s="152"/>
    </row>
    <row r="84" spans="1:6">
      <c r="A84" s="195"/>
      <c r="B84" s="1162"/>
      <c r="C84" s="65"/>
      <c r="D84" s="69"/>
      <c r="E84" s="733"/>
      <c r="F84" s="152"/>
    </row>
    <row r="85" spans="1:6" ht="51">
      <c r="A85" s="195" t="s">
        <v>187</v>
      </c>
      <c r="B85" s="1160" t="s">
        <v>450</v>
      </c>
      <c r="C85" s="65"/>
      <c r="D85" s="69"/>
      <c r="E85" s="733"/>
      <c r="F85" s="152"/>
    </row>
    <row r="86" spans="1:6">
      <c r="A86" s="195"/>
      <c r="B86" s="1162"/>
      <c r="C86" s="65" t="s">
        <v>103</v>
      </c>
      <c r="D86" s="69">
        <v>320</v>
      </c>
      <c r="E86" s="733"/>
      <c r="F86" s="152">
        <f>D86*E86</f>
        <v>0</v>
      </c>
    </row>
    <row r="87" spans="1:6">
      <c r="A87" s="195"/>
      <c r="B87" s="1162"/>
      <c r="C87" s="65"/>
      <c r="D87" s="69"/>
      <c r="E87" s="733"/>
      <c r="F87" s="152"/>
    </row>
    <row r="88" spans="1:6" ht="89.25">
      <c r="A88" s="195" t="s">
        <v>189</v>
      </c>
      <c r="B88" s="1160" t="s">
        <v>453</v>
      </c>
      <c r="C88" s="65"/>
      <c r="D88" s="69"/>
      <c r="E88" s="733"/>
      <c r="F88" s="152"/>
    </row>
    <row r="89" spans="1:6">
      <c r="A89" s="195"/>
      <c r="B89" s="1162"/>
      <c r="C89" s="65" t="s">
        <v>103</v>
      </c>
      <c r="D89" s="69">
        <v>630</v>
      </c>
      <c r="E89" s="733"/>
      <c r="F89" s="152">
        <f>D89*E89</f>
        <v>0</v>
      </c>
    </row>
    <row r="90" spans="1:6">
      <c r="A90" s="195"/>
      <c r="B90" s="1162"/>
      <c r="C90" s="65"/>
      <c r="D90" s="69"/>
      <c r="E90" s="733"/>
      <c r="F90" s="152"/>
    </row>
    <row r="91" spans="1:6" ht="25.5">
      <c r="A91" s="195" t="s">
        <v>190</v>
      </c>
      <c r="B91" s="1160" t="s">
        <v>451</v>
      </c>
      <c r="C91" s="65"/>
      <c r="D91" s="69"/>
      <c r="E91" s="733"/>
      <c r="F91" s="152"/>
    </row>
    <row r="92" spans="1:6">
      <c r="A92" s="195"/>
      <c r="B92" s="1162"/>
      <c r="C92" s="65" t="s">
        <v>103</v>
      </c>
      <c r="D92" s="69">
        <v>1050</v>
      </c>
      <c r="E92" s="733"/>
      <c r="F92" s="152">
        <f>D92*E92</f>
        <v>0</v>
      </c>
    </row>
    <row r="93" spans="1:6">
      <c r="A93" s="195"/>
      <c r="B93" s="1162"/>
      <c r="C93" s="65"/>
      <c r="D93" s="69"/>
      <c r="E93" s="733"/>
      <c r="F93" s="152"/>
    </row>
    <row r="94" spans="1:6" ht="63.75">
      <c r="A94" s="195" t="s">
        <v>191</v>
      </c>
      <c r="B94" s="1160" t="s">
        <v>310</v>
      </c>
      <c r="C94" s="65"/>
      <c r="D94" s="69"/>
      <c r="E94" s="733"/>
      <c r="F94" s="152"/>
    </row>
    <row r="95" spans="1:6">
      <c r="A95" s="195"/>
      <c r="B95" s="1160"/>
      <c r="C95" s="65" t="s">
        <v>103</v>
      </c>
      <c r="D95" s="69">
        <v>630</v>
      </c>
      <c r="E95" s="733"/>
      <c r="F95" s="152">
        <f>D95*E95</f>
        <v>0</v>
      </c>
    </row>
    <row r="96" spans="1:6">
      <c r="A96" s="195"/>
      <c r="B96" s="1162"/>
      <c r="C96" s="65"/>
      <c r="D96" s="69"/>
      <c r="E96" s="733"/>
      <c r="F96" s="152"/>
    </row>
    <row r="97" spans="1:6" ht="25.5">
      <c r="A97" s="195" t="s">
        <v>192</v>
      </c>
      <c r="B97" s="1160" t="s">
        <v>452</v>
      </c>
      <c r="C97" s="65"/>
      <c r="D97" s="69"/>
      <c r="E97" s="733"/>
      <c r="F97" s="152"/>
    </row>
    <row r="98" spans="1:6">
      <c r="A98" s="195"/>
      <c r="B98" s="1162"/>
      <c r="C98" s="65" t="s">
        <v>103</v>
      </c>
      <c r="D98" s="69">
        <v>1050</v>
      </c>
      <c r="E98" s="733"/>
      <c r="F98" s="152">
        <f>D98*E98</f>
        <v>0</v>
      </c>
    </row>
    <row r="99" spans="1:6">
      <c r="A99" s="195"/>
      <c r="B99" s="1162"/>
      <c r="C99" s="65"/>
      <c r="D99" s="69"/>
      <c r="E99" s="733"/>
      <c r="F99" s="152"/>
    </row>
    <row r="100" spans="1:6" ht="38.25">
      <c r="A100" s="195" t="s">
        <v>193</v>
      </c>
      <c r="B100" s="1160" t="s">
        <v>454</v>
      </c>
      <c r="C100" s="65"/>
      <c r="D100" s="69"/>
      <c r="E100" s="733"/>
      <c r="F100" s="152"/>
    </row>
    <row r="101" spans="1:6">
      <c r="A101" s="195"/>
      <c r="B101" s="1162"/>
      <c r="C101" s="65" t="s">
        <v>103</v>
      </c>
      <c r="D101" s="69">
        <v>15</v>
      </c>
      <c r="E101" s="733"/>
      <c r="F101" s="152">
        <f>D101*E101</f>
        <v>0</v>
      </c>
    </row>
    <row r="102" spans="1:6">
      <c r="A102" s="195"/>
      <c r="B102" s="1162"/>
      <c r="C102" s="65"/>
      <c r="D102" s="69"/>
      <c r="E102" s="733"/>
      <c r="F102" s="152"/>
    </row>
    <row r="103" spans="1:6">
      <c r="A103" s="195"/>
      <c r="B103" s="1154"/>
      <c r="C103" s="453"/>
      <c r="D103" s="456"/>
      <c r="E103" s="141"/>
      <c r="F103" s="141"/>
    </row>
    <row r="104" spans="1:6">
      <c r="A104" s="194"/>
      <c r="B104" s="1163"/>
      <c r="C104" s="148"/>
      <c r="D104" s="149"/>
      <c r="E104" s="149"/>
      <c r="F104" s="31"/>
    </row>
    <row r="105" spans="1:6">
      <c r="A105" s="193" t="s">
        <v>280</v>
      </c>
      <c r="B105" s="1137" t="s">
        <v>283</v>
      </c>
      <c r="C105" s="154"/>
      <c r="D105" s="155"/>
      <c r="E105" s="155"/>
      <c r="F105" s="156">
        <f>SUM(F3:F103)</f>
        <v>0</v>
      </c>
    </row>
  </sheetData>
  <sheetProtection algorithmName="SHA-512" hashValue="GJfTVCq/Oy8d+40lAKd084yc/NER13B2qAesXQjxNeA12T9CGSX1FahjumV9Qdi1EHG6ywQnYhWLtJKSBDsQxg==" saltValue="tPcaCVkst5CLX42AZ1anMQ==" spinCount="100000" sheet="1" objects="1" scenarios="1"/>
  <pageMargins left="0.7" right="0.35" top="0.55000000000000004" bottom="0.39" header="0.13" footer="0.3"/>
  <pageSetup paperSize="9" scale="99" orientation="portrait" r:id="rId1"/>
  <rowBreaks count="1" manualBreakCount="1">
    <brk id="8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2:F21"/>
  <sheetViews>
    <sheetView view="pageBreakPreview" zoomScaleNormal="89" zoomScaleSheetLayoutView="100" workbookViewId="0">
      <selection activeCell="D4" sqref="D4"/>
    </sheetView>
  </sheetViews>
  <sheetFormatPr defaultColWidth="9.140625" defaultRowHeight="12.75"/>
  <cols>
    <col min="1" max="1" width="3.7109375" style="1140" customWidth="1"/>
    <col min="2" max="2" width="45.7109375" style="1140" customWidth="1"/>
    <col min="3" max="3" width="9.140625" style="1140"/>
    <col min="4" max="4" width="13.140625" style="1149" bestFit="1" customWidth="1"/>
    <col min="5" max="6" width="14.5703125" style="1149" bestFit="1" customWidth="1"/>
    <col min="7" max="16384" width="9.140625" style="1140"/>
  </cols>
  <sheetData>
    <row r="2" spans="1:6">
      <c r="A2" s="1136" t="s">
        <v>284</v>
      </c>
      <c r="B2" s="1137" t="s">
        <v>498</v>
      </c>
      <c r="C2" s="1138" t="s">
        <v>88</v>
      </c>
      <c r="D2" s="1139" t="s">
        <v>89</v>
      </c>
      <c r="E2" s="1139" t="s">
        <v>90</v>
      </c>
      <c r="F2" s="1139" t="s">
        <v>91</v>
      </c>
    </row>
    <row r="3" spans="1:6">
      <c r="A3" s="1141"/>
      <c r="B3" s="1142"/>
      <c r="C3" s="1143"/>
      <c r="D3" s="1144"/>
      <c r="E3" s="1144"/>
      <c r="F3" s="1144"/>
    </row>
    <row r="4" spans="1:6" ht="153">
      <c r="B4" s="1145" t="s">
        <v>3379</v>
      </c>
      <c r="C4" s="1146"/>
      <c r="D4" s="1147"/>
      <c r="E4" s="1147"/>
      <c r="F4" s="1147"/>
    </row>
    <row r="5" spans="1:6" ht="89.25">
      <c r="B5" s="1148" t="s">
        <v>499</v>
      </c>
      <c r="C5" s="1146"/>
      <c r="D5" s="1147"/>
      <c r="E5" s="1147"/>
      <c r="F5" s="1147"/>
    </row>
    <row r="6" spans="1:6" ht="38.25">
      <c r="B6" s="1148" t="s">
        <v>500</v>
      </c>
    </row>
    <row r="7" spans="1:6">
      <c r="B7" s="1148"/>
    </row>
    <row r="8" spans="1:6">
      <c r="B8" s="1148"/>
    </row>
    <row r="9" spans="1:6" ht="246.75" customHeight="1">
      <c r="A9" s="1140" t="s">
        <v>1</v>
      </c>
      <c r="B9" s="1135" t="s">
        <v>3943</v>
      </c>
      <c r="C9" s="1150"/>
    </row>
    <row r="10" spans="1:6">
      <c r="B10" s="1148" t="s">
        <v>1177</v>
      </c>
      <c r="E10" s="1151"/>
    </row>
    <row r="11" spans="1:6">
      <c r="B11" s="1152"/>
      <c r="C11" s="1148" t="s">
        <v>2</v>
      </c>
      <c r="D11" s="1149">
        <v>1</v>
      </c>
      <c r="E11" s="1151"/>
      <c r="F11" s="1149">
        <f>D11*E11</f>
        <v>0</v>
      </c>
    </row>
    <row r="12" spans="1:6">
      <c r="E12" s="1151"/>
    </row>
    <row r="13" spans="1:6">
      <c r="E13" s="1151"/>
    </row>
    <row r="14" spans="1:6">
      <c r="E14" s="1151"/>
    </row>
    <row r="15" spans="1:6">
      <c r="E15" s="1151"/>
    </row>
    <row r="16" spans="1:6" ht="63.75">
      <c r="A16" s="1153" t="s">
        <v>94</v>
      </c>
      <c r="B16" s="1148" t="s">
        <v>912</v>
      </c>
      <c r="E16" s="1151"/>
    </row>
    <row r="17" spans="1:6">
      <c r="C17" s="1140" t="s">
        <v>2</v>
      </c>
      <c r="D17" s="1149">
        <v>1</v>
      </c>
      <c r="E17" s="1151"/>
      <c r="F17" s="1149">
        <f>D17*E17</f>
        <v>0</v>
      </c>
    </row>
    <row r="18" spans="1:6">
      <c r="E18" s="1151"/>
    </row>
    <row r="19" spans="1:6">
      <c r="B19" s="1154"/>
      <c r="C19" s="1155"/>
      <c r="D19" s="1156"/>
      <c r="E19" s="1157"/>
      <c r="F19" s="1157"/>
    </row>
    <row r="20" spans="1:6">
      <c r="B20" s="1154"/>
      <c r="C20" s="1155"/>
      <c r="D20" s="1156"/>
      <c r="E20" s="1157"/>
      <c r="F20" s="1157"/>
    </row>
    <row r="21" spans="1:6">
      <c r="A21" s="1136" t="s">
        <v>284</v>
      </c>
      <c r="B21" s="1158" t="s">
        <v>504</v>
      </c>
      <c r="C21" s="1158"/>
      <c r="D21" s="1158"/>
      <c r="E21" s="1158"/>
      <c r="F21" s="1158">
        <f>SUM(F9:F20)</f>
        <v>0</v>
      </c>
    </row>
  </sheetData>
  <sheetProtection algorithmName="SHA-512" hashValue="Yje18ECZozCTULhZoPaRnUkkDyMRL1fkXmMfVM+ivoKd5Bd0Y5NK67gXtPH0JOEYL52VyxxDRkVIVpcnDyEAXg==" saltValue="zpnU+r5gjgip1EEbsvSh9g==" spinCount="100000" sheet="1" objects="1" scenarios="1"/>
  <pageMargins left="0.7" right="0.7" top="0.75" bottom="0.75" header="0.3" footer="0.3"/>
  <pageSetup paperSize="9" scale="8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IU24"/>
  <sheetViews>
    <sheetView view="pageBreakPreview" zoomScaleSheetLayoutView="100" workbookViewId="0">
      <selection activeCell="B4" sqref="B4"/>
    </sheetView>
  </sheetViews>
  <sheetFormatPr defaultColWidth="9.140625" defaultRowHeight="12.75"/>
  <cols>
    <col min="1" max="1" width="3.42578125" style="1164" bestFit="1" customWidth="1"/>
    <col min="2" max="2" width="45.7109375" style="1164" customWidth="1"/>
    <col min="3" max="3" width="7.5703125" style="1158" bestFit="1" customWidth="1"/>
    <col min="4" max="4" width="11" style="1158" bestFit="1" customWidth="1"/>
    <col min="5" max="5" width="9.5703125" style="1158" bestFit="1" customWidth="1"/>
    <col min="6" max="6" width="13.140625" style="1158" bestFit="1" customWidth="1"/>
    <col min="7" max="7" width="9.140625" style="1158"/>
    <col min="8" max="8" width="9.7109375" style="1158" customWidth="1"/>
    <col min="9" max="16384" width="9.140625" style="1158"/>
  </cols>
  <sheetData>
    <row r="3" spans="1:8">
      <c r="A3" s="1137" t="s">
        <v>497</v>
      </c>
      <c r="B3" s="1137" t="s">
        <v>285</v>
      </c>
      <c r="C3" s="1165" t="s">
        <v>88</v>
      </c>
      <c r="D3" s="1166" t="s">
        <v>89</v>
      </c>
      <c r="E3" s="1166" t="s">
        <v>90</v>
      </c>
      <c r="F3" s="60" t="s">
        <v>91</v>
      </c>
    </row>
    <row r="4" spans="1:8">
      <c r="A4" s="1167"/>
      <c r="B4" s="1167"/>
      <c r="C4" s="1168"/>
      <c r="D4" s="1169"/>
      <c r="E4" s="1169"/>
      <c r="F4" s="1170"/>
    </row>
    <row r="5" spans="1:8" ht="81" customHeight="1">
      <c r="A5" s="1167"/>
      <c r="B5" s="1167" t="s">
        <v>913</v>
      </c>
      <c r="C5" s="1168"/>
      <c r="D5" s="1169"/>
      <c r="E5" s="1169"/>
      <c r="F5" s="1170"/>
    </row>
    <row r="6" spans="1:8">
      <c r="A6" s="1163"/>
      <c r="B6" s="1163"/>
      <c r="C6" s="1171"/>
      <c r="D6" s="1172"/>
      <c r="E6" s="1172"/>
      <c r="F6" s="32"/>
    </row>
    <row r="7" spans="1:8" ht="63.75">
      <c r="A7" s="1162" t="s">
        <v>1</v>
      </c>
      <c r="B7" s="1179" t="s">
        <v>3944</v>
      </c>
      <c r="C7" s="1173"/>
      <c r="D7" s="1174"/>
      <c r="E7" s="1175"/>
      <c r="F7" s="1157"/>
    </row>
    <row r="8" spans="1:8">
      <c r="A8" s="1162"/>
      <c r="B8" s="1162"/>
      <c r="C8" s="1176" t="s">
        <v>103</v>
      </c>
      <c r="D8" s="1174">
        <v>3360</v>
      </c>
      <c r="E8" s="1177"/>
      <c r="F8" s="39">
        <f>SUM(D8*E8)</f>
        <v>0</v>
      </c>
    </row>
    <row r="9" spans="1:8">
      <c r="A9" s="1162"/>
      <c r="B9" s="1162"/>
      <c r="C9" s="1176"/>
      <c r="D9" s="1178"/>
      <c r="E9" s="1177"/>
      <c r="F9" s="39"/>
      <c r="H9" s="1152"/>
    </row>
    <row r="10" spans="1:8" ht="242.25">
      <c r="A10" s="1162" t="s">
        <v>94</v>
      </c>
      <c r="B10" s="1179" t="s">
        <v>3444</v>
      </c>
      <c r="C10" s="1173"/>
      <c r="D10" s="1174"/>
      <c r="E10" s="1175"/>
      <c r="F10" s="1157"/>
      <c r="H10" s="1152"/>
    </row>
    <row r="11" spans="1:8">
      <c r="A11" s="1162"/>
      <c r="B11" s="1162"/>
      <c r="C11" s="1176" t="s">
        <v>103</v>
      </c>
      <c r="D11" s="1178">
        <v>370</v>
      </c>
      <c r="E11" s="1177"/>
      <c r="F11" s="39">
        <f>SUM(D11*E11)</f>
        <v>0</v>
      </c>
      <c r="H11" s="1152"/>
    </row>
    <row r="12" spans="1:8">
      <c r="A12" s="1162"/>
      <c r="B12" s="1162"/>
      <c r="C12" s="1176"/>
      <c r="D12" s="1178"/>
      <c r="E12" s="1177"/>
      <c r="F12" s="39"/>
      <c r="H12" s="1152"/>
    </row>
    <row r="13" spans="1:8" ht="25.5">
      <c r="A13" s="1162" t="s">
        <v>97</v>
      </c>
      <c r="B13" s="1142" t="s">
        <v>914</v>
      </c>
      <c r="C13" s="1176"/>
      <c r="D13" s="1178"/>
      <c r="E13" s="1177"/>
      <c r="F13" s="39"/>
      <c r="H13" s="1152"/>
    </row>
    <row r="14" spans="1:8">
      <c r="A14" s="1162"/>
      <c r="B14" s="1142"/>
      <c r="C14" s="1176" t="s">
        <v>103</v>
      </c>
      <c r="D14" s="1178">
        <v>310</v>
      </c>
      <c r="E14" s="1177"/>
      <c r="F14" s="39">
        <f>SUM(D14*E14)</f>
        <v>0</v>
      </c>
      <c r="H14" s="1152"/>
    </row>
    <row r="15" spans="1:8">
      <c r="A15" s="1162"/>
      <c r="B15" s="1162"/>
      <c r="C15" s="1176"/>
      <c r="D15" s="1178"/>
      <c r="E15" s="1177"/>
      <c r="F15" s="39"/>
      <c r="H15" s="1152"/>
    </row>
    <row r="16" spans="1:8" ht="165.75">
      <c r="A16" s="1162" t="s">
        <v>98</v>
      </c>
      <c r="B16" s="1179" t="s">
        <v>3445</v>
      </c>
      <c r="C16" s="1173"/>
      <c r="D16" s="1174"/>
      <c r="E16" s="1175"/>
      <c r="F16" s="1157"/>
      <c r="H16" s="1180"/>
    </row>
    <row r="17" spans="1:255">
      <c r="A17" s="1162"/>
      <c r="B17" s="1162"/>
      <c r="C17" s="1176" t="s">
        <v>103</v>
      </c>
      <c r="D17" s="1174">
        <v>75</v>
      </c>
      <c r="E17" s="1175"/>
      <c r="F17" s="1157">
        <f>SUM(D17*E17)</f>
        <v>0</v>
      </c>
      <c r="H17" s="1180"/>
    </row>
    <row r="18" spans="1:255">
      <c r="A18" s="1162"/>
      <c r="B18" s="1162"/>
      <c r="C18" s="1176"/>
      <c r="D18" s="1174"/>
      <c r="E18" s="1175"/>
      <c r="F18" s="1157"/>
      <c r="H18" s="1180"/>
    </row>
    <row r="19" spans="1:255">
      <c r="A19" s="1162"/>
      <c r="B19" s="1152"/>
      <c r="C19" s="1176"/>
      <c r="D19" s="1174"/>
      <c r="E19" s="1175"/>
      <c r="F19" s="1157"/>
      <c r="H19" s="1180"/>
    </row>
    <row r="20" spans="1:255" s="1184" customFormat="1">
      <c r="A20" s="1162"/>
      <c r="B20" s="1152"/>
      <c r="C20" s="1176" t="s">
        <v>103</v>
      </c>
      <c r="D20" s="1174">
        <v>315</v>
      </c>
      <c r="E20" s="1175"/>
      <c r="F20" s="1157">
        <f>D20*E20</f>
        <v>0</v>
      </c>
      <c r="G20" s="1181"/>
      <c r="H20" s="1182"/>
      <c r="I20" s="1183"/>
      <c r="K20" s="1185"/>
      <c r="L20" s="1185"/>
      <c r="M20" s="1181"/>
      <c r="N20" s="1182"/>
      <c r="O20" s="1183"/>
      <c r="Q20" s="1185"/>
      <c r="R20" s="1185"/>
      <c r="S20" s="1181"/>
      <c r="T20" s="1182"/>
      <c r="U20" s="1183"/>
      <c r="W20" s="1185"/>
      <c r="X20" s="1185"/>
      <c r="Y20" s="1181"/>
      <c r="Z20" s="1182"/>
      <c r="AA20" s="1183"/>
      <c r="AC20" s="1185"/>
      <c r="AD20" s="1185"/>
      <c r="AE20" s="1181"/>
      <c r="AF20" s="1182"/>
      <c r="AG20" s="1183"/>
      <c r="AI20" s="1185"/>
      <c r="AJ20" s="1185"/>
      <c r="AK20" s="1181"/>
      <c r="AL20" s="1182"/>
      <c r="AM20" s="1183"/>
      <c r="AO20" s="1185"/>
      <c r="AP20" s="1185"/>
      <c r="AQ20" s="1181"/>
      <c r="AR20" s="1182"/>
      <c r="AS20" s="1183"/>
      <c r="AU20" s="1185"/>
      <c r="AV20" s="1185"/>
      <c r="AW20" s="1181"/>
      <c r="AX20" s="1182"/>
      <c r="AY20" s="1183"/>
      <c r="BA20" s="1185"/>
      <c r="BB20" s="1185"/>
      <c r="BC20" s="1181"/>
      <c r="BD20" s="1182"/>
      <c r="BE20" s="1183"/>
      <c r="BG20" s="1185"/>
      <c r="BH20" s="1185"/>
      <c r="BI20" s="1181"/>
      <c r="BJ20" s="1182"/>
      <c r="BK20" s="1183"/>
      <c r="BM20" s="1185"/>
      <c r="BN20" s="1185"/>
      <c r="BO20" s="1181"/>
      <c r="BP20" s="1182"/>
      <c r="BQ20" s="1183"/>
      <c r="BS20" s="1185"/>
      <c r="BT20" s="1185"/>
      <c r="BU20" s="1181"/>
      <c r="BV20" s="1182"/>
      <c r="BW20" s="1183"/>
      <c r="BY20" s="1185"/>
      <c r="BZ20" s="1185"/>
      <c r="CA20" s="1181"/>
      <c r="CB20" s="1182"/>
      <c r="CC20" s="1183"/>
      <c r="CE20" s="1185"/>
      <c r="CF20" s="1185"/>
      <c r="CG20" s="1181"/>
      <c r="CH20" s="1182"/>
      <c r="CI20" s="1183"/>
      <c r="CK20" s="1185"/>
      <c r="CL20" s="1185"/>
      <c r="CM20" s="1181"/>
      <c r="CN20" s="1182"/>
      <c r="CO20" s="1183"/>
      <c r="CQ20" s="1185"/>
      <c r="CR20" s="1185"/>
      <c r="CS20" s="1181"/>
      <c r="CT20" s="1182"/>
      <c r="CU20" s="1183"/>
      <c r="CW20" s="1185"/>
      <c r="CX20" s="1185"/>
      <c r="CY20" s="1181"/>
      <c r="CZ20" s="1182"/>
      <c r="DA20" s="1183"/>
      <c r="DC20" s="1185"/>
      <c r="DD20" s="1185"/>
      <c r="DE20" s="1181"/>
      <c r="DF20" s="1182"/>
      <c r="DG20" s="1183"/>
      <c r="DI20" s="1185"/>
      <c r="DJ20" s="1185"/>
      <c r="DK20" s="1181"/>
      <c r="DL20" s="1182"/>
      <c r="DM20" s="1183"/>
      <c r="DO20" s="1185"/>
      <c r="DP20" s="1185"/>
      <c r="DQ20" s="1181"/>
      <c r="DR20" s="1182"/>
      <c r="DS20" s="1183"/>
      <c r="DU20" s="1185"/>
      <c r="DV20" s="1185"/>
      <c r="DW20" s="1181"/>
      <c r="DX20" s="1182"/>
      <c r="DY20" s="1183"/>
      <c r="EA20" s="1185"/>
      <c r="EB20" s="1185"/>
      <c r="EC20" s="1181"/>
      <c r="ED20" s="1182"/>
      <c r="EE20" s="1183"/>
      <c r="EG20" s="1185"/>
      <c r="EH20" s="1185"/>
      <c r="EI20" s="1181"/>
      <c r="EJ20" s="1182"/>
      <c r="EK20" s="1183"/>
      <c r="EM20" s="1185"/>
      <c r="EN20" s="1185"/>
      <c r="EO20" s="1181"/>
      <c r="EP20" s="1182"/>
      <c r="EQ20" s="1183"/>
      <c r="ES20" s="1185"/>
      <c r="ET20" s="1185"/>
      <c r="EU20" s="1181"/>
      <c r="EV20" s="1182"/>
      <c r="EW20" s="1183"/>
      <c r="EY20" s="1185"/>
      <c r="EZ20" s="1185"/>
      <c r="FA20" s="1181"/>
      <c r="FB20" s="1182"/>
      <c r="FC20" s="1183"/>
      <c r="FE20" s="1185"/>
      <c r="FF20" s="1185"/>
      <c r="FG20" s="1181"/>
      <c r="FH20" s="1182"/>
      <c r="FI20" s="1183"/>
      <c r="FK20" s="1185"/>
      <c r="FL20" s="1185"/>
      <c r="FM20" s="1181"/>
      <c r="FN20" s="1182"/>
      <c r="FO20" s="1183"/>
      <c r="FQ20" s="1185"/>
      <c r="FR20" s="1185"/>
      <c r="FS20" s="1181"/>
      <c r="FT20" s="1182"/>
      <c r="FU20" s="1183"/>
      <c r="FW20" s="1185"/>
      <c r="FX20" s="1185"/>
      <c r="FY20" s="1181"/>
      <c r="FZ20" s="1182"/>
      <c r="GA20" s="1183"/>
      <c r="GC20" s="1185"/>
      <c r="GD20" s="1185"/>
      <c r="GE20" s="1181"/>
      <c r="GF20" s="1182"/>
      <c r="GG20" s="1183"/>
      <c r="GI20" s="1185"/>
      <c r="GJ20" s="1185"/>
      <c r="GK20" s="1181"/>
      <c r="GL20" s="1182"/>
      <c r="GM20" s="1183"/>
      <c r="GO20" s="1185"/>
      <c r="GP20" s="1185"/>
      <c r="GQ20" s="1181"/>
      <c r="GR20" s="1182"/>
      <c r="GS20" s="1183"/>
      <c r="GU20" s="1185"/>
      <c r="GV20" s="1185"/>
      <c r="GW20" s="1181"/>
      <c r="GX20" s="1182"/>
      <c r="GY20" s="1183"/>
      <c r="HA20" s="1185"/>
      <c r="HB20" s="1185"/>
      <c r="HC20" s="1181"/>
      <c r="HD20" s="1182"/>
      <c r="HE20" s="1183"/>
      <c r="HG20" s="1185"/>
      <c r="HH20" s="1185"/>
      <c r="HI20" s="1181"/>
      <c r="HJ20" s="1182"/>
      <c r="HK20" s="1183"/>
      <c r="HM20" s="1185"/>
      <c r="HN20" s="1185"/>
      <c r="HO20" s="1181"/>
      <c r="HP20" s="1182"/>
      <c r="HQ20" s="1183"/>
      <c r="HS20" s="1185"/>
      <c r="HT20" s="1185"/>
      <c r="HU20" s="1181"/>
      <c r="HV20" s="1182"/>
      <c r="HW20" s="1183"/>
      <c r="HY20" s="1185"/>
      <c r="HZ20" s="1185"/>
      <c r="IA20" s="1181"/>
      <c r="IB20" s="1182"/>
      <c r="IC20" s="1183"/>
      <c r="IE20" s="1185"/>
      <c r="IF20" s="1185"/>
      <c r="IG20" s="1181"/>
      <c r="IH20" s="1182"/>
      <c r="II20" s="1183"/>
      <c r="IK20" s="1185"/>
      <c r="IL20" s="1185"/>
      <c r="IM20" s="1181"/>
      <c r="IN20" s="1182"/>
      <c r="IO20" s="1183"/>
      <c r="IQ20" s="1185"/>
      <c r="IR20" s="1185"/>
      <c r="IS20" s="1181"/>
      <c r="IT20" s="1182"/>
      <c r="IU20" s="1183"/>
    </row>
    <row r="21" spans="1:255" s="1184" customFormat="1">
      <c r="A21" s="1162"/>
      <c r="B21" s="1152"/>
      <c r="C21" s="1176"/>
      <c r="D21" s="1174"/>
      <c r="E21" s="1175"/>
      <c r="F21" s="1157"/>
      <c r="G21" s="1181"/>
      <c r="H21" s="1182"/>
      <c r="I21" s="1183"/>
      <c r="K21" s="1185"/>
      <c r="L21" s="1185"/>
      <c r="M21" s="1181"/>
      <c r="N21" s="1182"/>
      <c r="O21" s="1183"/>
      <c r="Q21" s="1185"/>
      <c r="R21" s="1185"/>
      <c r="S21" s="1181"/>
      <c r="T21" s="1182"/>
      <c r="U21" s="1183"/>
      <c r="W21" s="1185"/>
      <c r="X21" s="1185"/>
      <c r="Y21" s="1181"/>
      <c r="Z21" s="1182"/>
      <c r="AA21" s="1183"/>
      <c r="AC21" s="1185"/>
      <c r="AD21" s="1185"/>
      <c r="AE21" s="1181"/>
      <c r="AF21" s="1182"/>
      <c r="AG21" s="1183"/>
      <c r="AI21" s="1185"/>
      <c r="AJ21" s="1185"/>
      <c r="AK21" s="1181"/>
      <c r="AL21" s="1182"/>
      <c r="AM21" s="1183"/>
      <c r="AO21" s="1185"/>
      <c r="AP21" s="1185"/>
      <c r="AQ21" s="1181"/>
      <c r="AR21" s="1182"/>
      <c r="AS21" s="1183"/>
      <c r="AU21" s="1185"/>
      <c r="AV21" s="1185"/>
      <c r="AW21" s="1181"/>
      <c r="AX21" s="1182"/>
      <c r="AY21" s="1183"/>
      <c r="BA21" s="1185"/>
      <c r="BB21" s="1185"/>
      <c r="BC21" s="1181"/>
      <c r="BD21" s="1182"/>
      <c r="BE21" s="1183"/>
      <c r="BG21" s="1185"/>
      <c r="BH21" s="1185"/>
      <c r="BI21" s="1181"/>
      <c r="BJ21" s="1182"/>
      <c r="BK21" s="1183"/>
      <c r="BM21" s="1185"/>
      <c r="BN21" s="1185"/>
      <c r="BO21" s="1181"/>
      <c r="BP21" s="1182"/>
      <c r="BQ21" s="1183"/>
      <c r="BS21" s="1185"/>
      <c r="BT21" s="1185"/>
      <c r="BU21" s="1181"/>
      <c r="BV21" s="1182"/>
      <c r="BW21" s="1183"/>
      <c r="BY21" s="1185"/>
      <c r="BZ21" s="1185"/>
      <c r="CA21" s="1181"/>
      <c r="CB21" s="1182"/>
      <c r="CC21" s="1183"/>
      <c r="CE21" s="1185"/>
      <c r="CF21" s="1185"/>
      <c r="CG21" s="1181"/>
      <c r="CH21" s="1182"/>
      <c r="CI21" s="1183"/>
      <c r="CK21" s="1185"/>
      <c r="CL21" s="1185"/>
      <c r="CM21" s="1181"/>
      <c r="CN21" s="1182"/>
      <c r="CO21" s="1183"/>
      <c r="CQ21" s="1185"/>
      <c r="CR21" s="1185"/>
      <c r="CS21" s="1181"/>
      <c r="CT21" s="1182"/>
      <c r="CU21" s="1183"/>
      <c r="CW21" s="1185"/>
      <c r="CX21" s="1185"/>
      <c r="CY21" s="1181"/>
      <c r="CZ21" s="1182"/>
      <c r="DA21" s="1183"/>
      <c r="DC21" s="1185"/>
      <c r="DD21" s="1185"/>
      <c r="DE21" s="1181"/>
      <c r="DF21" s="1182"/>
      <c r="DG21" s="1183"/>
      <c r="DI21" s="1185"/>
      <c r="DJ21" s="1185"/>
      <c r="DK21" s="1181"/>
      <c r="DL21" s="1182"/>
      <c r="DM21" s="1183"/>
      <c r="DO21" s="1185"/>
      <c r="DP21" s="1185"/>
      <c r="DQ21" s="1181"/>
      <c r="DR21" s="1182"/>
      <c r="DS21" s="1183"/>
      <c r="DU21" s="1185"/>
      <c r="DV21" s="1185"/>
      <c r="DW21" s="1181"/>
      <c r="DX21" s="1182"/>
      <c r="DY21" s="1183"/>
      <c r="EA21" s="1185"/>
      <c r="EB21" s="1185"/>
      <c r="EC21" s="1181"/>
      <c r="ED21" s="1182"/>
      <c r="EE21" s="1183"/>
      <c r="EG21" s="1185"/>
      <c r="EH21" s="1185"/>
      <c r="EI21" s="1181"/>
      <c r="EJ21" s="1182"/>
      <c r="EK21" s="1183"/>
      <c r="EM21" s="1185"/>
      <c r="EN21" s="1185"/>
      <c r="EO21" s="1181"/>
      <c r="EP21" s="1182"/>
      <c r="EQ21" s="1183"/>
      <c r="ES21" s="1185"/>
      <c r="ET21" s="1185"/>
      <c r="EU21" s="1181"/>
      <c r="EV21" s="1182"/>
      <c r="EW21" s="1183"/>
      <c r="EY21" s="1185"/>
      <c r="EZ21" s="1185"/>
      <c r="FA21" s="1181"/>
      <c r="FB21" s="1182"/>
      <c r="FC21" s="1183"/>
      <c r="FE21" s="1185"/>
      <c r="FF21" s="1185"/>
      <c r="FG21" s="1181"/>
      <c r="FH21" s="1182"/>
      <c r="FI21" s="1183"/>
      <c r="FK21" s="1185"/>
      <c r="FL21" s="1185"/>
      <c r="FM21" s="1181"/>
      <c r="FN21" s="1182"/>
      <c r="FO21" s="1183"/>
      <c r="FQ21" s="1185"/>
      <c r="FR21" s="1185"/>
      <c r="FS21" s="1181"/>
      <c r="FT21" s="1182"/>
      <c r="FU21" s="1183"/>
      <c r="FW21" s="1185"/>
      <c r="FX21" s="1185"/>
      <c r="FY21" s="1181"/>
      <c r="FZ21" s="1182"/>
      <c r="GA21" s="1183"/>
      <c r="GC21" s="1185"/>
      <c r="GD21" s="1185"/>
      <c r="GE21" s="1181"/>
      <c r="GF21" s="1182"/>
      <c r="GG21" s="1183"/>
      <c r="GI21" s="1185"/>
      <c r="GJ21" s="1185"/>
      <c r="GK21" s="1181"/>
      <c r="GL21" s="1182"/>
      <c r="GM21" s="1183"/>
      <c r="GO21" s="1185"/>
      <c r="GP21" s="1185"/>
      <c r="GQ21" s="1181"/>
      <c r="GR21" s="1182"/>
      <c r="GS21" s="1183"/>
      <c r="GU21" s="1185"/>
      <c r="GV21" s="1185"/>
      <c r="GW21" s="1181"/>
      <c r="GX21" s="1182"/>
      <c r="GY21" s="1183"/>
      <c r="HA21" s="1185"/>
      <c r="HB21" s="1185"/>
      <c r="HC21" s="1181"/>
      <c r="HD21" s="1182"/>
      <c r="HE21" s="1183"/>
      <c r="HG21" s="1185"/>
      <c r="HH21" s="1185"/>
      <c r="HI21" s="1181"/>
      <c r="HJ21" s="1182"/>
      <c r="HK21" s="1183"/>
      <c r="HM21" s="1185"/>
      <c r="HN21" s="1185"/>
      <c r="HO21" s="1181"/>
      <c r="HP21" s="1182"/>
      <c r="HQ21" s="1183"/>
      <c r="HS21" s="1185"/>
      <c r="HT21" s="1185"/>
      <c r="HU21" s="1181"/>
      <c r="HV21" s="1182"/>
      <c r="HW21" s="1183"/>
      <c r="HY21" s="1185"/>
      <c r="HZ21" s="1185"/>
      <c r="IA21" s="1181"/>
      <c r="IB21" s="1182"/>
      <c r="IC21" s="1183"/>
      <c r="IE21" s="1185"/>
      <c r="IF21" s="1185"/>
      <c r="IG21" s="1181"/>
      <c r="IH21" s="1182"/>
      <c r="II21" s="1183"/>
      <c r="IK21" s="1185"/>
      <c r="IL21" s="1185"/>
      <c r="IM21" s="1181"/>
      <c r="IN21" s="1182"/>
      <c r="IO21" s="1183"/>
      <c r="IQ21" s="1185"/>
      <c r="IR21" s="1185"/>
      <c r="IS21" s="1181"/>
      <c r="IT21" s="1182"/>
      <c r="IU21" s="1183"/>
    </row>
    <row r="22" spans="1:255">
      <c r="A22" s="1162"/>
      <c r="B22" s="1154"/>
      <c r="C22" s="1155"/>
      <c r="D22" s="1156"/>
      <c r="E22" s="1157"/>
      <c r="F22" s="1157"/>
    </row>
    <row r="23" spans="1:255">
      <c r="A23" s="1162"/>
      <c r="B23" s="1152"/>
      <c r="C23" s="1176"/>
      <c r="D23" s="1174"/>
      <c r="E23" s="1174"/>
      <c r="F23" s="1157"/>
    </row>
    <row r="24" spans="1:255">
      <c r="A24" s="1137" t="s">
        <v>497</v>
      </c>
      <c r="B24" s="1137" t="s">
        <v>287</v>
      </c>
      <c r="C24" s="1186"/>
      <c r="D24" s="1187"/>
      <c r="E24" s="1187"/>
      <c r="F24" s="1188">
        <f>SUM(F7:F22)</f>
        <v>0</v>
      </c>
    </row>
  </sheetData>
  <sheetProtection algorithmName="SHA-512" hashValue="KKLYxH33Kv6EAWyyfBmCxY0tnvL7etKHfH3x/cfbCZvFBYBH3CxexG1CTUmATNTNa9FS8tEjPvzhB9vfjjZDfg==" saltValue="ji3uSgDiJ4BANUtYJlOyOw==" spinCount="100000" sheet="1" objects="1" scenarios="1"/>
  <pageMargins left="0.7" right="0.39"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F35"/>
  <sheetViews>
    <sheetView workbookViewId="0">
      <selection activeCell="B3" sqref="B3"/>
    </sheetView>
  </sheetViews>
  <sheetFormatPr defaultColWidth="9.140625" defaultRowHeight="12.75"/>
  <cols>
    <col min="1" max="1" width="3.42578125" style="1164" bestFit="1" customWidth="1"/>
    <col min="2" max="2" width="45.7109375" style="1164" customWidth="1"/>
    <col min="3" max="3" width="7.42578125" style="1158" bestFit="1" customWidth="1"/>
    <col min="4" max="4" width="11" style="1158" bestFit="1" customWidth="1"/>
    <col min="5" max="5" width="10.28515625" style="1158" bestFit="1" customWidth="1"/>
    <col min="6" max="6" width="14.42578125" style="1158" customWidth="1"/>
    <col min="7" max="7" width="9.140625" style="1158"/>
    <col min="8" max="8" width="9.7109375" style="1158" customWidth="1"/>
    <col min="9" max="16384" width="9.140625" style="1158"/>
  </cols>
  <sheetData>
    <row r="2" spans="1:6">
      <c r="A2" s="1137" t="s">
        <v>1178</v>
      </c>
      <c r="B2" s="1137" t="s">
        <v>664</v>
      </c>
      <c r="C2" s="1165" t="s">
        <v>88</v>
      </c>
      <c r="D2" s="1166" t="s">
        <v>89</v>
      </c>
      <c r="E2" s="1166" t="s">
        <v>90</v>
      </c>
      <c r="F2" s="60" t="s">
        <v>91</v>
      </c>
    </row>
    <row r="3" spans="1:6" s="1194" customFormat="1">
      <c r="A3" s="1189"/>
      <c r="B3" s="1189"/>
      <c r="C3" s="1190"/>
      <c r="D3" s="1191"/>
      <c r="E3" s="1192"/>
      <c r="F3" s="1193"/>
    </row>
    <row r="4" spans="1:6" s="1194" customFormat="1" ht="127.5">
      <c r="A4" s="1195" t="s">
        <v>1</v>
      </c>
      <c r="B4" s="1195" t="s">
        <v>3383</v>
      </c>
      <c r="C4" s="1190"/>
      <c r="D4" s="1191"/>
      <c r="E4" s="1192"/>
      <c r="F4" s="1193"/>
    </row>
    <row r="5" spans="1:6" s="1194" customFormat="1" ht="140.25">
      <c r="A5" s="1189"/>
      <c r="B5" s="1189" t="s">
        <v>1180</v>
      </c>
      <c r="C5" s="1190"/>
      <c r="D5" s="1191"/>
      <c r="E5" s="1192"/>
      <c r="F5" s="1193"/>
    </row>
    <row r="6" spans="1:6" s="1194" customFormat="1" ht="38.25">
      <c r="A6" s="1189"/>
      <c r="B6" s="1189" t="s">
        <v>667</v>
      </c>
      <c r="C6" s="1190"/>
      <c r="D6" s="1191"/>
      <c r="E6" s="1192"/>
      <c r="F6" s="1193"/>
    </row>
    <row r="7" spans="1:6" s="1194" customFormat="1" ht="51">
      <c r="A7" s="1189"/>
      <c r="B7" s="1189" t="s">
        <v>1181</v>
      </c>
      <c r="C7" s="1190"/>
      <c r="D7" s="1191"/>
      <c r="E7" s="1192"/>
      <c r="F7" s="1193"/>
    </row>
    <row r="8" spans="1:6" s="1194" customFormat="1" ht="25.5">
      <c r="A8" s="1189"/>
      <c r="B8" s="1189" t="s">
        <v>639</v>
      </c>
      <c r="C8" s="1190"/>
      <c r="D8" s="1191"/>
      <c r="E8" s="1192"/>
      <c r="F8" s="1193"/>
    </row>
    <row r="9" spans="1:6" s="1194" customFormat="1" ht="63.75">
      <c r="A9" s="1189"/>
      <c r="B9" s="1189" t="s">
        <v>668</v>
      </c>
      <c r="C9" s="1190"/>
      <c r="D9" s="1191"/>
      <c r="E9" s="1192"/>
      <c r="F9" s="1193"/>
    </row>
    <row r="10" spans="1:6" s="1194" customFormat="1" ht="63.75">
      <c r="A10" s="1189"/>
      <c r="B10" s="1189" t="s">
        <v>1183</v>
      </c>
      <c r="C10" s="1190"/>
      <c r="D10" s="1191"/>
      <c r="E10" s="1192"/>
      <c r="F10" s="1193"/>
    </row>
    <row r="11" spans="1:6" s="1194" customFormat="1" ht="60" customHeight="1">
      <c r="A11" s="1189"/>
      <c r="B11" s="1189" t="s">
        <v>1184</v>
      </c>
      <c r="C11" s="1190"/>
      <c r="D11" s="1191"/>
      <c r="E11" s="1192"/>
      <c r="F11" s="1193"/>
    </row>
    <row r="12" spans="1:6" s="1194" customFormat="1" ht="135" customHeight="1">
      <c r="A12" s="1189"/>
      <c r="B12" s="1189" t="s">
        <v>1182</v>
      </c>
      <c r="C12" s="1190"/>
      <c r="D12" s="1191"/>
      <c r="E12" s="1192"/>
      <c r="F12" s="1193"/>
    </row>
    <row r="13" spans="1:6" s="1194" customFormat="1" ht="114.75">
      <c r="A13" s="1189"/>
      <c r="B13" s="1189" t="s">
        <v>1185</v>
      </c>
      <c r="C13" s="1190"/>
      <c r="D13" s="1191"/>
      <c r="E13" s="1192"/>
      <c r="F13" s="1193"/>
    </row>
    <row r="14" spans="1:6" s="1194" customFormat="1" ht="89.25">
      <c r="A14" s="1189"/>
      <c r="B14" s="1189" t="s">
        <v>1186</v>
      </c>
      <c r="C14" s="1190"/>
      <c r="D14" s="1191"/>
      <c r="E14" s="1192"/>
      <c r="F14" s="1193"/>
    </row>
    <row r="15" spans="1:6" s="1194" customFormat="1" ht="153">
      <c r="A15" s="1189"/>
      <c r="B15" s="1189" t="s">
        <v>1187</v>
      </c>
      <c r="C15" s="1190"/>
      <c r="D15" s="1191"/>
      <c r="E15" s="1192"/>
      <c r="F15" s="1193"/>
    </row>
    <row r="16" spans="1:6" s="1194" customFormat="1">
      <c r="A16" s="1189"/>
      <c r="B16" s="1189"/>
      <c r="C16" s="1190"/>
      <c r="D16" s="1191"/>
      <c r="E16" s="1192"/>
      <c r="F16" s="1193"/>
    </row>
    <row r="17" spans="1:6" s="1194" customFormat="1" ht="108" customHeight="1">
      <c r="A17" s="1189" t="s">
        <v>1</v>
      </c>
      <c r="B17" s="1195" t="s">
        <v>3510</v>
      </c>
      <c r="C17" s="1190"/>
      <c r="D17" s="1191"/>
      <c r="E17" s="1192"/>
      <c r="F17" s="1193"/>
    </row>
    <row r="18" spans="1:6" s="1194" customFormat="1" ht="89.25">
      <c r="A18" s="1189"/>
      <c r="B18" s="1195" t="s">
        <v>3607</v>
      </c>
      <c r="C18" s="1190"/>
      <c r="D18" s="1191"/>
      <c r="E18" s="1192"/>
      <c r="F18" s="1193"/>
    </row>
    <row r="19" spans="1:6" s="1194" customFormat="1" ht="76.5">
      <c r="A19" s="1189"/>
      <c r="B19" s="1195" t="s">
        <v>3608</v>
      </c>
      <c r="C19" s="1190"/>
      <c r="D19" s="1191"/>
      <c r="E19" s="1192"/>
      <c r="F19" s="1193"/>
    </row>
    <row r="20" spans="1:6" s="1194" customFormat="1" ht="63.75">
      <c r="A20" s="1189"/>
      <c r="B20" s="1189" t="s">
        <v>1188</v>
      </c>
      <c r="C20" s="1190"/>
      <c r="D20" s="1191"/>
      <c r="E20" s="1192"/>
      <c r="F20" s="1193"/>
    </row>
    <row r="21" spans="1:6" s="1194" customFormat="1" ht="89.25">
      <c r="A21" s="1189"/>
      <c r="B21" s="1195" t="s">
        <v>3609</v>
      </c>
      <c r="C21" s="1190"/>
      <c r="D21" s="1191"/>
      <c r="E21" s="1192"/>
      <c r="F21" s="1193"/>
    </row>
    <row r="22" spans="1:6" s="1194" customFormat="1" ht="51">
      <c r="A22" s="1189"/>
      <c r="B22" s="1189" t="s">
        <v>1189</v>
      </c>
      <c r="C22" s="1190"/>
      <c r="D22" s="1191"/>
      <c r="E22" s="1192"/>
      <c r="F22" s="1193"/>
    </row>
    <row r="23" spans="1:6" s="1194" customFormat="1" ht="63.75">
      <c r="A23" s="1189"/>
      <c r="B23" s="1189" t="s">
        <v>1190</v>
      </c>
      <c r="C23" s="1190"/>
      <c r="D23" s="1191"/>
      <c r="E23" s="1192"/>
      <c r="F23" s="1193"/>
    </row>
    <row r="24" spans="1:6" s="1194" customFormat="1" ht="102">
      <c r="A24" s="1189"/>
      <c r="B24" s="1189" t="s">
        <v>1191</v>
      </c>
      <c r="C24" s="1190"/>
      <c r="D24" s="1191"/>
      <c r="E24" s="1192"/>
      <c r="F24" s="1193"/>
    </row>
    <row r="25" spans="1:6" s="1194" customFormat="1">
      <c r="A25" s="1189"/>
      <c r="B25" s="1189" t="s">
        <v>1192</v>
      </c>
      <c r="C25" s="1190"/>
      <c r="D25" s="1191"/>
      <c r="E25" s="1192"/>
      <c r="F25" s="1193"/>
    </row>
    <row r="26" spans="1:6" s="1194" customFormat="1" ht="140.25">
      <c r="A26" s="1189"/>
      <c r="B26" s="1195" t="s">
        <v>3610</v>
      </c>
      <c r="C26" s="1190"/>
      <c r="D26" s="1191"/>
      <c r="E26" s="1192"/>
      <c r="F26" s="1193"/>
    </row>
    <row r="27" spans="1:6" s="1194" customFormat="1">
      <c r="A27" s="1189"/>
      <c r="B27" s="1189"/>
      <c r="C27" s="1190"/>
      <c r="D27" s="1191"/>
      <c r="E27" s="1192"/>
      <c r="F27" s="1193"/>
    </row>
    <row r="28" spans="1:6" s="1194" customFormat="1">
      <c r="A28" s="1189"/>
      <c r="B28" s="1195" t="s">
        <v>3606</v>
      </c>
      <c r="C28" s="1190"/>
      <c r="D28" s="1191"/>
      <c r="E28" s="1192"/>
      <c r="F28" s="1193"/>
    </row>
    <row r="29" spans="1:6" s="1194" customFormat="1">
      <c r="A29" s="1189"/>
      <c r="B29" s="1189" t="s">
        <v>1193</v>
      </c>
      <c r="C29" s="1190"/>
      <c r="D29" s="1191"/>
      <c r="E29" s="1192"/>
      <c r="F29" s="1193"/>
    </row>
    <row r="30" spans="1:6" s="1194" customFormat="1">
      <c r="A30" s="1189"/>
      <c r="B30" s="1195" t="s">
        <v>3382</v>
      </c>
      <c r="C30" s="1190"/>
      <c r="D30" s="1191"/>
      <c r="E30" s="1192"/>
      <c r="F30" s="1193"/>
    </row>
    <row r="31" spans="1:6" s="1194" customFormat="1" ht="25.5">
      <c r="A31" s="1162"/>
      <c r="B31" s="1179" t="s">
        <v>3384</v>
      </c>
      <c r="C31" s="1176" t="s">
        <v>103</v>
      </c>
      <c r="D31" s="1174">
        <v>6924</v>
      </c>
      <c r="E31" s="1175"/>
      <c r="F31" s="39">
        <f>D31*E31</f>
        <v>0</v>
      </c>
    </row>
    <row r="32" spans="1:6" s="1194" customFormat="1">
      <c r="A32" s="1162"/>
      <c r="B32" s="1152"/>
      <c r="C32" s="1176"/>
      <c r="D32" s="1174"/>
      <c r="E32" s="1175"/>
      <c r="F32" s="39"/>
    </row>
    <row r="33" spans="1:6" s="1194" customFormat="1">
      <c r="A33" s="1162"/>
      <c r="B33" s="1154"/>
      <c r="C33" s="1155"/>
      <c r="D33" s="1156"/>
      <c r="E33" s="1157"/>
      <c r="F33" s="1157"/>
    </row>
    <row r="34" spans="1:6" s="1194" customFormat="1">
      <c r="A34" s="1162"/>
      <c r="B34" s="1152"/>
      <c r="C34" s="1176"/>
      <c r="D34" s="1174"/>
      <c r="E34" s="1174"/>
      <c r="F34" s="1157"/>
    </row>
    <row r="35" spans="1:6">
      <c r="A35" s="1137" t="s">
        <v>1178</v>
      </c>
      <c r="B35" s="1137" t="s">
        <v>1179</v>
      </c>
      <c r="C35" s="1186"/>
      <c r="D35" s="1187"/>
      <c r="E35" s="1187"/>
      <c r="F35" s="1188">
        <f>SUM(F3:F34)</f>
        <v>0</v>
      </c>
    </row>
  </sheetData>
  <sheetProtection algorithmName="SHA-512" hashValue="mWaZqfcLEbzfdZeysEzzzRjwxReXiC/w3flk2Z/vmV36Cu1KxolcDpGdn+FfyE00NOorkUYlCw6M0L1ZqIZrqw==" saltValue="cr1yUSRIS6xNuvisTdVfeQ==" spinCount="100000" sheet="1" objects="1" scenarios="1"/>
  <pageMargins left="0.59" right="0.13" top="0.45" bottom="0.49"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F40"/>
  <sheetViews>
    <sheetView view="pageBreakPreview" zoomScaleSheetLayoutView="100" workbookViewId="0">
      <selection activeCell="B4" sqref="B4"/>
    </sheetView>
  </sheetViews>
  <sheetFormatPr defaultColWidth="9.140625" defaultRowHeight="12.75"/>
  <cols>
    <col min="1" max="1" width="3.42578125" style="1158" bestFit="1" customWidth="1"/>
    <col min="2" max="2" width="45.5703125" style="1158" customWidth="1"/>
    <col min="3" max="3" width="9.140625" style="1210" customWidth="1"/>
    <col min="4" max="4" width="12.5703125" style="1210" customWidth="1"/>
    <col min="5" max="5" width="9" style="1210" customWidth="1"/>
    <col min="6" max="6" width="13.140625" style="1210" bestFit="1" customWidth="1"/>
    <col min="7" max="16384" width="9.140625" style="1158"/>
  </cols>
  <sheetData>
    <row r="3" spans="1:6" ht="15.75">
      <c r="A3" s="1196" t="s">
        <v>288</v>
      </c>
      <c r="B3" s="1196" t="s">
        <v>289</v>
      </c>
      <c r="C3" s="1197"/>
      <c r="D3" s="1198"/>
      <c r="E3" s="1198"/>
      <c r="F3" s="1198"/>
    </row>
    <row r="4" spans="1:6">
      <c r="A4" s="1194"/>
      <c r="B4" s="1194"/>
      <c r="C4" s="1199"/>
      <c r="D4" s="1200"/>
      <c r="E4" s="1200"/>
      <c r="F4" s="1200"/>
    </row>
    <row r="5" spans="1:6">
      <c r="A5" s="1194"/>
      <c r="B5" s="1194"/>
      <c r="C5" s="1201"/>
      <c r="D5" s="1202"/>
      <c r="E5" s="1202"/>
      <c r="F5" s="1202"/>
    </row>
    <row r="6" spans="1:6">
      <c r="A6" s="1136" t="s">
        <v>86</v>
      </c>
      <c r="B6" s="1136" t="s">
        <v>290</v>
      </c>
      <c r="C6" s="1138" t="s">
        <v>88</v>
      </c>
      <c r="D6" s="1139" t="s">
        <v>89</v>
      </c>
      <c r="E6" s="1139" t="s">
        <v>90</v>
      </c>
      <c r="F6" s="1139" t="s">
        <v>91</v>
      </c>
    </row>
    <row r="7" spans="1:6">
      <c r="A7" s="1194"/>
      <c r="B7" s="1194"/>
      <c r="C7" s="1199"/>
      <c r="D7" s="1200"/>
      <c r="E7" s="1200"/>
      <c r="F7" s="1200"/>
    </row>
    <row r="8" spans="1:6">
      <c r="A8" s="1141"/>
      <c r="B8" s="1141"/>
      <c r="C8" s="1143"/>
      <c r="D8" s="1144"/>
      <c r="E8" s="1144"/>
      <c r="F8" s="1144"/>
    </row>
    <row r="9" spans="1:6" ht="63.75">
      <c r="A9" s="1141" t="s">
        <v>1</v>
      </c>
      <c r="B9" s="1203" t="s">
        <v>341</v>
      </c>
      <c r="C9" s="1143"/>
      <c r="D9" s="1144"/>
      <c r="E9" s="1204"/>
      <c r="F9" s="1144"/>
    </row>
    <row r="10" spans="1:6">
      <c r="A10" s="1140"/>
      <c r="B10" s="1140"/>
      <c r="C10" s="1146" t="s">
        <v>96</v>
      </c>
      <c r="D10" s="1147">
        <v>310</v>
      </c>
      <c r="E10" s="1205"/>
      <c r="F10" s="1147">
        <f>D10*E10</f>
        <v>0</v>
      </c>
    </row>
    <row r="11" spans="1:6">
      <c r="A11" s="1141"/>
      <c r="B11" s="1141"/>
      <c r="C11" s="1143"/>
      <c r="D11" s="1144"/>
      <c r="E11" s="1204"/>
      <c r="F11" s="1144"/>
    </row>
    <row r="12" spans="1:6" ht="38.25">
      <c r="A12" s="1141" t="s">
        <v>94</v>
      </c>
      <c r="B12" s="1203" t="s">
        <v>342</v>
      </c>
      <c r="C12" s="1143"/>
      <c r="D12" s="1144"/>
      <c r="E12" s="1204"/>
      <c r="F12" s="1144"/>
    </row>
    <row r="13" spans="1:6">
      <c r="A13" s="1141"/>
      <c r="B13" s="1141"/>
      <c r="C13" s="1143" t="s">
        <v>96</v>
      </c>
      <c r="D13" s="1144">
        <v>112</v>
      </c>
      <c r="E13" s="1204"/>
      <c r="F13" s="1144">
        <f>D13*E13</f>
        <v>0</v>
      </c>
    </row>
    <row r="14" spans="1:6">
      <c r="A14" s="1141"/>
      <c r="B14" s="1141"/>
      <c r="C14" s="1143"/>
      <c r="D14" s="1144"/>
      <c r="E14" s="1204"/>
      <c r="F14" s="1144"/>
    </row>
    <row r="15" spans="1:6" ht="76.5">
      <c r="A15" s="1141" t="s">
        <v>97</v>
      </c>
      <c r="B15" s="1203" t="s">
        <v>915</v>
      </c>
      <c r="C15" s="1143"/>
      <c r="D15" s="1144"/>
      <c r="E15" s="1204"/>
      <c r="F15" s="1144"/>
    </row>
    <row r="16" spans="1:6">
      <c r="A16" s="1141"/>
      <c r="B16" s="1203"/>
      <c r="C16" s="1143" t="s">
        <v>96</v>
      </c>
      <c r="D16" s="1144">
        <v>88</v>
      </c>
      <c r="E16" s="1204"/>
      <c r="F16" s="1144">
        <f>D16*E16</f>
        <v>0</v>
      </c>
    </row>
    <row r="17" spans="1:6">
      <c r="A17" s="1141"/>
      <c r="B17" s="1141"/>
      <c r="C17" s="1143"/>
      <c r="D17" s="1144"/>
      <c r="E17" s="1204"/>
      <c r="F17" s="1144"/>
    </row>
    <row r="18" spans="1:6" ht="38.25">
      <c r="A18" s="1141" t="s">
        <v>98</v>
      </c>
      <c r="B18" s="1203" t="s">
        <v>343</v>
      </c>
      <c r="C18" s="1143"/>
      <c r="D18" s="1144"/>
      <c r="E18" s="1204"/>
      <c r="F18" s="1144"/>
    </row>
    <row r="19" spans="1:6">
      <c r="A19" s="1141"/>
      <c r="B19" s="1141"/>
      <c r="C19" s="1143" t="s">
        <v>93</v>
      </c>
      <c r="D19" s="1144">
        <v>120</v>
      </c>
      <c r="E19" s="1204"/>
      <c r="F19" s="1144">
        <f>D19*E19</f>
        <v>0</v>
      </c>
    </row>
    <row r="20" spans="1:6">
      <c r="A20" s="1141"/>
      <c r="B20" s="1141"/>
      <c r="C20" s="1143"/>
      <c r="D20" s="1144"/>
      <c r="E20" s="1204"/>
      <c r="F20" s="1144"/>
    </row>
    <row r="21" spans="1:6" ht="51">
      <c r="A21" s="1141" t="s">
        <v>101</v>
      </c>
      <c r="B21" s="1203" t="s">
        <v>404</v>
      </c>
      <c r="C21" s="1143"/>
      <c r="D21" s="1144"/>
      <c r="E21" s="1204"/>
      <c r="F21" s="1144"/>
    </row>
    <row r="22" spans="1:6">
      <c r="A22" s="1141"/>
      <c r="B22" s="1141"/>
      <c r="C22" s="1143" t="s">
        <v>96</v>
      </c>
      <c r="D22" s="1144">
        <v>970</v>
      </c>
      <c r="E22" s="1204"/>
      <c r="F22" s="1144">
        <f>D22*E22</f>
        <v>0</v>
      </c>
    </row>
    <row r="23" spans="1:6">
      <c r="A23" s="1141"/>
      <c r="B23" s="1141"/>
      <c r="C23" s="1143"/>
      <c r="D23" s="1144"/>
      <c r="E23" s="1204"/>
      <c r="F23" s="1144"/>
    </row>
    <row r="24" spans="1:6" ht="63.75">
      <c r="A24" s="1141" t="s">
        <v>110</v>
      </c>
      <c r="B24" s="1206" t="s">
        <v>3511</v>
      </c>
      <c r="C24" s="1143"/>
      <c r="D24" s="1144"/>
      <c r="E24" s="1204"/>
      <c r="F24" s="1144"/>
    </row>
    <row r="25" spans="1:6">
      <c r="A25" s="1141"/>
      <c r="B25" s="1141"/>
      <c r="C25" s="1143" t="s">
        <v>96</v>
      </c>
      <c r="D25" s="1144">
        <v>276</v>
      </c>
      <c r="E25" s="1204"/>
      <c r="F25" s="1144">
        <f>D25*E25</f>
        <v>0</v>
      </c>
    </row>
    <row r="26" spans="1:6">
      <c r="A26" s="1141"/>
      <c r="B26" s="1141"/>
      <c r="C26" s="1143"/>
      <c r="D26" s="1144"/>
      <c r="E26" s="1204"/>
      <c r="F26" s="1144"/>
    </row>
    <row r="27" spans="1:6" ht="76.5">
      <c r="A27" s="1141" t="s">
        <v>116</v>
      </c>
      <c r="B27" s="1203" t="s">
        <v>916</v>
      </c>
      <c r="C27" s="1143"/>
      <c r="D27" s="1144"/>
      <c r="E27" s="1204"/>
      <c r="F27" s="1144"/>
    </row>
    <row r="28" spans="1:6">
      <c r="A28" s="1141"/>
      <c r="B28" s="1141"/>
      <c r="C28" s="1143" t="s">
        <v>96</v>
      </c>
      <c r="D28" s="1144">
        <v>2899</v>
      </c>
      <c r="E28" s="1204"/>
      <c r="F28" s="1144">
        <f>D28*E28</f>
        <v>0</v>
      </c>
    </row>
    <row r="29" spans="1:6">
      <c r="A29" s="1141"/>
      <c r="B29" s="1141"/>
      <c r="C29" s="1143"/>
      <c r="D29" s="1144"/>
      <c r="E29" s="1204"/>
      <c r="F29" s="1144"/>
    </row>
    <row r="30" spans="1:6" ht="63.75">
      <c r="A30" s="1141" t="s">
        <v>120</v>
      </c>
      <c r="B30" s="1207" t="s">
        <v>3380</v>
      </c>
      <c r="C30" s="1143"/>
      <c r="D30" s="1144"/>
      <c r="E30" s="1204"/>
      <c r="F30" s="1144"/>
    </row>
    <row r="31" spans="1:6">
      <c r="A31" s="1141"/>
      <c r="B31" s="1141"/>
      <c r="C31" s="1143" t="s">
        <v>103</v>
      </c>
      <c r="D31" s="1144">
        <v>600</v>
      </c>
      <c r="E31" s="1204"/>
      <c r="F31" s="1144">
        <f>D31*E31</f>
        <v>0</v>
      </c>
    </row>
    <row r="32" spans="1:6" ht="102">
      <c r="A32" s="1141" t="s">
        <v>123</v>
      </c>
      <c r="B32" s="1206" t="s">
        <v>3512</v>
      </c>
      <c r="C32" s="1143"/>
      <c r="D32" s="1144"/>
      <c r="E32" s="1204"/>
      <c r="F32" s="1144"/>
    </row>
    <row r="33" spans="1:6">
      <c r="A33" s="1141"/>
      <c r="B33" s="1203"/>
      <c r="C33" s="1143" t="s">
        <v>96</v>
      </c>
      <c r="D33" s="1144">
        <v>276</v>
      </c>
      <c r="E33" s="1204"/>
      <c r="F33" s="1144">
        <f>D33*E33</f>
        <v>0</v>
      </c>
    </row>
    <row r="34" spans="1:6" ht="13.5" customHeight="1">
      <c r="A34" s="1141"/>
      <c r="B34" s="1203"/>
      <c r="C34" s="1143"/>
      <c r="D34" s="1144"/>
      <c r="E34" s="1204"/>
      <c r="F34" s="1144"/>
    </row>
    <row r="35" spans="1:6" ht="51">
      <c r="A35" s="1141" t="s">
        <v>124</v>
      </c>
      <c r="B35" s="1203" t="s">
        <v>344</v>
      </c>
      <c r="C35" s="1143"/>
      <c r="D35" s="1144"/>
      <c r="E35" s="1204"/>
      <c r="F35" s="1144"/>
    </row>
    <row r="36" spans="1:6">
      <c r="A36" s="1141"/>
      <c r="B36" s="1203"/>
      <c r="C36" s="1143" t="s">
        <v>96</v>
      </c>
      <c r="D36" s="1144">
        <v>276</v>
      </c>
      <c r="E36" s="1204"/>
      <c r="F36" s="1144">
        <f>D36*E36</f>
        <v>0</v>
      </c>
    </row>
    <row r="37" spans="1:6">
      <c r="A37" s="1141"/>
      <c r="B37" s="1203"/>
      <c r="C37" s="1143"/>
      <c r="D37" s="1144"/>
      <c r="E37" s="1144"/>
      <c r="F37" s="1144"/>
    </row>
    <row r="38" spans="1:6">
      <c r="A38" s="1141"/>
      <c r="B38" s="1154"/>
      <c r="C38" s="1155"/>
      <c r="D38" s="1156"/>
      <c r="E38" s="1157"/>
      <c r="F38" s="1157"/>
    </row>
    <row r="39" spans="1:6">
      <c r="A39" s="1141"/>
      <c r="B39" s="1141"/>
      <c r="C39" s="1143"/>
      <c r="D39" s="1144"/>
      <c r="E39" s="1144"/>
      <c r="F39" s="1144"/>
    </row>
    <row r="40" spans="1:6">
      <c r="A40" s="1136" t="s">
        <v>86</v>
      </c>
      <c r="B40" s="1136" t="s">
        <v>291</v>
      </c>
      <c r="C40" s="1208"/>
      <c r="D40" s="1209"/>
      <c r="E40" s="1209"/>
      <c r="F40" s="1209">
        <f>SUM(F9:F38)</f>
        <v>0</v>
      </c>
    </row>
  </sheetData>
  <sheetProtection algorithmName="SHA-512" hashValue="+AQKVnKtuktTW9zushls1pnOjlOm57Cmrh3b/ilqyvlNiVOwvkjCb+FSvxRiI5pSWV3eQAgIxczwTG5O/wrkZw==" saltValue="qzFPNINvVfL/w/UPzrtKaA==" spinCount="100000" sheet="1" objects="1" scenarios="1"/>
  <pageMargins left="0.7" right="0.7" top="0.75" bottom="0.75" header="0.3" footer="0.3"/>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J1073"/>
  <sheetViews>
    <sheetView view="pageBreakPreview" zoomScaleSheetLayoutView="100" workbookViewId="0">
      <selection activeCell="B3" sqref="B3"/>
    </sheetView>
  </sheetViews>
  <sheetFormatPr defaultColWidth="9.140625" defaultRowHeight="12.75"/>
  <cols>
    <col min="1" max="1" width="3" style="1153" customWidth="1"/>
    <col min="2" max="2" width="45.7109375" style="1194" customWidth="1"/>
    <col min="3" max="3" width="7.42578125" style="1210" bestFit="1" customWidth="1"/>
    <col min="4" max="4" width="9.5703125" style="1210" bestFit="1" customWidth="1"/>
    <col min="5" max="5" width="14.28515625" style="1210" bestFit="1" customWidth="1"/>
    <col min="6" max="6" width="15.5703125" style="1199" bestFit="1" customWidth="1"/>
    <col min="7" max="16384" width="9.140625" style="1158"/>
  </cols>
  <sheetData>
    <row r="2" spans="1:6">
      <c r="A2" s="1211" t="s">
        <v>221</v>
      </c>
      <c r="B2" s="1211" t="s">
        <v>322</v>
      </c>
      <c r="C2" s="1212" t="s">
        <v>88</v>
      </c>
      <c r="D2" s="1213" t="s">
        <v>89</v>
      </c>
      <c r="E2" s="1213" t="s">
        <v>90</v>
      </c>
      <c r="F2" s="1214" t="s">
        <v>91</v>
      </c>
    </row>
    <row r="3" spans="1:6">
      <c r="A3" s="1215"/>
      <c r="B3" s="1216"/>
      <c r="C3" s="1217"/>
      <c r="D3" s="1218"/>
      <c r="E3" s="1218"/>
      <c r="F3" s="1218"/>
    </row>
    <row r="4" spans="1:6" ht="15">
      <c r="A4" s="1215"/>
      <c r="B4" s="241" t="s">
        <v>972</v>
      </c>
      <c r="C4" s="1217"/>
      <c r="D4" s="1218"/>
      <c r="E4" s="1219"/>
      <c r="F4" s="1218"/>
    </row>
    <row r="5" spans="1:6" ht="15">
      <c r="A5" s="1215"/>
      <c r="B5" s="241"/>
      <c r="C5" s="1217"/>
      <c r="D5" s="1218"/>
      <c r="E5" s="1219"/>
      <c r="F5" s="1218"/>
    </row>
    <row r="6" spans="1:6" ht="153">
      <c r="A6" s="1215"/>
      <c r="B6" s="1179" t="s">
        <v>3794</v>
      </c>
      <c r="C6" s="1217"/>
      <c r="D6" s="1218"/>
      <c r="E6" s="1219"/>
      <c r="F6" s="1218"/>
    </row>
    <row r="7" spans="1:6" ht="140.25">
      <c r="A7" s="1215"/>
      <c r="B7" s="1179" t="s">
        <v>3793</v>
      </c>
      <c r="C7" s="1217"/>
      <c r="D7" s="1218"/>
      <c r="E7" s="1219"/>
      <c r="F7" s="1218"/>
    </row>
    <row r="8" spans="1:6" ht="127.5">
      <c r="A8" s="1215"/>
      <c r="B8" s="1179" t="s">
        <v>3792</v>
      </c>
      <c r="C8" s="1217"/>
      <c r="D8" s="1218"/>
      <c r="E8" s="1219"/>
      <c r="F8" s="1218"/>
    </row>
    <row r="9" spans="1:6" ht="105" customHeight="1">
      <c r="A9" s="1215"/>
      <c r="B9" s="1179" t="s">
        <v>3791</v>
      </c>
      <c r="C9" s="1217"/>
      <c r="D9" s="1218"/>
      <c r="E9" s="1219"/>
      <c r="F9" s="1218"/>
    </row>
    <row r="10" spans="1:6">
      <c r="A10" s="1215"/>
      <c r="B10" s="1179"/>
      <c r="C10" s="1217"/>
      <c r="D10" s="1218"/>
      <c r="E10" s="1219"/>
      <c r="F10" s="1218"/>
    </row>
    <row r="11" spans="1:6" s="1223" customFormat="1" ht="136.5" customHeight="1">
      <c r="A11" s="1207"/>
      <c r="B11" s="1179" t="s">
        <v>3790</v>
      </c>
      <c r="C11" s="1220"/>
      <c r="D11" s="1221"/>
      <c r="E11" s="1222"/>
      <c r="F11" s="1221"/>
    </row>
    <row r="12" spans="1:6" s="1223" customFormat="1">
      <c r="A12" s="1207"/>
      <c r="B12" s="1206"/>
      <c r="C12" s="1220"/>
      <c r="D12" s="1221"/>
      <c r="E12" s="1222"/>
      <c r="F12" s="1221"/>
    </row>
    <row r="13" spans="1:6">
      <c r="A13" s="1215"/>
      <c r="B13" s="1206"/>
      <c r="C13" s="1217"/>
      <c r="D13" s="1218"/>
      <c r="E13" s="1219"/>
      <c r="F13" s="1218"/>
    </row>
    <row r="14" spans="1:6">
      <c r="A14" s="1224"/>
      <c r="B14" s="1225"/>
      <c r="C14" s="1226"/>
      <c r="D14" s="1227"/>
      <c r="E14" s="1228"/>
      <c r="F14" s="1229"/>
    </row>
    <row r="15" spans="1:6">
      <c r="A15" s="1211" t="s">
        <v>84</v>
      </c>
      <c r="B15" s="1230" t="s">
        <v>323</v>
      </c>
      <c r="C15" s="1231" t="s">
        <v>88</v>
      </c>
      <c r="D15" s="1232" t="s">
        <v>89</v>
      </c>
      <c r="E15" s="1233" t="s">
        <v>90</v>
      </c>
      <c r="F15" s="1232"/>
    </row>
    <row r="16" spans="1:6">
      <c r="A16" s="1215"/>
      <c r="B16" s="1234"/>
      <c r="C16" s="1217"/>
      <c r="D16" s="1218"/>
      <c r="E16" s="1219"/>
      <c r="F16" s="1218"/>
    </row>
    <row r="17" spans="1:6" ht="38.25">
      <c r="A17" s="1215" t="s">
        <v>1</v>
      </c>
      <c r="B17" s="1234" t="s">
        <v>3785</v>
      </c>
      <c r="C17" s="1217"/>
      <c r="D17" s="1218"/>
      <c r="E17" s="1219"/>
      <c r="F17" s="1218"/>
    </row>
    <row r="18" spans="1:6">
      <c r="A18" s="1215"/>
      <c r="B18" s="1206" t="s">
        <v>3789</v>
      </c>
      <c r="C18" s="1217"/>
      <c r="D18" s="1218"/>
      <c r="E18" s="1219"/>
      <c r="F18" s="1218"/>
    </row>
    <row r="19" spans="1:6" ht="40.5">
      <c r="A19" s="1215"/>
      <c r="B19" s="1234" t="s">
        <v>3536</v>
      </c>
      <c r="C19" s="1217"/>
      <c r="D19" s="1218"/>
      <c r="E19" s="1219"/>
      <c r="F19" s="1218"/>
    </row>
    <row r="20" spans="1:6" ht="45" customHeight="1">
      <c r="A20" s="1215"/>
      <c r="B20" s="1206" t="s">
        <v>3537</v>
      </c>
      <c r="C20" s="1217"/>
      <c r="D20" s="1218"/>
      <c r="E20" s="1219"/>
      <c r="F20" s="1218"/>
    </row>
    <row r="21" spans="1:6">
      <c r="A21" s="1215"/>
      <c r="B21" s="1206" t="s">
        <v>3539</v>
      </c>
      <c r="C21" s="1217"/>
      <c r="D21" s="1218"/>
      <c r="E21" s="1219"/>
      <c r="F21" s="1218"/>
    </row>
    <row r="22" spans="1:6" ht="38.25">
      <c r="A22" s="1215"/>
      <c r="B22" s="1234" t="s">
        <v>3945</v>
      </c>
      <c r="C22" s="1217"/>
      <c r="D22" s="1218"/>
      <c r="E22" s="1219"/>
      <c r="F22" s="1218"/>
    </row>
    <row r="23" spans="1:6">
      <c r="A23" s="1215"/>
      <c r="B23" s="1234" t="s">
        <v>3788</v>
      </c>
      <c r="C23" s="1217"/>
      <c r="D23" s="1218"/>
      <c r="E23" s="1219"/>
      <c r="F23" s="1218"/>
    </row>
    <row r="24" spans="1:6">
      <c r="A24" s="1215"/>
      <c r="B24" s="1235"/>
      <c r="C24" s="1217" t="s">
        <v>93</v>
      </c>
      <c r="D24" s="1218">
        <v>26</v>
      </c>
      <c r="E24" s="1219"/>
      <c r="F24" s="1218">
        <f>D24*E24</f>
        <v>0</v>
      </c>
    </row>
    <row r="25" spans="1:6">
      <c r="A25" s="1215"/>
      <c r="B25" s="1235"/>
      <c r="C25" s="1217"/>
      <c r="D25" s="1218"/>
      <c r="E25" s="1219"/>
      <c r="F25" s="1218">
        <f t="shared" ref="F25:F88" si="0">D25*E25</f>
        <v>0</v>
      </c>
    </row>
    <row r="26" spans="1:6" ht="38.25">
      <c r="A26" s="1215" t="s">
        <v>94</v>
      </c>
      <c r="B26" s="1234" t="s">
        <v>3785</v>
      </c>
      <c r="C26" s="1217"/>
      <c r="D26" s="1218"/>
      <c r="E26" s="1219"/>
      <c r="F26" s="1218">
        <f t="shared" si="0"/>
        <v>0</v>
      </c>
    </row>
    <row r="27" spans="1:6" ht="25.5">
      <c r="A27" s="1215"/>
      <c r="B27" s="1206" t="s">
        <v>3787</v>
      </c>
      <c r="C27" s="1217"/>
      <c r="D27" s="1218"/>
      <c r="E27" s="1219"/>
      <c r="F27" s="1218">
        <f t="shared" si="0"/>
        <v>0</v>
      </c>
    </row>
    <row r="28" spans="1:6" ht="40.5">
      <c r="A28" s="1215"/>
      <c r="B28" s="1234" t="s">
        <v>3536</v>
      </c>
      <c r="C28" s="1217"/>
      <c r="D28" s="1218"/>
      <c r="E28" s="1219"/>
      <c r="F28" s="1218">
        <f t="shared" si="0"/>
        <v>0</v>
      </c>
    </row>
    <row r="29" spans="1:6" ht="45" customHeight="1">
      <c r="A29" s="1215"/>
      <c r="B29" s="1206" t="s">
        <v>3537</v>
      </c>
      <c r="C29" s="1217"/>
      <c r="D29" s="1218"/>
      <c r="E29" s="1219"/>
      <c r="F29" s="1218">
        <f t="shared" si="0"/>
        <v>0</v>
      </c>
    </row>
    <row r="30" spans="1:6">
      <c r="A30" s="1215"/>
      <c r="B30" s="1206" t="s">
        <v>3539</v>
      </c>
      <c r="C30" s="1217"/>
      <c r="D30" s="1218"/>
      <c r="E30" s="1219"/>
      <c r="F30" s="1218">
        <f t="shared" si="0"/>
        <v>0</v>
      </c>
    </row>
    <row r="31" spans="1:6" ht="38.25">
      <c r="A31" s="1215"/>
      <c r="B31" s="1234" t="s">
        <v>3538</v>
      </c>
      <c r="C31" s="1217"/>
      <c r="D31" s="1218"/>
      <c r="E31" s="1219"/>
      <c r="F31" s="1218">
        <f t="shared" si="0"/>
        <v>0</v>
      </c>
    </row>
    <row r="32" spans="1:6">
      <c r="A32" s="1215"/>
      <c r="B32" s="1234" t="s">
        <v>3786</v>
      </c>
      <c r="C32" s="1217"/>
      <c r="D32" s="1218"/>
      <c r="E32" s="1219"/>
      <c r="F32" s="1218">
        <f t="shared" si="0"/>
        <v>0</v>
      </c>
    </row>
    <row r="33" spans="1:6">
      <c r="A33" s="1215"/>
      <c r="B33" s="1235"/>
      <c r="C33" s="1217" t="s">
        <v>93</v>
      </c>
      <c r="D33" s="1218">
        <v>9</v>
      </c>
      <c r="E33" s="1219"/>
      <c r="F33" s="1218">
        <f t="shared" si="0"/>
        <v>0</v>
      </c>
    </row>
    <row r="34" spans="1:6">
      <c r="A34" s="1215"/>
      <c r="B34" s="1235"/>
      <c r="C34" s="1217"/>
      <c r="D34" s="1218"/>
      <c r="E34" s="1219"/>
      <c r="F34" s="1218">
        <f t="shared" si="0"/>
        <v>0</v>
      </c>
    </row>
    <row r="35" spans="1:6" ht="38.25">
      <c r="A35" s="1215" t="s">
        <v>97</v>
      </c>
      <c r="B35" s="1234" t="s">
        <v>3785</v>
      </c>
      <c r="C35" s="1217"/>
      <c r="D35" s="1218"/>
      <c r="E35" s="1219"/>
      <c r="F35" s="1218">
        <f t="shared" si="0"/>
        <v>0</v>
      </c>
    </row>
    <row r="36" spans="1:6" ht="25.5">
      <c r="A36" s="1215"/>
      <c r="B36" s="1206" t="s">
        <v>3784</v>
      </c>
      <c r="C36" s="1217"/>
      <c r="D36" s="1218"/>
      <c r="E36" s="1219"/>
      <c r="F36" s="1218">
        <f t="shared" si="0"/>
        <v>0</v>
      </c>
    </row>
    <row r="37" spans="1:6" ht="40.5">
      <c r="A37" s="1215"/>
      <c r="B37" s="1234" t="s">
        <v>3536</v>
      </c>
      <c r="C37" s="1217"/>
      <c r="D37" s="1218"/>
      <c r="E37" s="1219"/>
      <c r="F37" s="1218">
        <f t="shared" si="0"/>
        <v>0</v>
      </c>
    </row>
    <row r="38" spans="1:6" ht="45" customHeight="1">
      <c r="A38" s="1215"/>
      <c r="B38" s="1206" t="s">
        <v>3537</v>
      </c>
      <c r="C38" s="1217"/>
      <c r="D38" s="1218"/>
      <c r="E38" s="1219"/>
      <c r="F38" s="1218">
        <f t="shared" si="0"/>
        <v>0</v>
      </c>
    </row>
    <row r="39" spans="1:6">
      <c r="A39" s="1215"/>
      <c r="B39" s="1206" t="s">
        <v>3539</v>
      </c>
      <c r="C39" s="1217"/>
      <c r="D39" s="1218"/>
      <c r="E39" s="1219"/>
      <c r="F39" s="1218">
        <f t="shared" si="0"/>
        <v>0</v>
      </c>
    </row>
    <row r="40" spans="1:6" ht="38.25">
      <c r="A40" s="1215"/>
      <c r="B40" s="1234" t="s">
        <v>3538</v>
      </c>
      <c r="C40" s="1217"/>
      <c r="D40" s="1218"/>
      <c r="E40" s="1219"/>
      <c r="F40" s="1218">
        <f t="shared" si="0"/>
        <v>0</v>
      </c>
    </row>
    <row r="41" spans="1:6">
      <c r="A41" s="1215"/>
      <c r="B41" s="1234" t="s">
        <v>3783</v>
      </c>
      <c r="C41" s="1217"/>
      <c r="D41" s="1218"/>
      <c r="E41" s="1219"/>
      <c r="F41" s="1218">
        <f t="shared" si="0"/>
        <v>0</v>
      </c>
    </row>
    <row r="42" spans="1:6">
      <c r="A42" s="1215"/>
      <c r="B42" s="1235"/>
      <c r="C42" s="1217" t="s">
        <v>93</v>
      </c>
      <c r="D42" s="1218">
        <v>2</v>
      </c>
      <c r="E42" s="1219"/>
      <c r="F42" s="1218">
        <f t="shared" si="0"/>
        <v>0</v>
      </c>
    </row>
    <row r="43" spans="1:6">
      <c r="A43" s="1215"/>
      <c r="B43" s="1235"/>
      <c r="C43" s="1217"/>
      <c r="D43" s="1218"/>
      <c r="E43" s="1219"/>
      <c r="F43" s="1218">
        <f t="shared" si="0"/>
        <v>0</v>
      </c>
    </row>
    <row r="44" spans="1:6" ht="38.25">
      <c r="A44" s="1215" t="s">
        <v>98</v>
      </c>
      <c r="B44" s="1234" t="s">
        <v>3808</v>
      </c>
      <c r="C44" s="1217"/>
      <c r="D44" s="1218"/>
      <c r="E44" s="1219"/>
      <c r="F44" s="1218">
        <f t="shared" si="0"/>
        <v>0</v>
      </c>
    </row>
    <row r="45" spans="1:6">
      <c r="A45" s="1215"/>
      <c r="B45" s="1206" t="s">
        <v>3782</v>
      </c>
      <c r="C45" s="1217"/>
      <c r="D45" s="1218"/>
      <c r="E45" s="1219"/>
      <c r="F45" s="1218">
        <f t="shared" si="0"/>
        <v>0</v>
      </c>
    </row>
    <row r="46" spans="1:6" ht="40.5">
      <c r="A46" s="1215"/>
      <c r="B46" s="1234" t="s">
        <v>3536</v>
      </c>
      <c r="C46" s="1217"/>
      <c r="D46" s="1218"/>
      <c r="E46" s="1219"/>
      <c r="F46" s="1218">
        <f t="shared" si="0"/>
        <v>0</v>
      </c>
    </row>
    <row r="47" spans="1:6" ht="45" customHeight="1">
      <c r="A47" s="1215"/>
      <c r="B47" s="1206" t="s">
        <v>3537</v>
      </c>
      <c r="C47" s="1217"/>
      <c r="D47" s="1218"/>
      <c r="E47" s="1219"/>
      <c r="F47" s="1218">
        <f t="shared" si="0"/>
        <v>0</v>
      </c>
    </row>
    <row r="48" spans="1:6">
      <c r="A48" s="1215"/>
      <c r="B48" s="1206" t="s">
        <v>3539</v>
      </c>
      <c r="C48" s="1217"/>
      <c r="D48" s="1218"/>
      <c r="E48" s="1219"/>
      <c r="F48" s="1218">
        <f t="shared" si="0"/>
        <v>0</v>
      </c>
    </row>
    <row r="49" spans="1:6" ht="38.25">
      <c r="A49" s="1215"/>
      <c r="B49" s="1234" t="s">
        <v>3538</v>
      </c>
      <c r="C49" s="1217"/>
      <c r="D49" s="1218"/>
      <c r="E49" s="1219"/>
      <c r="F49" s="1218">
        <f t="shared" si="0"/>
        <v>0</v>
      </c>
    </row>
    <row r="50" spans="1:6">
      <c r="A50" s="1215"/>
      <c r="B50" s="1234" t="s">
        <v>3540</v>
      </c>
      <c r="C50" s="1217"/>
      <c r="D50" s="1218"/>
      <c r="E50" s="1219"/>
      <c r="F50" s="1218">
        <f t="shared" si="0"/>
        <v>0</v>
      </c>
    </row>
    <row r="51" spans="1:6">
      <c r="A51" s="1215"/>
      <c r="B51" s="1235"/>
      <c r="C51" s="1217" t="s">
        <v>93</v>
      </c>
      <c r="D51" s="1218">
        <v>10</v>
      </c>
      <c r="E51" s="1219"/>
      <c r="F51" s="1218">
        <f t="shared" si="0"/>
        <v>0</v>
      </c>
    </row>
    <row r="52" spans="1:6" s="1236" customFormat="1">
      <c r="A52" s="1215"/>
      <c r="B52" s="1235"/>
      <c r="C52" s="1217"/>
      <c r="D52" s="1218"/>
      <c r="E52" s="1219"/>
      <c r="F52" s="1218">
        <f t="shared" si="0"/>
        <v>0</v>
      </c>
    </row>
    <row r="53" spans="1:6" ht="38.25">
      <c r="A53" s="1237" t="s">
        <v>101</v>
      </c>
      <c r="B53" s="1238" t="s">
        <v>3809</v>
      </c>
      <c r="C53" s="1239"/>
      <c r="D53" s="1240"/>
      <c r="E53" s="1241"/>
      <c r="F53" s="1218">
        <f t="shared" si="0"/>
        <v>0</v>
      </c>
    </row>
    <row r="54" spans="1:6">
      <c r="A54" s="1215"/>
      <c r="B54" s="1206" t="s">
        <v>3781</v>
      </c>
      <c r="C54" s="1217"/>
      <c r="D54" s="1218"/>
      <c r="E54" s="1219"/>
      <c r="F54" s="1218">
        <f t="shared" si="0"/>
        <v>0</v>
      </c>
    </row>
    <row r="55" spans="1:6" ht="45" customHeight="1">
      <c r="A55" s="1215"/>
      <c r="B55" s="1234" t="s">
        <v>3536</v>
      </c>
      <c r="C55" s="1217"/>
      <c r="D55" s="1218"/>
      <c r="E55" s="1219"/>
      <c r="F55" s="1218">
        <f t="shared" si="0"/>
        <v>0</v>
      </c>
    </row>
    <row r="56" spans="1:6" ht="25.5">
      <c r="A56" s="1215"/>
      <c r="B56" s="1206" t="s">
        <v>3537</v>
      </c>
      <c r="C56" s="1217"/>
      <c r="D56" s="1218"/>
      <c r="E56" s="1219"/>
      <c r="F56" s="1218">
        <f t="shared" si="0"/>
        <v>0</v>
      </c>
    </row>
    <row r="57" spans="1:6">
      <c r="A57" s="1215"/>
      <c r="B57" s="1206" t="s">
        <v>3539</v>
      </c>
      <c r="C57" s="1217"/>
      <c r="D57" s="1218"/>
      <c r="E57" s="1219"/>
      <c r="F57" s="1218">
        <f t="shared" si="0"/>
        <v>0</v>
      </c>
    </row>
    <row r="58" spans="1:6" ht="38.25">
      <c r="A58" s="1237"/>
      <c r="B58" s="1234" t="s">
        <v>3538</v>
      </c>
      <c r="C58" s="1217"/>
      <c r="D58" s="1218"/>
      <c r="E58" s="1219"/>
      <c r="F58" s="1218">
        <f t="shared" si="0"/>
        <v>0</v>
      </c>
    </row>
    <row r="59" spans="1:6">
      <c r="A59" s="1215"/>
      <c r="B59" s="1234" t="s">
        <v>3780</v>
      </c>
      <c r="C59" s="1217"/>
      <c r="D59" s="1218"/>
      <c r="E59" s="1219"/>
      <c r="F59" s="1218">
        <f t="shared" si="0"/>
        <v>0</v>
      </c>
    </row>
    <row r="60" spans="1:6">
      <c r="A60" s="1215"/>
      <c r="B60" s="1235"/>
      <c r="C60" s="1217" t="s">
        <v>93</v>
      </c>
      <c r="D60" s="1218">
        <v>3</v>
      </c>
      <c r="E60" s="1219"/>
      <c r="F60" s="1218">
        <f t="shared" si="0"/>
        <v>0</v>
      </c>
    </row>
    <row r="61" spans="1:6">
      <c r="A61" s="1215"/>
      <c r="B61" s="1235"/>
      <c r="C61" s="1217"/>
      <c r="D61" s="1218"/>
      <c r="E61" s="1219"/>
      <c r="F61" s="1218">
        <f t="shared" si="0"/>
        <v>0</v>
      </c>
    </row>
    <row r="62" spans="1:6" ht="38.25">
      <c r="A62" s="1215" t="s">
        <v>110</v>
      </c>
      <c r="B62" s="1206" t="s">
        <v>3779</v>
      </c>
      <c r="C62" s="1217"/>
      <c r="D62" s="1218"/>
      <c r="E62" s="1219"/>
      <c r="F62" s="1218">
        <f t="shared" si="0"/>
        <v>0</v>
      </c>
    </row>
    <row r="63" spans="1:6" ht="45" customHeight="1">
      <c r="A63" s="1215"/>
      <c r="B63" s="1206" t="s">
        <v>3778</v>
      </c>
      <c r="C63" s="1217"/>
      <c r="D63" s="1218"/>
      <c r="E63" s="1219"/>
      <c r="F63" s="1218">
        <f t="shared" si="0"/>
        <v>0</v>
      </c>
    </row>
    <row r="64" spans="1:6" ht="40.5">
      <c r="A64" s="1215"/>
      <c r="B64" s="1234" t="s">
        <v>3536</v>
      </c>
      <c r="C64" s="1217"/>
      <c r="D64" s="1218"/>
      <c r="E64" s="1219"/>
      <c r="F64" s="1218">
        <f t="shared" si="0"/>
        <v>0</v>
      </c>
    </row>
    <row r="65" spans="1:6" ht="25.5">
      <c r="A65" s="1215"/>
      <c r="B65" s="1206" t="s">
        <v>3537</v>
      </c>
      <c r="C65" s="1217"/>
      <c r="D65" s="1218"/>
      <c r="E65" s="1219"/>
      <c r="F65" s="1218">
        <f t="shared" si="0"/>
        <v>0</v>
      </c>
    </row>
    <row r="66" spans="1:6">
      <c r="A66" s="1215"/>
      <c r="B66" s="1206" t="s">
        <v>3539</v>
      </c>
      <c r="C66" s="1217"/>
      <c r="D66" s="1218"/>
      <c r="E66" s="1219"/>
      <c r="F66" s="1218">
        <f t="shared" si="0"/>
        <v>0</v>
      </c>
    </row>
    <row r="67" spans="1:6">
      <c r="A67" s="1215"/>
      <c r="B67" s="1234" t="s">
        <v>3541</v>
      </c>
      <c r="C67" s="1217"/>
      <c r="D67" s="1218"/>
      <c r="E67" s="1219"/>
      <c r="F67" s="1218">
        <f t="shared" si="0"/>
        <v>0</v>
      </c>
    </row>
    <row r="68" spans="1:6">
      <c r="A68" s="1215"/>
      <c r="B68" s="1235"/>
      <c r="C68" s="1217" t="s">
        <v>93</v>
      </c>
      <c r="D68" s="1218">
        <v>5</v>
      </c>
      <c r="E68" s="1219"/>
      <c r="F68" s="1218">
        <f t="shared" si="0"/>
        <v>0</v>
      </c>
    </row>
    <row r="69" spans="1:6">
      <c r="A69" s="1215"/>
      <c r="B69" s="1234"/>
      <c r="C69" s="1217"/>
      <c r="D69" s="1218"/>
      <c r="E69" s="1219"/>
      <c r="F69" s="1218">
        <f t="shared" si="0"/>
        <v>0</v>
      </c>
    </row>
    <row r="70" spans="1:6" ht="38.25">
      <c r="A70" s="1215" t="s">
        <v>116</v>
      </c>
      <c r="B70" s="1206" t="s">
        <v>3810</v>
      </c>
      <c r="C70" s="1217"/>
      <c r="D70" s="1218"/>
      <c r="E70" s="1219"/>
      <c r="F70" s="1218">
        <f t="shared" si="0"/>
        <v>0</v>
      </c>
    </row>
    <row r="71" spans="1:6">
      <c r="A71" s="1215"/>
      <c r="B71" s="1206" t="s">
        <v>3811</v>
      </c>
      <c r="C71" s="1217"/>
      <c r="D71" s="1218"/>
      <c r="E71" s="1219"/>
      <c r="F71" s="1218">
        <f t="shared" si="0"/>
        <v>0</v>
      </c>
    </row>
    <row r="72" spans="1:6" ht="40.5">
      <c r="A72" s="1215"/>
      <c r="B72" s="1234" t="s">
        <v>3536</v>
      </c>
      <c r="C72" s="1217"/>
      <c r="D72" s="1218"/>
      <c r="E72" s="1219"/>
      <c r="F72" s="1218">
        <f t="shared" si="0"/>
        <v>0</v>
      </c>
    </row>
    <row r="73" spans="1:6" ht="25.5">
      <c r="A73" s="1215"/>
      <c r="B73" s="1206" t="s">
        <v>3537</v>
      </c>
      <c r="C73" s="1217"/>
      <c r="D73" s="1218"/>
      <c r="E73" s="1219"/>
      <c r="F73" s="1218">
        <f t="shared" si="0"/>
        <v>0</v>
      </c>
    </row>
    <row r="74" spans="1:6">
      <c r="A74" s="1215"/>
      <c r="B74" s="1206" t="s">
        <v>3539</v>
      </c>
      <c r="C74" s="1217"/>
      <c r="D74" s="1218"/>
      <c r="E74" s="1219"/>
      <c r="F74" s="1218">
        <f t="shared" si="0"/>
        <v>0</v>
      </c>
    </row>
    <row r="75" spans="1:6" s="1242" customFormat="1">
      <c r="A75" s="1215"/>
      <c r="B75" s="1234" t="s">
        <v>3812</v>
      </c>
      <c r="C75" s="1217"/>
      <c r="D75" s="1218"/>
      <c r="E75" s="1219"/>
      <c r="F75" s="1218">
        <f t="shared" si="0"/>
        <v>0</v>
      </c>
    </row>
    <row r="76" spans="1:6">
      <c r="A76" s="1215"/>
      <c r="B76" s="1235"/>
      <c r="C76" s="1217" t="s">
        <v>93</v>
      </c>
      <c r="D76" s="1218">
        <v>1</v>
      </c>
      <c r="E76" s="1219"/>
      <c r="F76" s="1218">
        <f t="shared" si="0"/>
        <v>0</v>
      </c>
    </row>
    <row r="77" spans="1:6">
      <c r="A77" s="1215"/>
      <c r="B77" s="1234"/>
      <c r="C77" s="1217"/>
      <c r="D77" s="1218"/>
      <c r="E77" s="1219"/>
      <c r="F77" s="1218">
        <f t="shared" si="0"/>
        <v>0</v>
      </c>
    </row>
    <row r="78" spans="1:6" ht="38.25">
      <c r="A78" s="1237" t="s">
        <v>120</v>
      </c>
      <c r="B78" s="1234" t="s">
        <v>3813</v>
      </c>
      <c r="C78" s="1217"/>
      <c r="D78" s="1218"/>
      <c r="E78" s="1219"/>
      <c r="F78" s="1218">
        <f t="shared" si="0"/>
        <v>0</v>
      </c>
    </row>
    <row r="79" spans="1:6">
      <c r="A79" s="1237"/>
      <c r="B79" s="1206" t="s">
        <v>3777</v>
      </c>
      <c r="C79" s="1217"/>
      <c r="D79" s="1218"/>
      <c r="E79" s="1219"/>
      <c r="F79" s="1218">
        <f t="shared" si="0"/>
        <v>0</v>
      </c>
    </row>
    <row r="80" spans="1:6" s="1242" customFormat="1" ht="40.5">
      <c r="A80" s="1237"/>
      <c r="B80" s="1234" t="s">
        <v>3536</v>
      </c>
      <c r="C80" s="1217"/>
      <c r="D80" s="1218"/>
      <c r="E80" s="1219"/>
      <c r="F80" s="1218">
        <f t="shared" si="0"/>
        <v>0</v>
      </c>
    </row>
    <row r="81" spans="1:6" ht="25.5">
      <c r="A81" s="1237"/>
      <c r="B81" s="1206" t="s">
        <v>3537</v>
      </c>
      <c r="C81" s="1217"/>
      <c r="D81" s="1218"/>
      <c r="E81" s="1219"/>
      <c r="F81" s="1218">
        <f t="shared" si="0"/>
        <v>0</v>
      </c>
    </row>
    <row r="82" spans="1:6">
      <c r="A82" s="1215"/>
      <c r="B82" s="1206" t="s">
        <v>3539</v>
      </c>
      <c r="C82" s="1217"/>
      <c r="D82" s="1218"/>
      <c r="E82" s="1219"/>
      <c r="F82" s="1218">
        <f t="shared" si="0"/>
        <v>0</v>
      </c>
    </row>
    <row r="83" spans="1:6" ht="38.25">
      <c r="A83" s="1237"/>
      <c r="B83" s="1234" t="s">
        <v>3538</v>
      </c>
      <c r="C83" s="1217"/>
      <c r="D83" s="1218"/>
      <c r="E83" s="1219"/>
      <c r="F83" s="1218">
        <f t="shared" si="0"/>
        <v>0</v>
      </c>
    </row>
    <row r="84" spans="1:6">
      <c r="A84" s="1215"/>
      <c r="B84" s="1234" t="s">
        <v>3542</v>
      </c>
      <c r="C84" s="1217"/>
      <c r="D84" s="1218"/>
      <c r="E84" s="1219"/>
      <c r="F84" s="1218">
        <f t="shared" si="0"/>
        <v>0</v>
      </c>
    </row>
    <row r="85" spans="1:6">
      <c r="A85" s="1237"/>
      <c r="B85" s="1235"/>
      <c r="C85" s="1239" t="s">
        <v>93</v>
      </c>
      <c r="D85" s="1240">
        <v>2</v>
      </c>
      <c r="E85" s="1241"/>
      <c r="F85" s="1218">
        <f t="shared" si="0"/>
        <v>0</v>
      </c>
    </row>
    <row r="86" spans="1:6">
      <c r="A86" s="1215"/>
      <c r="B86" s="1206"/>
      <c r="C86" s="1217"/>
      <c r="D86" s="1218"/>
      <c r="E86" s="1219"/>
      <c r="F86" s="1218">
        <f t="shared" si="0"/>
        <v>0</v>
      </c>
    </row>
    <row r="87" spans="1:6" ht="25.5">
      <c r="A87" s="1237" t="s">
        <v>123</v>
      </c>
      <c r="B87" s="1234" t="s">
        <v>3776</v>
      </c>
      <c r="C87" s="1217"/>
      <c r="D87" s="1218"/>
      <c r="E87" s="1219"/>
      <c r="F87" s="1218">
        <f t="shared" si="0"/>
        <v>0</v>
      </c>
    </row>
    <row r="88" spans="1:6" s="1242" customFormat="1" ht="51">
      <c r="A88" s="1237"/>
      <c r="B88" s="1234" t="s">
        <v>3775</v>
      </c>
      <c r="C88" s="1217"/>
      <c r="D88" s="1218"/>
      <c r="E88" s="1219"/>
      <c r="F88" s="1218">
        <f t="shared" si="0"/>
        <v>0</v>
      </c>
    </row>
    <row r="89" spans="1:6">
      <c r="A89" s="1215"/>
      <c r="B89" s="1234" t="s">
        <v>3774</v>
      </c>
      <c r="C89" s="1239" t="s">
        <v>93</v>
      </c>
      <c r="D89" s="1240">
        <v>1</v>
      </c>
      <c r="E89" s="1219"/>
      <c r="F89" s="1218">
        <f t="shared" ref="F89:F152" si="1">D89*E89</f>
        <v>0</v>
      </c>
    </row>
    <row r="90" spans="1:6">
      <c r="A90" s="1237"/>
      <c r="B90" s="1234" t="s">
        <v>3773</v>
      </c>
      <c r="C90" s="1239" t="s">
        <v>93</v>
      </c>
      <c r="D90" s="1240">
        <v>2</v>
      </c>
      <c r="E90" s="1241"/>
      <c r="F90" s="1218">
        <f t="shared" si="1"/>
        <v>0</v>
      </c>
    </row>
    <row r="91" spans="1:6" ht="24.75">
      <c r="A91" s="1215"/>
      <c r="B91" s="1206" t="s">
        <v>3814</v>
      </c>
      <c r="C91" s="1239" t="s">
        <v>93</v>
      </c>
      <c r="D91" s="1240">
        <v>1</v>
      </c>
      <c r="E91" s="1219"/>
      <c r="F91" s="1218">
        <f t="shared" si="1"/>
        <v>0</v>
      </c>
    </row>
    <row r="92" spans="1:6">
      <c r="A92" s="1215"/>
      <c r="B92" s="1234"/>
      <c r="C92" s="1239"/>
      <c r="D92" s="1240"/>
      <c r="E92" s="1219"/>
      <c r="F92" s="1218">
        <f t="shared" si="1"/>
        <v>0</v>
      </c>
    </row>
    <row r="93" spans="1:6" ht="25.5">
      <c r="A93" s="1237" t="s">
        <v>124</v>
      </c>
      <c r="B93" s="1234" t="s">
        <v>3772</v>
      </c>
      <c r="C93" s="1217"/>
      <c r="D93" s="1218"/>
      <c r="E93" s="1219"/>
      <c r="F93" s="1218">
        <f t="shared" si="1"/>
        <v>0</v>
      </c>
    </row>
    <row r="94" spans="1:6">
      <c r="A94" s="1237"/>
      <c r="B94" s="1206" t="s">
        <v>3769</v>
      </c>
      <c r="C94" s="1217"/>
      <c r="D94" s="1218"/>
      <c r="E94" s="1219"/>
      <c r="F94" s="1218">
        <f t="shared" si="1"/>
        <v>0</v>
      </c>
    </row>
    <row r="95" spans="1:6" ht="40.5">
      <c r="A95" s="1237"/>
      <c r="B95" s="1234" t="s">
        <v>3536</v>
      </c>
      <c r="C95" s="1217"/>
      <c r="D95" s="1218"/>
      <c r="E95" s="1219"/>
      <c r="F95" s="1218">
        <f t="shared" si="1"/>
        <v>0</v>
      </c>
    </row>
    <row r="96" spans="1:6" s="1242" customFormat="1" ht="25.5">
      <c r="A96" s="1237"/>
      <c r="B96" s="1206" t="s">
        <v>3537</v>
      </c>
      <c r="C96" s="1217"/>
      <c r="D96" s="1218"/>
      <c r="E96" s="1219"/>
      <c r="F96" s="1218">
        <f t="shared" si="1"/>
        <v>0</v>
      </c>
    </row>
    <row r="97" spans="1:6" s="1242" customFormat="1">
      <c r="A97" s="1215"/>
      <c r="B97" s="1206" t="s">
        <v>3539</v>
      </c>
      <c r="C97" s="1217"/>
      <c r="D97" s="1218"/>
      <c r="E97" s="1219"/>
      <c r="F97" s="1218">
        <f t="shared" si="1"/>
        <v>0</v>
      </c>
    </row>
    <row r="98" spans="1:6">
      <c r="A98" s="1215"/>
      <c r="B98" s="1234" t="s">
        <v>3771</v>
      </c>
      <c r="C98" s="1217"/>
      <c r="D98" s="1218"/>
      <c r="E98" s="1219"/>
      <c r="F98" s="1218">
        <f t="shared" si="1"/>
        <v>0</v>
      </c>
    </row>
    <row r="99" spans="1:6">
      <c r="A99" s="1237"/>
      <c r="B99" s="1235"/>
      <c r="C99" s="1239" t="s">
        <v>93</v>
      </c>
      <c r="D99" s="1240">
        <v>6</v>
      </c>
      <c r="E99" s="1241"/>
      <c r="F99" s="1218">
        <f t="shared" si="1"/>
        <v>0</v>
      </c>
    </row>
    <row r="100" spans="1:6">
      <c r="A100" s="1215"/>
      <c r="B100" s="1206"/>
      <c r="C100" s="1217"/>
      <c r="D100" s="1218"/>
      <c r="E100" s="1219"/>
      <c r="F100" s="1218">
        <f t="shared" si="1"/>
        <v>0</v>
      </c>
    </row>
    <row r="101" spans="1:6" ht="25.5">
      <c r="A101" s="1237" t="s">
        <v>126</v>
      </c>
      <c r="B101" s="1234" t="s">
        <v>3770</v>
      </c>
      <c r="C101" s="1217"/>
      <c r="D101" s="1218"/>
      <c r="E101" s="1219"/>
      <c r="F101" s="1218">
        <f t="shared" si="1"/>
        <v>0</v>
      </c>
    </row>
    <row r="102" spans="1:6">
      <c r="A102" s="1237"/>
      <c r="B102" s="1206" t="s">
        <v>3815</v>
      </c>
      <c r="C102" s="1217"/>
      <c r="D102" s="1218"/>
      <c r="E102" s="1219"/>
      <c r="F102" s="1218">
        <f t="shared" si="1"/>
        <v>0</v>
      </c>
    </row>
    <row r="103" spans="1:6" ht="40.5">
      <c r="A103" s="1237"/>
      <c r="B103" s="1234" t="s">
        <v>3536</v>
      </c>
      <c r="C103" s="1217"/>
      <c r="D103" s="1218"/>
      <c r="E103" s="1219"/>
      <c r="F103" s="1218">
        <f t="shared" si="1"/>
        <v>0</v>
      </c>
    </row>
    <row r="104" spans="1:6" ht="25.5">
      <c r="A104" s="1237"/>
      <c r="B104" s="1206" t="s">
        <v>3537</v>
      </c>
      <c r="C104" s="1217"/>
      <c r="D104" s="1218"/>
      <c r="E104" s="1219"/>
      <c r="F104" s="1218">
        <f t="shared" si="1"/>
        <v>0</v>
      </c>
    </row>
    <row r="105" spans="1:6">
      <c r="A105" s="1215"/>
      <c r="B105" s="1206" t="s">
        <v>3539</v>
      </c>
      <c r="C105" s="1217"/>
      <c r="D105" s="1218"/>
      <c r="E105" s="1219"/>
      <c r="F105" s="1218">
        <f t="shared" si="1"/>
        <v>0</v>
      </c>
    </row>
    <row r="106" spans="1:6" ht="38.25">
      <c r="A106" s="1237"/>
      <c r="B106" s="1234" t="s">
        <v>3538</v>
      </c>
      <c r="C106" s="1217"/>
      <c r="D106" s="1218"/>
      <c r="E106" s="1219"/>
      <c r="F106" s="1218">
        <f t="shared" si="1"/>
        <v>0</v>
      </c>
    </row>
    <row r="107" spans="1:6">
      <c r="A107" s="1215"/>
      <c r="B107" s="1234" t="s">
        <v>3768</v>
      </c>
      <c r="C107" s="1217"/>
      <c r="D107" s="1218"/>
      <c r="E107" s="1219"/>
      <c r="F107" s="1218">
        <f t="shared" si="1"/>
        <v>0</v>
      </c>
    </row>
    <row r="108" spans="1:6">
      <c r="A108" s="1237"/>
      <c r="B108" s="1235"/>
      <c r="C108" s="1239" t="s">
        <v>93</v>
      </c>
      <c r="D108" s="1240">
        <v>3</v>
      </c>
      <c r="E108" s="1241"/>
      <c r="F108" s="1218">
        <f t="shared" si="1"/>
        <v>0</v>
      </c>
    </row>
    <row r="109" spans="1:6">
      <c r="A109" s="1237"/>
      <c r="B109" s="1243"/>
      <c r="C109" s="1239"/>
      <c r="D109" s="1240"/>
      <c r="E109" s="1241"/>
      <c r="F109" s="1218">
        <f t="shared" si="1"/>
        <v>0</v>
      </c>
    </row>
    <row r="110" spans="1:6" ht="76.5">
      <c r="A110" s="1215" t="s">
        <v>127</v>
      </c>
      <c r="B110" s="1234" t="s">
        <v>3816</v>
      </c>
      <c r="C110" s="1217"/>
      <c r="D110" s="1218"/>
      <c r="E110" s="1219"/>
      <c r="F110" s="1218">
        <f t="shared" si="1"/>
        <v>0</v>
      </c>
    </row>
    <row r="111" spans="1:6" ht="40.5">
      <c r="A111" s="1215"/>
      <c r="B111" s="1234" t="s">
        <v>3766</v>
      </c>
      <c r="C111" s="1217"/>
      <c r="D111" s="1218"/>
      <c r="E111" s="1219"/>
      <c r="F111" s="1218">
        <f t="shared" si="1"/>
        <v>0</v>
      </c>
    </row>
    <row r="112" spans="1:6" ht="25.5">
      <c r="A112" s="1215"/>
      <c r="B112" s="1234" t="s">
        <v>3761</v>
      </c>
      <c r="C112" s="1217"/>
      <c r="D112" s="1218"/>
      <c r="E112" s="1219"/>
      <c r="F112" s="1218">
        <f t="shared" si="1"/>
        <v>0</v>
      </c>
    </row>
    <row r="113" spans="1:6" ht="25.5">
      <c r="A113" s="1215"/>
      <c r="B113" s="1206" t="s">
        <v>3537</v>
      </c>
      <c r="C113" s="1217"/>
      <c r="D113" s="1218"/>
      <c r="E113" s="1219"/>
      <c r="F113" s="1218">
        <f t="shared" si="1"/>
        <v>0</v>
      </c>
    </row>
    <row r="114" spans="1:6">
      <c r="A114" s="1215"/>
      <c r="B114" s="1206" t="s">
        <v>3539</v>
      </c>
      <c r="C114" s="1217"/>
      <c r="D114" s="1218"/>
      <c r="E114" s="1219"/>
      <c r="F114" s="1218">
        <f t="shared" si="1"/>
        <v>0</v>
      </c>
    </row>
    <row r="115" spans="1:6">
      <c r="A115" s="1215"/>
      <c r="B115" s="1206" t="s">
        <v>3767</v>
      </c>
      <c r="C115" s="1217"/>
      <c r="D115" s="1218"/>
      <c r="E115" s="1219"/>
      <c r="F115" s="1218">
        <f t="shared" si="1"/>
        <v>0</v>
      </c>
    </row>
    <row r="116" spans="1:6">
      <c r="A116" s="1215"/>
      <c r="B116" s="1206"/>
      <c r="C116" s="1217" t="s">
        <v>93</v>
      </c>
      <c r="D116" s="1218">
        <v>1</v>
      </c>
      <c r="E116" s="1219"/>
      <c r="F116" s="1218">
        <f t="shared" si="1"/>
        <v>0</v>
      </c>
    </row>
    <row r="117" spans="1:6">
      <c r="A117" s="1215"/>
      <c r="B117" s="1158"/>
      <c r="C117" s="1158"/>
      <c r="D117" s="1158"/>
      <c r="E117" s="1219"/>
      <c r="F117" s="1218">
        <f t="shared" si="1"/>
        <v>0</v>
      </c>
    </row>
    <row r="118" spans="1:6" ht="76.5">
      <c r="A118" s="1215" t="s">
        <v>128</v>
      </c>
      <c r="B118" s="1234" t="s">
        <v>3817</v>
      </c>
      <c r="C118" s="1217"/>
      <c r="D118" s="1218"/>
      <c r="E118" s="1219"/>
      <c r="F118" s="1218">
        <f t="shared" si="1"/>
        <v>0</v>
      </c>
    </row>
    <row r="119" spans="1:6" ht="40.5">
      <c r="A119" s="1215"/>
      <c r="B119" s="1234" t="s">
        <v>3766</v>
      </c>
      <c r="C119" s="1217"/>
      <c r="D119" s="1218"/>
      <c r="E119" s="1219"/>
      <c r="F119" s="1218">
        <f t="shared" si="1"/>
        <v>0</v>
      </c>
    </row>
    <row r="120" spans="1:6" ht="25.5">
      <c r="A120" s="1215"/>
      <c r="B120" s="1234" t="s">
        <v>3761</v>
      </c>
      <c r="C120" s="1217"/>
      <c r="D120" s="1218"/>
      <c r="E120" s="1219"/>
      <c r="F120" s="1218">
        <f t="shared" si="1"/>
        <v>0</v>
      </c>
    </row>
    <row r="121" spans="1:6" s="1242" customFormat="1" ht="25.5">
      <c r="A121" s="1215"/>
      <c r="B121" s="1206" t="s">
        <v>3537</v>
      </c>
      <c r="C121" s="1217"/>
      <c r="D121" s="1218"/>
      <c r="E121" s="1219"/>
      <c r="F121" s="1218">
        <f t="shared" si="1"/>
        <v>0</v>
      </c>
    </row>
    <row r="122" spans="1:6">
      <c r="A122" s="1215"/>
      <c r="B122" s="1206" t="s">
        <v>3539</v>
      </c>
      <c r="C122" s="1217"/>
      <c r="D122" s="1218"/>
      <c r="E122" s="1219"/>
      <c r="F122" s="1218">
        <f t="shared" si="1"/>
        <v>0</v>
      </c>
    </row>
    <row r="123" spans="1:6">
      <c r="A123" s="1215"/>
      <c r="B123" s="1206" t="s">
        <v>3765</v>
      </c>
      <c r="C123" s="1217"/>
      <c r="D123" s="1218"/>
      <c r="E123" s="1219"/>
      <c r="F123" s="1218">
        <f t="shared" si="1"/>
        <v>0</v>
      </c>
    </row>
    <row r="124" spans="1:6">
      <c r="A124" s="1215"/>
      <c r="B124" s="1206"/>
      <c r="C124" s="1217" t="s">
        <v>93</v>
      </c>
      <c r="D124" s="1218">
        <v>1</v>
      </c>
      <c r="E124" s="1219"/>
      <c r="F124" s="1218">
        <f t="shared" si="1"/>
        <v>0</v>
      </c>
    </row>
    <row r="125" spans="1:6">
      <c r="A125" s="1215"/>
      <c r="B125" s="1206"/>
      <c r="C125" s="1217"/>
      <c r="D125" s="1218"/>
      <c r="E125" s="1219"/>
      <c r="F125" s="1218">
        <f t="shared" si="1"/>
        <v>0</v>
      </c>
    </row>
    <row r="126" spans="1:6" ht="25.5">
      <c r="A126" s="1237" t="s">
        <v>129</v>
      </c>
      <c r="B126" s="1234" t="s">
        <v>3818</v>
      </c>
      <c r="C126" s="1217"/>
      <c r="D126" s="1218"/>
      <c r="E126" s="1219"/>
      <c r="F126" s="1218">
        <f t="shared" si="1"/>
        <v>0</v>
      </c>
    </row>
    <row r="127" spans="1:6" ht="25.5">
      <c r="A127" s="1237"/>
      <c r="B127" s="1206" t="s">
        <v>3819</v>
      </c>
      <c r="C127" s="1217"/>
      <c r="D127" s="1218"/>
      <c r="E127" s="1219"/>
      <c r="F127" s="1218">
        <f t="shared" si="1"/>
        <v>0</v>
      </c>
    </row>
    <row r="128" spans="1:6" ht="40.5">
      <c r="A128" s="1237"/>
      <c r="B128" s="1234" t="s">
        <v>3536</v>
      </c>
      <c r="C128" s="1217"/>
      <c r="D128" s="1218"/>
      <c r="E128" s="1219"/>
      <c r="F128" s="1218">
        <f t="shared" si="1"/>
        <v>0</v>
      </c>
    </row>
    <row r="129" spans="1:6" ht="25.5">
      <c r="A129" s="1237"/>
      <c r="B129" s="1206" t="s">
        <v>3537</v>
      </c>
      <c r="C129" s="1217"/>
      <c r="D129" s="1218"/>
      <c r="E129" s="1219"/>
      <c r="F129" s="1218">
        <f t="shared" si="1"/>
        <v>0</v>
      </c>
    </row>
    <row r="130" spans="1:6">
      <c r="A130" s="1215"/>
      <c r="B130" s="1206" t="s">
        <v>3539</v>
      </c>
      <c r="C130" s="1217"/>
      <c r="D130" s="1218"/>
      <c r="E130" s="1219"/>
      <c r="F130" s="1218">
        <f t="shared" si="1"/>
        <v>0</v>
      </c>
    </row>
    <row r="131" spans="1:6" ht="38.25">
      <c r="A131" s="1237"/>
      <c r="B131" s="1234" t="s">
        <v>3538</v>
      </c>
      <c r="C131" s="1217"/>
      <c r="D131" s="1218"/>
      <c r="E131" s="1219"/>
      <c r="F131" s="1218">
        <f t="shared" si="1"/>
        <v>0</v>
      </c>
    </row>
    <row r="132" spans="1:6" s="1242" customFormat="1">
      <c r="A132" s="1215"/>
      <c r="B132" s="1234" t="s">
        <v>3820</v>
      </c>
      <c r="C132" s="1217"/>
      <c r="D132" s="1218"/>
      <c r="E132" s="1219"/>
      <c r="F132" s="1218">
        <f t="shared" si="1"/>
        <v>0</v>
      </c>
    </row>
    <row r="133" spans="1:6">
      <c r="A133" s="1237"/>
      <c r="B133" s="1235"/>
      <c r="C133" s="1239" t="s">
        <v>93</v>
      </c>
      <c r="D133" s="1240">
        <v>8</v>
      </c>
      <c r="E133" s="1241"/>
      <c r="F133" s="1218">
        <f t="shared" si="1"/>
        <v>0</v>
      </c>
    </row>
    <row r="134" spans="1:6">
      <c r="A134" s="1237"/>
      <c r="B134" s="1243"/>
      <c r="C134" s="1239"/>
      <c r="D134" s="1240"/>
      <c r="E134" s="1241"/>
      <c r="F134" s="1218">
        <f t="shared" si="1"/>
        <v>0</v>
      </c>
    </row>
    <row r="135" spans="1:6" ht="25.5">
      <c r="A135" s="1237" t="s">
        <v>130</v>
      </c>
      <c r="B135" s="1234" t="s">
        <v>3821</v>
      </c>
      <c r="C135" s="1217"/>
      <c r="D135" s="1218"/>
      <c r="E135" s="1219"/>
      <c r="F135" s="1218">
        <f t="shared" si="1"/>
        <v>0</v>
      </c>
    </row>
    <row r="136" spans="1:6">
      <c r="A136" s="1237"/>
      <c r="B136" s="1206" t="s">
        <v>3822</v>
      </c>
      <c r="C136" s="1217"/>
      <c r="D136" s="1218"/>
      <c r="E136" s="1219"/>
      <c r="F136" s="1218">
        <f t="shared" si="1"/>
        <v>0</v>
      </c>
    </row>
    <row r="137" spans="1:6" ht="40.5">
      <c r="A137" s="1237"/>
      <c r="B137" s="1234" t="s">
        <v>3823</v>
      </c>
      <c r="C137" s="1217"/>
      <c r="D137" s="1218"/>
      <c r="E137" s="1219"/>
      <c r="F137" s="1218">
        <f t="shared" si="1"/>
        <v>0</v>
      </c>
    </row>
    <row r="138" spans="1:6" ht="25.5">
      <c r="A138" s="1237"/>
      <c r="B138" s="1206" t="s">
        <v>3537</v>
      </c>
      <c r="C138" s="1217"/>
      <c r="D138" s="1218"/>
      <c r="E138" s="1219"/>
      <c r="F138" s="1218">
        <f t="shared" si="1"/>
        <v>0</v>
      </c>
    </row>
    <row r="139" spans="1:6">
      <c r="A139" s="1215"/>
      <c r="B139" s="1206" t="s">
        <v>3539</v>
      </c>
      <c r="C139" s="1217"/>
      <c r="D139" s="1218"/>
      <c r="E139" s="1219"/>
      <c r="F139" s="1218">
        <f t="shared" si="1"/>
        <v>0</v>
      </c>
    </row>
    <row r="140" spans="1:6" ht="38.25">
      <c r="A140" s="1237"/>
      <c r="B140" s="1234" t="s">
        <v>3538</v>
      </c>
      <c r="C140" s="1217"/>
      <c r="D140" s="1218"/>
      <c r="E140" s="1219"/>
      <c r="F140" s="1218">
        <f t="shared" si="1"/>
        <v>0</v>
      </c>
    </row>
    <row r="141" spans="1:6">
      <c r="A141" s="1215"/>
      <c r="B141" s="1234" t="s">
        <v>3824</v>
      </c>
      <c r="C141" s="1217"/>
      <c r="D141" s="1218"/>
      <c r="E141" s="1219"/>
      <c r="F141" s="1218">
        <f t="shared" si="1"/>
        <v>0</v>
      </c>
    </row>
    <row r="142" spans="1:6" s="1242" customFormat="1">
      <c r="A142" s="1237"/>
      <c r="B142" s="1235"/>
      <c r="C142" s="1239" t="s">
        <v>93</v>
      </c>
      <c r="D142" s="1240">
        <v>24</v>
      </c>
      <c r="E142" s="1241"/>
      <c r="F142" s="1218">
        <f t="shared" si="1"/>
        <v>0</v>
      </c>
    </row>
    <row r="143" spans="1:6">
      <c r="A143" s="1237"/>
      <c r="B143" s="1235"/>
      <c r="C143" s="1239"/>
      <c r="D143" s="1240"/>
      <c r="E143" s="1241"/>
      <c r="F143" s="1218">
        <f t="shared" si="1"/>
        <v>0</v>
      </c>
    </row>
    <row r="144" spans="1:6" ht="25.5">
      <c r="A144" s="1237" t="s">
        <v>133</v>
      </c>
      <c r="B144" s="1234" t="s">
        <v>3825</v>
      </c>
      <c r="C144" s="1217"/>
      <c r="D144" s="1218"/>
      <c r="E144" s="1219"/>
      <c r="F144" s="1218">
        <f t="shared" si="1"/>
        <v>0</v>
      </c>
    </row>
    <row r="145" spans="1:6">
      <c r="A145" s="1237"/>
      <c r="B145" s="1206" t="s">
        <v>3826</v>
      </c>
      <c r="C145" s="1217"/>
      <c r="D145" s="1218"/>
      <c r="E145" s="1219"/>
      <c r="F145" s="1218">
        <f t="shared" si="1"/>
        <v>0</v>
      </c>
    </row>
    <row r="146" spans="1:6" ht="40.5">
      <c r="A146" s="1237"/>
      <c r="B146" s="1234" t="s">
        <v>3823</v>
      </c>
      <c r="C146" s="1217"/>
      <c r="D146" s="1218"/>
      <c r="E146" s="1219"/>
      <c r="F146" s="1218">
        <f t="shared" si="1"/>
        <v>0</v>
      </c>
    </row>
    <row r="147" spans="1:6" ht="25.5">
      <c r="A147" s="1237"/>
      <c r="B147" s="1206" t="s">
        <v>3537</v>
      </c>
      <c r="C147" s="1217"/>
      <c r="D147" s="1218"/>
      <c r="E147" s="1219"/>
      <c r="F147" s="1218">
        <f t="shared" si="1"/>
        <v>0</v>
      </c>
    </row>
    <row r="148" spans="1:6">
      <c r="A148" s="1215"/>
      <c r="B148" s="1206" t="s">
        <v>3539</v>
      </c>
      <c r="C148" s="1217"/>
      <c r="D148" s="1218"/>
      <c r="E148" s="1219"/>
      <c r="F148" s="1218">
        <f t="shared" si="1"/>
        <v>0</v>
      </c>
    </row>
    <row r="149" spans="1:6" ht="38.25">
      <c r="A149" s="1237"/>
      <c r="B149" s="1234" t="s">
        <v>3538</v>
      </c>
      <c r="C149" s="1217"/>
      <c r="D149" s="1218"/>
      <c r="E149" s="1219"/>
      <c r="F149" s="1218">
        <f t="shared" si="1"/>
        <v>0</v>
      </c>
    </row>
    <row r="150" spans="1:6">
      <c r="A150" s="1215"/>
      <c r="B150" s="1234" t="s">
        <v>3827</v>
      </c>
      <c r="C150" s="1217"/>
      <c r="D150" s="1218"/>
      <c r="E150" s="1219"/>
      <c r="F150" s="1218">
        <f t="shared" si="1"/>
        <v>0</v>
      </c>
    </row>
    <row r="151" spans="1:6">
      <c r="A151" s="1237"/>
      <c r="B151" s="1235"/>
      <c r="C151" s="1239" t="s">
        <v>93</v>
      </c>
      <c r="D151" s="1240">
        <v>3</v>
      </c>
      <c r="E151" s="1241"/>
      <c r="F151" s="1218">
        <f t="shared" si="1"/>
        <v>0</v>
      </c>
    </row>
    <row r="152" spans="1:6">
      <c r="A152" s="1215"/>
      <c r="B152" s="1206"/>
      <c r="C152" s="1217"/>
      <c r="D152" s="1218"/>
      <c r="E152" s="1219"/>
      <c r="F152" s="1218">
        <f t="shared" si="1"/>
        <v>0</v>
      </c>
    </row>
    <row r="153" spans="1:6" ht="25.5">
      <c r="A153" s="1237" t="s">
        <v>135</v>
      </c>
      <c r="B153" s="1234" t="s">
        <v>3828</v>
      </c>
      <c r="C153" s="1217"/>
      <c r="D153" s="1218"/>
      <c r="E153" s="1219"/>
      <c r="F153" s="1218">
        <f t="shared" ref="F153:F216" si="2">D153*E153</f>
        <v>0</v>
      </c>
    </row>
    <row r="154" spans="1:6">
      <c r="A154" s="1237"/>
      <c r="B154" s="1206" t="s">
        <v>3829</v>
      </c>
      <c r="C154" s="1217"/>
      <c r="D154" s="1218"/>
      <c r="E154" s="1219"/>
      <c r="F154" s="1218">
        <f t="shared" si="2"/>
        <v>0</v>
      </c>
    </row>
    <row r="155" spans="1:6" ht="40.5">
      <c r="A155" s="1237"/>
      <c r="B155" s="1234" t="s">
        <v>3536</v>
      </c>
      <c r="C155" s="1217"/>
      <c r="D155" s="1218"/>
      <c r="E155" s="1219"/>
      <c r="F155" s="1218">
        <f t="shared" si="2"/>
        <v>0</v>
      </c>
    </row>
    <row r="156" spans="1:6" ht="25.5">
      <c r="A156" s="1237"/>
      <c r="B156" s="1206" t="s">
        <v>3537</v>
      </c>
      <c r="C156" s="1217"/>
      <c r="D156" s="1218"/>
      <c r="E156" s="1219"/>
      <c r="F156" s="1218">
        <f t="shared" si="2"/>
        <v>0</v>
      </c>
    </row>
    <row r="157" spans="1:6">
      <c r="A157" s="1215"/>
      <c r="B157" s="1206" t="s">
        <v>3539</v>
      </c>
      <c r="C157" s="1217"/>
      <c r="D157" s="1218"/>
      <c r="E157" s="1219"/>
      <c r="F157" s="1218">
        <f t="shared" si="2"/>
        <v>0</v>
      </c>
    </row>
    <row r="158" spans="1:6">
      <c r="A158" s="1215"/>
      <c r="B158" s="1234" t="s">
        <v>3830</v>
      </c>
      <c r="C158" s="1217"/>
      <c r="D158" s="1218"/>
      <c r="E158" s="1219"/>
      <c r="F158" s="1218">
        <f t="shared" si="2"/>
        <v>0</v>
      </c>
    </row>
    <row r="159" spans="1:6">
      <c r="A159" s="1237"/>
      <c r="B159" s="1235"/>
      <c r="C159" s="1239" t="s">
        <v>93</v>
      </c>
      <c r="D159" s="1240">
        <v>10</v>
      </c>
      <c r="E159" s="1241"/>
      <c r="F159" s="1218">
        <f t="shared" si="2"/>
        <v>0</v>
      </c>
    </row>
    <row r="160" spans="1:6">
      <c r="A160" s="1215"/>
      <c r="B160" s="1206"/>
      <c r="C160" s="1217"/>
      <c r="D160" s="1218"/>
      <c r="E160" s="1219"/>
      <c r="F160" s="1218">
        <f t="shared" si="2"/>
        <v>0</v>
      </c>
    </row>
    <row r="161" spans="1:6" ht="25.5">
      <c r="A161" s="1237" t="s">
        <v>136</v>
      </c>
      <c r="B161" s="1234" t="s">
        <v>3828</v>
      </c>
      <c r="C161" s="1217"/>
      <c r="D161" s="1218"/>
      <c r="E161" s="1219"/>
      <c r="F161" s="1218">
        <f t="shared" si="2"/>
        <v>0</v>
      </c>
    </row>
    <row r="162" spans="1:6">
      <c r="A162" s="1237"/>
      <c r="B162" s="1206" t="s">
        <v>3815</v>
      </c>
      <c r="C162" s="1217"/>
      <c r="D162" s="1218"/>
      <c r="E162" s="1219"/>
      <c r="F162" s="1218">
        <f t="shared" si="2"/>
        <v>0</v>
      </c>
    </row>
    <row r="163" spans="1:6" ht="40.5">
      <c r="A163" s="1237"/>
      <c r="B163" s="1234" t="s">
        <v>3823</v>
      </c>
      <c r="C163" s="1217"/>
      <c r="D163" s="1218"/>
      <c r="E163" s="1219"/>
      <c r="F163" s="1218">
        <f t="shared" si="2"/>
        <v>0</v>
      </c>
    </row>
    <row r="164" spans="1:6" ht="25.5">
      <c r="A164" s="1237"/>
      <c r="B164" s="1206" t="s">
        <v>3537</v>
      </c>
      <c r="C164" s="1217"/>
      <c r="D164" s="1218"/>
      <c r="E164" s="1219"/>
      <c r="F164" s="1218">
        <f t="shared" si="2"/>
        <v>0</v>
      </c>
    </row>
    <row r="165" spans="1:6">
      <c r="A165" s="1215"/>
      <c r="B165" s="1206" t="s">
        <v>3539</v>
      </c>
      <c r="C165" s="1217"/>
      <c r="D165" s="1218"/>
      <c r="E165" s="1219"/>
      <c r="F165" s="1218">
        <f t="shared" si="2"/>
        <v>0</v>
      </c>
    </row>
    <row r="166" spans="1:6">
      <c r="A166" s="1215"/>
      <c r="B166" s="1234" t="s">
        <v>3831</v>
      </c>
      <c r="C166" s="1217"/>
      <c r="D166" s="1218"/>
      <c r="E166" s="1219"/>
      <c r="F166" s="1218">
        <f t="shared" si="2"/>
        <v>0</v>
      </c>
    </row>
    <row r="167" spans="1:6">
      <c r="A167" s="1237"/>
      <c r="B167" s="1235" t="s">
        <v>3832</v>
      </c>
      <c r="C167" s="1239" t="s">
        <v>93</v>
      </c>
      <c r="D167" s="1240">
        <v>13</v>
      </c>
      <c r="E167" s="1241"/>
      <c r="F167" s="1218">
        <f t="shared" si="2"/>
        <v>0</v>
      </c>
    </row>
    <row r="168" spans="1:6">
      <c r="A168" s="1215"/>
      <c r="B168" s="1206" t="s">
        <v>3833</v>
      </c>
      <c r="C168" s="1239" t="s">
        <v>93</v>
      </c>
      <c r="D168" s="1240">
        <v>13</v>
      </c>
      <c r="E168" s="1219"/>
      <c r="F168" s="1218">
        <f t="shared" si="2"/>
        <v>0</v>
      </c>
    </row>
    <row r="169" spans="1:6">
      <c r="A169" s="1215"/>
      <c r="B169" s="1206"/>
      <c r="C169" s="1217"/>
      <c r="D169" s="1218"/>
      <c r="E169" s="1219"/>
      <c r="F169" s="1218">
        <f t="shared" si="2"/>
        <v>0</v>
      </c>
    </row>
    <row r="170" spans="1:6" ht="25.5">
      <c r="A170" s="1237" t="s">
        <v>137</v>
      </c>
      <c r="B170" s="1234" t="s">
        <v>3834</v>
      </c>
      <c r="C170" s="1217"/>
      <c r="D170" s="1218"/>
      <c r="E170" s="1219"/>
      <c r="F170" s="1218">
        <f t="shared" si="2"/>
        <v>0</v>
      </c>
    </row>
    <row r="171" spans="1:6" ht="25.5">
      <c r="A171" s="1237"/>
      <c r="B171" s="1206" t="s">
        <v>3835</v>
      </c>
      <c r="C171" s="1217"/>
      <c r="D171" s="1218"/>
      <c r="E171" s="1219"/>
      <c r="F171" s="1218">
        <f t="shared" si="2"/>
        <v>0</v>
      </c>
    </row>
    <row r="172" spans="1:6" ht="40.5">
      <c r="A172" s="1237"/>
      <c r="B172" s="1234" t="s">
        <v>3536</v>
      </c>
      <c r="C172" s="1217"/>
      <c r="D172" s="1218"/>
      <c r="E172" s="1219"/>
      <c r="F172" s="1218">
        <f t="shared" si="2"/>
        <v>0</v>
      </c>
    </row>
    <row r="173" spans="1:6" ht="25.5">
      <c r="A173" s="1237"/>
      <c r="B173" s="1206" t="s">
        <v>3537</v>
      </c>
      <c r="C173" s="1217"/>
      <c r="D173" s="1218"/>
      <c r="E173" s="1219"/>
      <c r="F173" s="1218">
        <f t="shared" si="2"/>
        <v>0</v>
      </c>
    </row>
    <row r="174" spans="1:6">
      <c r="A174" s="1215"/>
      <c r="B174" s="1206" t="s">
        <v>3539</v>
      </c>
      <c r="C174" s="1217"/>
      <c r="D174" s="1218"/>
      <c r="E174" s="1219"/>
      <c r="F174" s="1218">
        <f t="shared" si="2"/>
        <v>0</v>
      </c>
    </row>
    <row r="175" spans="1:6" ht="38.25">
      <c r="A175" s="1237"/>
      <c r="B175" s="1234" t="s">
        <v>3538</v>
      </c>
      <c r="C175" s="1217"/>
      <c r="D175" s="1218"/>
      <c r="E175" s="1219"/>
      <c r="F175" s="1218">
        <f t="shared" si="2"/>
        <v>0</v>
      </c>
    </row>
    <row r="176" spans="1:6">
      <c r="A176" s="1215"/>
      <c r="B176" s="1234" t="s">
        <v>3836</v>
      </c>
      <c r="C176" s="1217"/>
      <c r="D176" s="1218"/>
      <c r="E176" s="1219"/>
      <c r="F176" s="1218">
        <f t="shared" si="2"/>
        <v>0</v>
      </c>
    </row>
    <row r="177" spans="1:6">
      <c r="A177" s="1237"/>
      <c r="B177" s="1235"/>
      <c r="C177" s="1239" t="s">
        <v>93</v>
      </c>
      <c r="D177" s="1240">
        <v>8</v>
      </c>
      <c r="E177" s="1241"/>
      <c r="F177" s="1218">
        <f t="shared" si="2"/>
        <v>0</v>
      </c>
    </row>
    <row r="178" spans="1:6">
      <c r="A178" s="1237"/>
      <c r="B178" s="1235"/>
      <c r="C178" s="1239"/>
      <c r="D178" s="1240"/>
      <c r="E178" s="1241"/>
      <c r="F178" s="1218">
        <f t="shared" si="2"/>
        <v>0</v>
      </c>
    </row>
    <row r="179" spans="1:6" ht="76.5">
      <c r="A179" s="1215" t="s">
        <v>139</v>
      </c>
      <c r="B179" s="1234" t="s">
        <v>3837</v>
      </c>
      <c r="C179" s="1217"/>
      <c r="D179" s="1218"/>
      <c r="E179" s="1219"/>
      <c r="F179" s="1218">
        <f t="shared" si="2"/>
        <v>0</v>
      </c>
    </row>
    <row r="180" spans="1:6" ht="40.5">
      <c r="A180" s="1215"/>
      <c r="B180" s="1234" t="s">
        <v>3766</v>
      </c>
      <c r="C180" s="1217"/>
      <c r="D180" s="1218"/>
      <c r="E180" s="1219"/>
      <c r="F180" s="1218">
        <f t="shared" si="2"/>
        <v>0</v>
      </c>
    </row>
    <row r="181" spans="1:6" ht="25.5">
      <c r="A181" s="1215"/>
      <c r="B181" s="1234" t="s">
        <v>3761</v>
      </c>
      <c r="C181" s="1217"/>
      <c r="D181" s="1218"/>
      <c r="E181" s="1219"/>
      <c r="F181" s="1218">
        <f t="shared" si="2"/>
        <v>0</v>
      </c>
    </row>
    <row r="182" spans="1:6" ht="25.5">
      <c r="A182" s="1215"/>
      <c r="B182" s="1206" t="s">
        <v>3537</v>
      </c>
      <c r="C182" s="1217"/>
      <c r="D182" s="1218"/>
      <c r="E182" s="1219"/>
      <c r="F182" s="1218">
        <f t="shared" si="2"/>
        <v>0</v>
      </c>
    </row>
    <row r="183" spans="1:6">
      <c r="A183" s="1215"/>
      <c r="B183" s="1206" t="s">
        <v>3539</v>
      </c>
      <c r="C183" s="1217"/>
      <c r="D183" s="1218"/>
      <c r="E183" s="1219"/>
      <c r="F183" s="1218">
        <f t="shared" si="2"/>
        <v>0</v>
      </c>
    </row>
    <row r="184" spans="1:6">
      <c r="A184" s="1215"/>
      <c r="B184" s="1206" t="s">
        <v>3838</v>
      </c>
      <c r="C184" s="1217"/>
      <c r="D184" s="1218"/>
      <c r="E184" s="1219"/>
      <c r="F184" s="1218">
        <f t="shared" si="2"/>
        <v>0</v>
      </c>
    </row>
    <row r="185" spans="1:6">
      <c r="A185" s="1215"/>
      <c r="B185" s="1206" t="s">
        <v>3762</v>
      </c>
      <c r="C185" s="1217" t="s">
        <v>93</v>
      </c>
      <c r="D185" s="1218">
        <v>1</v>
      </c>
      <c r="E185" s="1219"/>
      <c r="F185" s="1218">
        <f t="shared" si="2"/>
        <v>0</v>
      </c>
    </row>
    <row r="186" spans="1:6">
      <c r="A186" s="1215"/>
      <c r="B186" s="1206"/>
      <c r="C186" s="1217"/>
      <c r="D186" s="1218"/>
      <c r="E186" s="1219"/>
      <c r="F186" s="1218">
        <f t="shared" si="2"/>
        <v>0</v>
      </c>
    </row>
    <row r="187" spans="1:6" ht="25.5">
      <c r="A187" s="1237" t="s">
        <v>141</v>
      </c>
      <c r="B187" s="1234" t="s">
        <v>3834</v>
      </c>
      <c r="C187" s="1217"/>
      <c r="D187" s="1218"/>
      <c r="E187" s="1219"/>
      <c r="F187" s="1218">
        <f t="shared" si="2"/>
        <v>0</v>
      </c>
    </row>
    <row r="188" spans="1:6" ht="25.5">
      <c r="A188" s="1237"/>
      <c r="B188" s="1206" t="s">
        <v>3835</v>
      </c>
      <c r="C188" s="1217"/>
      <c r="D188" s="1218"/>
      <c r="E188" s="1219"/>
      <c r="F188" s="1218">
        <f t="shared" si="2"/>
        <v>0</v>
      </c>
    </row>
    <row r="189" spans="1:6" ht="40.5">
      <c r="A189" s="1237"/>
      <c r="B189" s="1234" t="s">
        <v>3823</v>
      </c>
      <c r="C189" s="1217"/>
      <c r="D189" s="1218"/>
      <c r="E189" s="1219"/>
      <c r="F189" s="1218">
        <f t="shared" si="2"/>
        <v>0</v>
      </c>
    </row>
    <row r="190" spans="1:6" ht="25.5">
      <c r="A190" s="1237"/>
      <c r="B190" s="1206" t="s">
        <v>3537</v>
      </c>
      <c r="C190" s="1217"/>
      <c r="D190" s="1218"/>
      <c r="E190" s="1219"/>
      <c r="F190" s="1218">
        <f t="shared" si="2"/>
        <v>0</v>
      </c>
    </row>
    <row r="191" spans="1:6">
      <c r="A191" s="1215"/>
      <c r="B191" s="1206" t="s">
        <v>3539</v>
      </c>
      <c r="C191" s="1217"/>
      <c r="D191" s="1218"/>
      <c r="E191" s="1219"/>
      <c r="F191" s="1218">
        <f t="shared" si="2"/>
        <v>0</v>
      </c>
    </row>
    <row r="192" spans="1:6" ht="38.25">
      <c r="A192" s="1237"/>
      <c r="B192" s="1234" t="s">
        <v>3538</v>
      </c>
      <c r="C192" s="1217"/>
      <c r="D192" s="1218"/>
      <c r="E192" s="1219"/>
      <c r="F192" s="1218">
        <f t="shared" si="2"/>
        <v>0</v>
      </c>
    </row>
    <row r="193" spans="1:6">
      <c r="A193" s="1215"/>
      <c r="B193" s="1234" t="s">
        <v>3839</v>
      </c>
      <c r="C193" s="1217"/>
      <c r="D193" s="1218"/>
      <c r="E193" s="1219"/>
      <c r="F193" s="1218">
        <f t="shared" si="2"/>
        <v>0</v>
      </c>
    </row>
    <row r="194" spans="1:6">
      <c r="A194" s="1237"/>
      <c r="B194" s="1235"/>
      <c r="C194" s="1239" t="s">
        <v>93</v>
      </c>
      <c r="D194" s="1240">
        <v>10</v>
      </c>
      <c r="E194" s="1241"/>
      <c r="F194" s="1218">
        <f t="shared" si="2"/>
        <v>0</v>
      </c>
    </row>
    <row r="195" spans="1:6">
      <c r="A195" s="1237"/>
      <c r="B195" s="1235"/>
      <c r="C195" s="1239"/>
      <c r="D195" s="1240"/>
      <c r="E195" s="1241"/>
      <c r="F195" s="1218">
        <f t="shared" si="2"/>
        <v>0</v>
      </c>
    </row>
    <row r="196" spans="1:6" ht="25.5">
      <c r="A196" s="1237" t="s">
        <v>143</v>
      </c>
      <c r="B196" s="1234" t="s">
        <v>3840</v>
      </c>
      <c r="C196" s="1217"/>
      <c r="D196" s="1218"/>
      <c r="E196" s="1219"/>
      <c r="F196" s="1218">
        <f t="shared" si="2"/>
        <v>0</v>
      </c>
    </row>
    <row r="197" spans="1:6">
      <c r="A197" s="1237"/>
      <c r="B197" s="1206" t="s">
        <v>3841</v>
      </c>
      <c r="C197" s="1217"/>
      <c r="D197" s="1218"/>
      <c r="E197" s="1219"/>
      <c r="F197" s="1218">
        <f t="shared" si="2"/>
        <v>0</v>
      </c>
    </row>
    <row r="198" spans="1:6" ht="40.5">
      <c r="A198" s="1237"/>
      <c r="B198" s="1238" t="s">
        <v>3823</v>
      </c>
      <c r="C198" s="1217"/>
      <c r="D198" s="1218"/>
      <c r="E198" s="1219"/>
      <c r="F198" s="1218">
        <f t="shared" si="2"/>
        <v>0</v>
      </c>
    </row>
    <row r="199" spans="1:6" ht="25.5">
      <c r="A199" s="1237"/>
      <c r="B199" s="1206" t="s">
        <v>3537</v>
      </c>
      <c r="C199" s="1217"/>
      <c r="D199" s="1218"/>
      <c r="E199" s="1219"/>
      <c r="F199" s="1218">
        <f t="shared" si="2"/>
        <v>0</v>
      </c>
    </row>
    <row r="200" spans="1:6">
      <c r="A200" s="1215"/>
      <c r="B200" s="1206" t="s">
        <v>3539</v>
      </c>
      <c r="C200" s="1217"/>
      <c r="D200" s="1218"/>
      <c r="E200" s="1219"/>
      <c r="F200" s="1218">
        <f t="shared" si="2"/>
        <v>0</v>
      </c>
    </row>
    <row r="201" spans="1:6" ht="38.25">
      <c r="A201" s="1237"/>
      <c r="B201" s="1234" t="s">
        <v>3945</v>
      </c>
      <c r="C201" s="1217"/>
      <c r="D201" s="1218"/>
      <c r="E201" s="1219"/>
      <c r="F201" s="1218">
        <f t="shared" si="2"/>
        <v>0</v>
      </c>
    </row>
    <row r="202" spans="1:6">
      <c r="A202" s="1215"/>
      <c r="B202" s="1234" t="s">
        <v>3842</v>
      </c>
      <c r="C202" s="1217"/>
      <c r="D202" s="1218"/>
      <c r="E202" s="1219"/>
      <c r="F202" s="1218">
        <f t="shared" si="2"/>
        <v>0</v>
      </c>
    </row>
    <row r="203" spans="1:6">
      <c r="A203" s="1237"/>
      <c r="B203" s="1235"/>
      <c r="C203" s="1239" t="s">
        <v>93</v>
      </c>
      <c r="D203" s="1240">
        <v>5</v>
      </c>
      <c r="E203" s="1241"/>
      <c r="F203" s="1218">
        <f t="shared" si="2"/>
        <v>0</v>
      </c>
    </row>
    <row r="204" spans="1:6">
      <c r="A204" s="1237"/>
      <c r="B204" s="1235"/>
      <c r="C204" s="1239"/>
      <c r="D204" s="1240"/>
      <c r="E204" s="1241"/>
      <c r="F204" s="1218">
        <f t="shared" si="2"/>
        <v>0</v>
      </c>
    </row>
    <row r="205" spans="1:6" ht="25.5">
      <c r="A205" s="1237" t="s">
        <v>145</v>
      </c>
      <c r="B205" s="1234" t="s">
        <v>3843</v>
      </c>
      <c r="C205" s="1217"/>
      <c r="D205" s="1218"/>
      <c r="E205" s="1219"/>
      <c r="F205" s="1218">
        <f t="shared" si="2"/>
        <v>0</v>
      </c>
    </row>
    <row r="206" spans="1:6" ht="25.5">
      <c r="A206" s="1237"/>
      <c r="B206" s="1206" t="s">
        <v>3835</v>
      </c>
      <c r="C206" s="1217"/>
      <c r="D206" s="1218"/>
      <c r="E206" s="1219"/>
      <c r="F206" s="1218">
        <f t="shared" si="2"/>
        <v>0</v>
      </c>
    </row>
    <row r="207" spans="1:6" ht="40.5">
      <c r="A207" s="1237"/>
      <c r="B207" s="1234" t="s">
        <v>3844</v>
      </c>
      <c r="C207" s="1217"/>
      <c r="D207" s="1218"/>
      <c r="E207" s="1219"/>
      <c r="F207" s="1218">
        <f t="shared" si="2"/>
        <v>0</v>
      </c>
    </row>
    <row r="208" spans="1:6" ht="25.5">
      <c r="A208" s="1237"/>
      <c r="B208" s="1206" t="s">
        <v>3537</v>
      </c>
      <c r="C208" s="1217"/>
      <c r="D208" s="1218"/>
      <c r="E208" s="1219"/>
      <c r="F208" s="1218">
        <f t="shared" si="2"/>
        <v>0</v>
      </c>
    </row>
    <row r="209" spans="1:6">
      <c r="A209" s="1215"/>
      <c r="B209" s="1206" t="s">
        <v>3539</v>
      </c>
      <c r="C209" s="1217"/>
      <c r="D209" s="1218"/>
      <c r="E209" s="1219"/>
      <c r="F209" s="1218">
        <f t="shared" si="2"/>
        <v>0</v>
      </c>
    </row>
    <row r="210" spans="1:6" ht="38.25">
      <c r="A210" s="1237"/>
      <c r="B210" s="1234" t="s">
        <v>3945</v>
      </c>
      <c r="C210" s="1217"/>
      <c r="D210" s="1218"/>
      <c r="E210" s="1219"/>
      <c r="F210" s="1218">
        <f t="shared" si="2"/>
        <v>0</v>
      </c>
    </row>
    <row r="211" spans="1:6">
      <c r="A211" s="1215"/>
      <c r="B211" s="1234" t="s">
        <v>3845</v>
      </c>
      <c r="C211" s="1217"/>
      <c r="D211" s="1218"/>
      <c r="E211" s="1219"/>
      <c r="F211" s="1218">
        <f t="shared" si="2"/>
        <v>0</v>
      </c>
    </row>
    <row r="212" spans="1:6">
      <c r="A212" s="1237"/>
      <c r="B212" s="1235"/>
      <c r="C212" s="1239" t="s">
        <v>93</v>
      </c>
      <c r="D212" s="1240">
        <v>14</v>
      </c>
      <c r="E212" s="1241"/>
      <c r="F212" s="1218">
        <f t="shared" si="2"/>
        <v>0</v>
      </c>
    </row>
    <row r="213" spans="1:6">
      <c r="A213" s="1237"/>
      <c r="B213" s="1235"/>
      <c r="C213" s="1239"/>
      <c r="D213" s="1240"/>
      <c r="E213" s="1241"/>
      <c r="F213" s="1218">
        <f t="shared" si="2"/>
        <v>0</v>
      </c>
    </row>
    <row r="214" spans="1:6" ht="25.5">
      <c r="A214" s="1237" t="s">
        <v>146</v>
      </c>
      <c r="B214" s="1234" t="s">
        <v>3843</v>
      </c>
      <c r="C214" s="1217"/>
      <c r="D214" s="1218"/>
      <c r="E214" s="1241"/>
      <c r="F214" s="1218">
        <f t="shared" si="2"/>
        <v>0</v>
      </c>
    </row>
    <row r="215" spans="1:6" ht="25.5">
      <c r="A215" s="1237"/>
      <c r="B215" s="1206" t="s">
        <v>3835</v>
      </c>
      <c r="C215" s="1217"/>
      <c r="D215" s="1218"/>
      <c r="E215" s="1241"/>
      <c r="F215" s="1218">
        <f t="shared" si="2"/>
        <v>0</v>
      </c>
    </row>
    <row r="216" spans="1:6" ht="40.5">
      <c r="A216" s="1237"/>
      <c r="B216" s="1234" t="s">
        <v>3823</v>
      </c>
      <c r="C216" s="1217"/>
      <c r="D216" s="1218"/>
      <c r="E216" s="1241"/>
      <c r="F216" s="1218">
        <f t="shared" si="2"/>
        <v>0</v>
      </c>
    </row>
    <row r="217" spans="1:6" ht="25.5">
      <c r="A217" s="1237"/>
      <c r="B217" s="1206" t="s">
        <v>3537</v>
      </c>
      <c r="C217" s="1217"/>
      <c r="D217" s="1218"/>
      <c r="E217" s="1241"/>
      <c r="F217" s="1218">
        <f t="shared" ref="F217:F280" si="3">D217*E217</f>
        <v>0</v>
      </c>
    </row>
    <row r="218" spans="1:6">
      <c r="A218" s="1215"/>
      <c r="B218" s="1206" t="s">
        <v>3539</v>
      </c>
      <c r="C218" s="1217"/>
      <c r="D218" s="1218"/>
      <c r="E218" s="1241"/>
      <c r="F218" s="1218">
        <f t="shared" si="3"/>
        <v>0</v>
      </c>
    </row>
    <row r="219" spans="1:6" ht="38.25">
      <c r="A219" s="1237"/>
      <c r="B219" s="1234" t="s">
        <v>3945</v>
      </c>
      <c r="C219" s="1217"/>
      <c r="D219" s="1218"/>
      <c r="E219" s="1241"/>
      <c r="F219" s="1218">
        <f t="shared" si="3"/>
        <v>0</v>
      </c>
    </row>
    <row r="220" spans="1:6">
      <c r="A220" s="1215"/>
      <c r="B220" s="1234" t="s">
        <v>3846</v>
      </c>
      <c r="C220" s="1217"/>
      <c r="D220" s="1218"/>
      <c r="E220" s="1219"/>
      <c r="F220" s="1218">
        <f t="shared" si="3"/>
        <v>0</v>
      </c>
    </row>
    <row r="221" spans="1:6">
      <c r="A221" s="1237"/>
      <c r="B221" s="1235"/>
      <c r="C221" s="1239" t="s">
        <v>93</v>
      </c>
      <c r="D221" s="1240">
        <v>14</v>
      </c>
      <c r="E221" s="1241"/>
      <c r="F221" s="1218">
        <f t="shared" si="3"/>
        <v>0</v>
      </c>
    </row>
    <row r="222" spans="1:6">
      <c r="A222" s="1237"/>
      <c r="B222" s="1235"/>
      <c r="C222" s="1239"/>
      <c r="D222" s="1240"/>
      <c r="E222" s="1241"/>
      <c r="F222" s="1218">
        <f t="shared" si="3"/>
        <v>0</v>
      </c>
    </row>
    <row r="223" spans="1:6" ht="25.5">
      <c r="A223" s="1237" t="s">
        <v>148</v>
      </c>
      <c r="B223" s="1234" t="s">
        <v>3847</v>
      </c>
      <c r="C223" s="1217"/>
      <c r="D223" s="1218"/>
      <c r="E223" s="1219"/>
      <c r="F223" s="1218">
        <f t="shared" si="3"/>
        <v>0</v>
      </c>
    </row>
    <row r="224" spans="1:6">
      <c r="B224" s="1206" t="s">
        <v>3841</v>
      </c>
      <c r="C224" s="1217"/>
      <c r="D224" s="1218"/>
      <c r="E224" s="1219"/>
      <c r="F224" s="1218">
        <f t="shared" si="3"/>
        <v>0</v>
      </c>
    </row>
    <row r="225" spans="1:6" ht="40.5">
      <c r="A225" s="1237"/>
      <c r="B225" s="1238" t="s">
        <v>3823</v>
      </c>
      <c r="C225" s="1217"/>
      <c r="D225" s="1218"/>
      <c r="E225" s="1219"/>
      <c r="F225" s="1218">
        <f t="shared" si="3"/>
        <v>0</v>
      </c>
    </row>
    <row r="226" spans="1:6" ht="25.5">
      <c r="A226" s="1237"/>
      <c r="B226" s="1206" t="s">
        <v>3537</v>
      </c>
      <c r="C226" s="1217"/>
      <c r="D226" s="1218"/>
      <c r="E226" s="1219"/>
      <c r="F226" s="1218">
        <f t="shared" si="3"/>
        <v>0</v>
      </c>
    </row>
    <row r="227" spans="1:6">
      <c r="A227" s="1237"/>
      <c r="B227" s="1206" t="s">
        <v>3539</v>
      </c>
      <c r="C227" s="1217"/>
      <c r="D227" s="1218"/>
      <c r="E227" s="1219"/>
      <c r="F227" s="1218">
        <f t="shared" si="3"/>
        <v>0</v>
      </c>
    </row>
    <row r="228" spans="1:6" ht="38.25">
      <c r="A228" s="1215"/>
      <c r="B228" s="1234" t="s">
        <v>3538</v>
      </c>
      <c r="C228" s="1217"/>
      <c r="D228" s="1218"/>
      <c r="E228" s="1219"/>
      <c r="F228" s="1218">
        <f t="shared" si="3"/>
        <v>0</v>
      </c>
    </row>
    <row r="229" spans="1:6">
      <c r="A229" s="1215"/>
      <c r="B229" s="1234" t="s">
        <v>3848</v>
      </c>
      <c r="C229" s="1217"/>
      <c r="D229" s="1218"/>
      <c r="E229" s="1219"/>
      <c r="F229" s="1218">
        <f t="shared" si="3"/>
        <v>0</v>
      </c>
    </row>
    <row r="230" spans="1:6">
      <c r="A230" s="1237"/>
      <c r="B230" s="1235"/>
      <c r="C230" s="1239" t="s">
        <v>93</v>
      </c>
      <c r="D230" s="1240">
        <v>7</v>
      </c>
      <c r="E230" s="1241"/>
      <c r="F230" s="1218">
        <f t="shared" si="3"/>
        <v>0</v>
      </c>
    </row>
    <row r="231" spans="1:6">
      <c r="A231" s="1215"/>
      <c r="B231" s="1206"/>
      <c r="C231" s="1217"/>
      <c r="D231" s="1218"/>
      <c r="E231" s="1219"/>
      <c r="F231" s="1218">
        <f t="shared" si="3"/>
        <v>0</v>
      </c>
    </row>
    <row r="232" spans="1:6" ht="25.5">
      <c r="A232" s="1215" t="s">
        <v>152</v>
      </c>
      <c r="B232" s="1234" t="s">
        <v>3764</v>
      </c>
      <c r="C232" s="1158"/>
      <c r="D232" s="1158"/>
      <c r="E232" s="1219"/>
      <c r="F232" s="1218">
        <f t="shared" si="3"/>
        <v>0</v>
      </c>
    </row>
    <row r="233" spans="1:6" ht="38.25">
      <c r="A233" s="1215"/>
      <c r="B233" s="1206" t="s">
        <v>3849</v>
      </c>
      <c r="C233" s="1158"/>
      <c r="D233" s="1158"/>
      <c r="E233" s="1219"/>
      <c r="F233" s="1218">
        <f t="shared" si="3"/>
        <v>0</v>
      </c>
    </row>
    <row r="234" spans="1:6" ht="40.5">
      <c r="A234" s="1215"/>
      <c r="B234" s="1234" t="s">
        <v>3536</v>
      </c>
      <c r="C234" s="1217"/>
      <c r="D234" s="1218"/>
      <c r="E234" s="1219"/>
      <c r="F234" s="1218">
        <f t="shared" si="3"/>
        <v>0</v>
      </c>
    </row>
    <row r="235" spans="1:6" ht="25.5">
      <c r="A235" s="1215"/>
      <c r="B235" s="1234" t="s">
        <v>3761</v>
      </c>
      <c r="C235" s="1217"/>
      <c r="D235" s="1218"/>
      <c r="E235" s="1219"/>
      <c r="F235" s="1218">
        <f t="shared" si="3"/>
        <v>0</v>
      </c>
    </row>
    <row r="236" spans="1:6" ht="25.5">
      <c r="A236" s="1215"/>
      <c r="B236" s="1206" t="s">
        <v>3537</v>
      </c>
      <c r="C236" s="1217"/>
      <c r="D236" s="1218"/>
      <c r="E236" s="1219"/>
      <c r="F236" s="1218">
        <f t="shared" si="3"/>
        <v>0</v>
      </c>
    </row>
    <row r="237" spans="1:6">
      <c r="A237" s="1215"/>
      <c r="B237" s="1206" t="s">
        <v>3539</v>
      </c>
      <c r="C237" s="1217"/>
      <c r="D237" s="1218"/>
      <c r="E237" s="1219"/>
      <c r="F237" s="1218">
        <f t="shared" si="3"/>
        <v>0</v>
      </c>
    </row>
    <row r="238" spans="1:6">
      <c r="A238" s="1215"/>
      <c r="B238" s="1234" t="s">
        <v>3850</v>
      </c>
      <c r="C238" s="1217"/>
      <c r="D238" s="1218"/>
      <c r="E238" s="1219"/>
      <c r="F238" s="1218">
        <f t="shared" si="3"/>
        <v>0</v>
      </c>
    </row>
    <row r="239" spans="1:6">
      <c r="A239" s="1215"/>
      <c r="B239" s="1235" t="s">
        <v>3763</v>
      </c>
      <c r="C239" s="1239" t="s">
        <v>93</v>
      </c>
      <c r="D239" s="1240">
        <v>2</v>
      </c>
      <c r="E239" s="1219"/>
      <c r="F239" s="1218">
        <f t="shared" si="3"/>
        <v>0</v>
      </c>
    </row>
    <row r="240" spans="1:6">
      <c r="A240" s="1215"/>
      <c r="B240" s="1206" t="s">
        <v>3762</v>
      </c>
      <c r="C240" s="1239" t="s">
        <v>93</v>
      </c>
      <c r="D240" s="1240">
        <v>2</v>
      </c>
      <c r="E240" s="1219"/>
      <c r="F240" s="1218">
        <f t="shared" si="3"/>
        <v>0</v>
      </c>
    </row>
    <row r="241" spans="1:6">
      <c r="A241" s="1215"/>
      <c r="B241" s="1206"/>
      <c r="C241" s="1217"/>
      <c r="D241" s="1218"/>
      <c r="E241" s="1219"/>
      <c r="F241" s="1218">
        <f t="shared" si="3"/>
        <v>0</v>
      </c>
    </row>
    <row r="242" spans="1:6">
      <c r="A242" s="1215"/>
      <c r="B242" s="1206"/>
      <c r="C242" s="1217"/>
      <c r="D242" s="1218"/>
      <c r="E242" s="1219"/>
      <c r="F242" s="1218">
        <f t="shared" si="3"/>
        <v>0</v>
      </c>
    </row>
    <row r="243" spans="1:6" ht="38.25">
      <c r="A243" s="1215" t="s">
        <v>185</v>
      </c>
      <c r="B243" s="1238" t="s">
        <v>3851</v>
      </c>
      <c r="C243" s="1158"/>
      <c r="D243" s="1158"/>
      <c r="E243" s="1219"/>
      <c r="F243" s="1218">
        <f t="shared" si="3"/>
        <v>0</v>
      </c>
    </row>
    <row r="244" spans="1:6" ht="63.75">
      <c r="A244" s="1215"/>
      <c r="B244" s="1243" t="s">
        <v>3852</v>
      </c>
      <c r="C244" s="1158"/>
      <c r="D244" s="1158"/>
      <c r="E244" s="1219"/>
      <c r="F244" s="1218">
        <f t="shared" si="3"/>
        <v>0</v>
      </c>
    </row>
    <row r="245" spans="1:6" ht="40.5">
      <c r="A245" s="1237"/>
      <c r="B245" s="1238" t="s">
        <v>3536</v>
      </c>
      <c r="C245" s="1217"/>
      <c r="D245" s="1218"/>
      <c r="E245" s="1219"/>
      <c r="F245" s="1218">
        <f t="shared" si="3"/>
        <v>0</v>
      </c>
    </row>
    <row r="246" spans="1:6" ht="25.5">
      <c r="A246" s="1215"/>
      <c r="B246" s="1238" t="s">
        <v>3761</v>
      </c>
      <c r="C246" s="1217"/>
      <c r="D246" s="1218"/>
      <c r="E246" s="1219"/>
      <c r="F246" s="1218">
        <f t="shared" si="3"/>
        <v>0</v>
      </c>
    </row>
    <row r="247" spans="1:6" ht="25.5">
      <c r="A247" s="1237"/>
      <c r="B247" s="1243" t="s">
        <v>3537</v>
      </c>
      <c r="C247" s="1217"/>
      <c r="D247" s="1218"/>
      <c r="E247" s="1219"/>
      <c r="F247" s="1218">
        <f t="shared" si="3"/>
        <v>0</v>
      </c>
    </row>
    <row r="248" spans="1:6">
      <c r="A248" s="1215"/>
      <c r="B248" s="1243" t="s">
        <v>3539</v>
      </c>
      <c r="C248" s="1217"/>
      <c r="D248" s="1218"/>
      <c r="E248" s="1219"/>
      <c r="F248" s="1218">
        <f t="shared" si="3"/>
        <v>0</v>
      </c>
    </row>
    <row r="249" spans="1:6">
      <c r="A249" s="1215"/>
      <c r="B249" s="1238" t="s">
        <v>3853</v>
      </c>
      <c r="C249" s="1217"/>
      <c r="D249" s="1218"/>
      <c r="E249" s="1219"/>
      <c r="F249" s="1218">
        <f t="shared" si="3"/>
        <v>0</v>
      </c>
    </row>
    <row r="250" spans="1:6">
      <c r="A250" s="1215"/>
      <c r="B250" s="1243"/>
      <c r="C250" s="1239" t="s">
        <v>2</v>
      </c>
      <c r="D250" s="1240">
        <v>1</v>
      </c>
      <c r="E250" s="1219"/>
      <c r="F250" s="1218">
        <f t="shared" si="3"/>
        <v>0</v>
      </c>
    </row>
    <row r="251" spans="1:6">
      <c r="A251" s="1237"/>
      <c r="B251" s="1235"/>
      <c r="C251" s="1242"/>
      <c r="D251" s="1242"/>
      <c r="E251" s="1241"/>
      <c r="F251" s="1218">
        <f t="shared" si="3"/>
        <v>0</v>
      </c>
    </row>
    <row r="252" spans="1:6" ht="25.5">
      <c r="A252" s="1237" t="s">
        <v>187</v>
      </c>
      <c r="B252" s="1234" t="s">
        <v>3854</v>
      </c>
      <c r="C252" s="1217"/>
      <c r="D252" s="1218"/>
      <c r="E252" s="1219"/>
      <c r="F252" s="1218">
        <f t="shared" si="3"/>
        <v>0</v>
      </c>
    </row>
    <row r="253" spans="1:6">
      <c r="B253" s="1206" t="s">
        <v>3855</v>
      </c>
      <c r="C253" s="1217"/>
      <c r="D253" s="1218"/>
      <c r="E253" s="1219"/>
      <c r="F253" s="1218">
        <f t="shared" si="3"/>
        <v>0</v>
      </c>
    </row>
    <row r="254" spans="1:6" ht="40.5">
      <c r="A254" s="1237"/>
      <c r="B254" s="1238" t="s">
        <v>3823</v>
      </c>
      <c r="C254" s="1217"/>
      <c r="D254" s="1218"/>
      <c r="E254" s="1219"/>
      <c r="F254" s="1218">
        <f t="shared" si="3"/>
        <v>0</v>
      </c>
    </row>
    <row r="255" spans="1:6" ht="25.5">
      <c r="A255" s="1237"/>
      <c r="B255" s="1206" t="s">
        <v>3537</v>
      </c>
      <c r="C255" s="1217"/>
      <c r="D255" s="1218"/>
      <c r="E255" s="1219"/>
      <c r="F255" s="1218">
        <f t="shared" si="3"/>
        <v>0</v>
      </c>
    </row>
    <row r="256" spans="1:6">
      <c r="A256" s="1237"/>
      <c r="B256" s="1206" t="s">
        <v>3539</v>
      </c>
      <c r="C256" s="1217"/>
      <c r="D256" s="1218"/>
      <c r="E256" s="1219"/>
      <c r="F256" s="1218">
        <f t="shared" si="3"/>
        <v>0</v>
      </c>
    </row>
    <row r="257" spans="1:6" ht="38.25">
      <c r="A257" s="1215"/>
      <c r="B257" s="1234" t="s">
        <v>3538</v>
      </c>
      <c r="C257" s="1217"/>
      <c r="D257" s="1218"/>
      <c r="E257" s="1219"/>
      <c r="F257" s="1218">
        <f t="shared" si="3"/>
        <v>0</v>
      </c>
    </row>
    <row r="258" spans="1:6">
      <c r="A258" s="1215"/>
      <c r="B258" s="1234" t="s">
        <v>3856</v>
      </c>
      <c r="C258" s="1217"/>
      <c r="D258" s="1218"/>
      <c r="E258" s="1219"/>
      <c r="F258" s="1218">
        <f t="shared" si="3"/>
        <v>0</v>
      </c>
    </row>
    <row r="259" spans="1:6">
      <c r="A259" s="1237"/>
      <c r="B259" s="1235"/>
      <c r="C259" s="1239" t="s">
        <v>93</v>
      </c>
      <c r="D259" s="1240">
        <v>5</v>
      </c>
      <c r="E259" s="1241"/>
      <c r="F259" s="1218">
        <f t="shared" si="3"/>
        <v>0</v>
      </c>
    </row>
    <row r="260" spans="1:6">
      <c r="A260" s="1215"/>
      <c r="B260" s="1206"/>
      <c r="C260" s="1239"/>
      <c r="D260" s="1240"/>
      <c r="E260" s="1219"/>
      <c r="F260" s="1218">
        <f t="shared" si="3"/>
        <v>0</v>
      </c>
    </row>
    <row r="261" spans="1:6" ht="25.5">
      <c r="A261" s="1237" t="s">
        <v>189</v>
      </c>
      <c r="B261" s="1238" t="s">
        <v>3857</v>
      </c>
      <c r="C261" s="1239"/>
      <c r="D261" s="1240"/>
      <c r="E261" s="1241"/>
      <c r="F261" s="1218">
        <f t="shared" si="3"/>
        <v>0</v>
      </c>
    </row>
    <row r="262" spans="1:6" ht="38.25">
      <c r="A262" s="1237"/>
      <c r="B262" s="1238" t="s">
        <v>3858</v>
      </c>
      <c r="C262" s="1239"/>
      <c r="D262" s="1240"/>
      <c r="E262" s="1241"/>
      <c r="F262" s="1218">
        <f t="shared" si="3"/>
        <v>0</v>
      </c>
    </row>
    <row r="263" spans="1:6" ht="25.5">
      <c r="A263" s="1237"/>
      <c r="B263" s="1206" t="s">
        <v>3859</v>
      </c>
      <c r="C263" s="1239"/>
      <c r="D263" s="1240"/>
      <c r="E263" s="1241"/>
      <c r="F263" s="1218">
        <f t="shared" si="3"/>
        <v>0</v>
      </c>
    </row>
    <row r="264" spans="1:6">
      <c r="A264" s="1237"/>
      <c r="B264" s="1206" t="s">
        <v>3860</v>
      </c>
      <c r="C264" s="1239"/>
      <c r="D264" s="1240"/>
      <c r="E264" s="1241"/>
      <c r="F264" s="1218">
        <f t="shared" si="3"/>
        <v>0</v>
      </c>
    </row>
    <row r="265" spans="1:6">
      <c r="A265" s="1215"/>
      <c r="B265" s="1234" t="s">
        <v>3861</v>
      </c>
      <c r="C265" s="1217"/>
      <c r="D265" s="1218"/>
      <c r="E265" s="1219"/>
      <c r="F265" s="1218">
        <f t="shared" si="3"/>
        <v>0</v>
      </c>
    </row>
    <row r="266" spans="1:6">
      <c r="A266" s="1237"/>
      <c r="B266" s="1235"/>
      <c r="C266" s="1239" t="s">
        <v>93</v>
      </c>
      <c r="D266" s="1240">
        <v>1</v>
      </c>
      <c r="E266" s="1241"/>
      <c r="F266" s="1218">
        <f t="shared" si="3"/>
        <v>0</v>
      </c>
    </row>
    <row r="267" spans="1:6">
      <c r="A267" s="1215"/>
      <c r="B267" s="1206"/>
      <c r="C267" s="1239"/>
      <c r="D267" s="1240"/>
      <c r="E267" s="1219"/>
      <c r="F267" s="1218">
        <f t="shared" si="3"/>
        <v>0</v>
      </c>
    </row>
    <row r="268" spans="1:6" ht="25.5">
      <c r="A268" s="1215" t="s">
        <v>190</v>
      </c>
      <c r="B268" s="1234" t="s">
        <v>3862</v>
      </c>
      <c r="C268" s="1217"/>
      <c r="D268" s="1218"/>
      <c r="E268" s="1241"/>
      <c r="F268" s="1218">
        <f t="shared" si="3"/>
        <v>0</v>
      </c>
    </row>
    <row r="269" spans="1:6" ht="25.5">
      <c r="A269" s="1237"/>
      <c r="B269" s="1206" t="s">
        <v>3863</v>
      </c>
      <c r="C269" s="1217"/>
      <c r="D269" s="1218"/>
      <c r="E269" s="1241"/>
      <c r="F269" s="1218">
        <f t="shared" si="3"/>
        <v>0</v>
      </c>
    </row>
    <row r="270" spans="1:6" ht="40.5">
      <c r="A270" s="1237"/>
      <c r="B270" s="1234" t="s">
        <v>3823</v>
      </c>
      <c r="C270" s="1217"/>
      <c r="D270" s="1218"/>
      <c r="E270" s="1241"/>
      <c r="F270" s="1218">
        <f t="shared" si="3"/>
        <v>0</v>
      </c>
    </row>
    <row r="271" spans="1:6" ht="25.5">
      <c r="A271" s="1237"/>
      <c r="B271" s="1206" t="s">
        <v>3537</v>
      </c>
      <c r="C271" s="1217"/>
      <c r="D271" s="1218"/>
      <c r="E271" s="1241"/>
      <c r="F271" s="1218">
        <f t="shared" si="3"/>
        <v>0</v>
      </c>
    </row>
    <row r="272" spans="1:6">
      <c r="A272" s="1215"/>
      <c r="B272" s="1206" t="s">
        <v>3539</v>
      </c>
      <c r="C272" s="1217"/>
      <c r="D272" s="1218"/>
      <c r="E272" s="1241"/>
      <c r="F272" s="1218">
        <f t="shared" si="3"/>
        <v>0</v>
      </c>
    </row>
    <row r="273" spans="1:6">
      <c r="A273" s="1215"/>
      <c r="B273" s="1234" t="s">
        <v>3864</v>
      </c>
      <c r="C273" s="1217"/>
      <c r="D273" s="1218"/>
      <c r="E273" s="1219"/>
      <c r="F273" s="1218">
        <f t="shared" si="3"/>
        <v>0</v>
      </c>
    </row>
    <row r="274" spans="1:6">
      <c r="A274" s="1237"/>
      <c r="B274" s="1235"/>
      <c r="C274" s="1239" t="s">
        <v>93</v>
      </c>
      <c r="D274" s="1240">
        <v>7</v>
      </c>
      <c r="E274" s="1241"/>
      <c r="F274" s="1218">
        <f t="shared" si="3"/>
        <v>0</v>
      </c>
    </row>
    <row r="275" spans="1:6">
      <c r="A275" s="1215"/>
      <c r="B275" s="1235"/>
      <c r="C275" s="1217"/>
      <c r="D275" s="1218"/>
      <c r="E275" s="1219"/>
      <c r="F275" s="1218">
        <f t="shared" si="3"/>
        <v>0</v>
      </c>
    </row>
    <row r="276" spans="1:6" ht="25.5">
      <c r="A276" s="1237" t="s">
        <v>191</v>
      </c>
      <c r="B276" s="1238" t="s">
        <v>3865</v>
      </c>
      <c r="C276" s="1239"/>
      <c r="D276" s="1240"/>
      <c r="E276" s="1241"/>
      <c r="F276" s="1218">
        <f t="shared" si="3"/>
        <v>0</v>
      </c>
    </row>
    <row r="277" spans="1:6" ht="38.25">
      <c r="A277" s="1237"/>
      <c r="B277" s="1238" t="s">
        <v>3866</v>
      </c>
      <c r="C277" s="1239"/>
      <c r="D277" s="1240"/>
      <c r="E277" s="1241"/>
      <c r="F277" s="1218">
        <f t="shared" si="3"/>
        <v>0</v>
      </c>
    </row>
    <row r="278" spans="1:6" ht="25.5">
      <c r="A278" s="1237"/>
      <c r="B278" s="1206" t="s">
        <v>3867</v>
      </c>
      <c r="C278" s="1239"/>
      <c r="D278" s="1240"/>
      <c r="E278" s="1241"/>
      <c r="F278" s="1218">
        <f t="shared" si="3"/>
        <v>0</v>
      </c>
    </row>
    <row r="279" spans="1:6">
      <c r="A279" s="1237"/>
      <c r="B279" s="1206" t="s">
        <v>3860</v>
      </c>
      <c r="C279" s="1239"/>
      <c r="D279" s="1240"/>
      <c r="E279" s="1241"/>
      <c r="F279" s="1218">
        <f t="shared" si="3"/>
        <v>0</v>
      </c>
    </row>
    <row r="280" spans="1:6">
      <c r="A280" s="1215"/>
      <c r="B280" s="1234" t="s">
        <v>3868</v>
      </c>
      <c r="C280" s="1239"/>
      <c r="D280" s="1240"/>
      <c r="E280" s="1219"/>
      <c r="F280" s="1218">
        <f t="shared" si="3"/>
        <v>0</v>
      </c>
    </row>
    <row r="281" spans="1:6">
      <c r="A281" s="1237"/>
      <c r="B281" s="1235"/>
      <c r="C281" s="1239" t="s">
        <v>93</v>
      </c>
      <c r="D281" s="1240">
        <v>1</v>
      </c>
      <c r="E281" s="1241"/>
      <c r="F281" s="1218">
        <f t="shared" ref="F281:F333" si="4">D281*E281</f>
        <v>0</v>
      </c>
    </row>
    <row r="282" spans="1:6">
      <c r="A282" s="1215"/>
      <c r="B282" s="1206"/>
      <c r="C282" s="1239"/>
      <c r="D282" s="1240"/>
      <c r="E282" s="1219"/>
      <c r="F282" s="1218">
        <f t="shared" si="4"/>
        <v>0</v>
      </c>
    </row>
    <row r="283" spans="1:6" ht="25.5">
      <c r="A283" s="1237" t="s">
        <v>192</v>
      </c>
      <c r="B283" s="1234" t="s">
        <v>3869</v>
      </c>
      <c r="C283" s="1217"/>
      <c r="D283" s="1218"/>
      <c r="E283" s="1219"/>
      <c r="F283" s="1218">
        <f t="shared" si="4"/>
        <v>0</v>
      </c>
    </row>
    <row r="284" spans="1:6" ht="38.25">
      <c r="B284" s="1206" t="s">
        <v>3870</v>
      </c>
      <c r="C284" s="1217"/>
      <c r="D284" s="1218"/>
      <c r="E284" s="1219"/>
      <c r="F284" s="1218">
        <f t="shared" si="4"/>
        <v>0</v>
      </c>
    </row>
    <row r="285" spans="1:6" ht="51">
      <c r="B285" s="1206" t="s">
        <v>3871</v>
      </c>
      <c r="C285" s="1217"/>
      <c r="D285" s="1218"/>
      <c r="E285" s="1219"/>
      <c r="F285" s="1218">
        <f t="shared" si="4"/>
        <v>0</v>
      </c>
    </row>
    <row r="286" spans="1:6" ht="40.5">
      <c r="A286" s="1237"/>
      <c r="B286" s="1238" t="s">
        <v>3823</v>
      </c>
      <c r="C286" s="1217"/>
      <c r="D286" s="1218"/>
      <c r="E286" s="1219"/>
      <c r="F286" s="1218">
        <f t="shared" si="4"/>
        <v>0</v>
      </c>
    </row>
    <row r="287" spans="1:6" ht="25.5">
      <c r="A287" s="1237"/>
      <c r="B287" s="1206" t="s">
        <v>3872</v>
      </c>
      <c r="C287" s="1217"/>
      <c r="D287" s="1218"/>
      <c r="E287" s="1219"/>
      <c r="F287" s="1218">
        <f t="shared" si="4"/>
        <v>0</v>
      </c>
    </row>
    <row r="288" spans="1:6">
      <c r="A288" s="1237"/>
      <c r="B288" s="1206" t="s">
        <v>3539</v>
      </c>
      <c r="C288" s="1217"/>
      <c r="D288" s="1218"/>
      <c r="E288" s="1219"/>
      <c r="F288" s="1218">
        <f t="shared" si="4"/>
        <v>0</v>
      </c>
    </row>
    <row r="289" spans="1:6" ht="38.25">
      <c r="A289" s="1215"/>
      <c r="B289" s="1234" t="s">
        <v>3538</v>
      </c>
      <c r="C289" s="1217"/>
      <c r="D289" s="1218"/>
      <c r="E289" s="1219"/>
      <c r="F289" s="1218">
        <f t="shared" si="4"/>
        <v>0</v>
      </c>
    </row>
    <row r="290" spans="1:6">
      <c r="A290" s="1215"/>
      <c r="B290" s="1234" t="s">
        <v>3873</v>
      </c>
      <c r="C290" s="1217"/>
      <c r="D290" s="1218"/>
      <c r="E290" s="1219"/>
      <c r="F290" s="1218">
        <f t="shared" si="4"/>
        <v>0</v>
      </c>
    </row>
    <row r="291" spans="1:6">
      <c r="A291" s="1237"/>
      <c r="B291" s="1235"/>
      <c r="C291" s="1239" t="s">
        <v>93</v>
      </c>
      <c r="D291" s="1240">
        <v>2</v>
      </c>
      <c r="E291" s="1241"/>
      <c r="F291" s="1218">
        <f t="shared" si="4"/>
        <v>0</v>
      </c>
    </row>
    <row r="292" spans="1:6">
      <c r="A292" s="1215"/>
      <c r="B292" s="1206"/>
      <c r="C292" s="1239"/>
      <c r="D292" s="1240"/>
      <c r="E292" s="1219"/>
      <c r="F292" s="1218">
        <f t="shared" si="4"/>
        <v>0</v>
      </c>
    </row>
    <row r="293" spans="1:6" ht="25.5">
      <c r="A293" s="1237" t="s">
        <v>193</v>
      </c>
      <c r="B293" s="1234" t="s">
        <v>3874</v>
      </c>
      <c r="C293" s="1217"/>
      <c r="D293" s="1218"/>
      <c r="E293" s="1219"/>
      <c r="F293" s="1218">
        <f t="shared" si="4"/>
        <v>0</v>
      </c>
    </row>
    <row r="294" spans="1:6" ht="76.5">
      <c r="A294" s="1215"/>
      <c r="B294" s="1206" t="s">
        <v>3875</v>
      </c>
      <c r="C294" s="1239"/>
      <c r="D294" s="1240"/>
      <c r="E294" s="1219"/>
      <c r="F294" s="1218">
        <f t="shared" si="4"/>
        <v>0</v>
      </c>
    </row>
    <row r="295" spans="1:6" ht="153">
      <c r="A295" s="1215"/>
      <c r="B295" s="1206" t="s">
        <v>3876</v>
      </c>
      <c r="C295" s="1239"/>
      <c r="D295" s="1240"/>
      <c r="E295" s="1219"/>
      <c r="F295" s="1218">
        <f t="shared" si="4"/>
        <v>0</v>
      </c>
    </row>
    <row r="296" spans="1:6" ht="40.5">
      <c r="A296" s="1237"/>
      <c r="B296" s="1234" t="s">
        <v>3844</v>
      </c>
      <c r="C296" s="1217"/>
      <c r="D296" s="1218"/>
      <c r="E296" s="1219"/>
      <c r="F296" s="1218">
        <f t="shared" si="4"/>
        <v>0</v>
      </c>
    </row>
    <row r="297" spans="1:6" ht="25.5">
      <c r="A297" s="1237"/>
      <c r="B297" s="1206" t="s">
        <v>3537</v>
      </c>
      <c r="C297" s="1217"/>
      <c r="D297" s="1218"/>
      <c r="E297" s="1219"/>
      <c r="F297" s="1218">
        <f t="shared" si="4"/>
        <v>0</v>
      </c>
    </row>
    <row r="298" spans="1:6">
      <c r="A298" s="1215"/>
      <c r="B298" s="1206" t="s">
        <v>3539</v>
      </c>
      <c r="C298" s="1217"/>
      <c r="D298" s="1218"/>
      <c r="E298" s="1219"/>
      <c r="F298" s="1218">
        <f t="shared" si="4"/>
        <v>0</v>
      </c>
    </row>
    <row r="299" spans="1:6">
      <c r="A299" s="1215"/>
      <c r="B299" s="1234" t="s">
        <v>3877</v>
      </c>
      <c r="C299" s="1217"/>
      <c r="D299" s="1218"/>
      <c r="E299" s="1219"/>
      <c r="F299" s="1218">
        <f t="shared" si="4"/>
        <v>0</v>
      </c>
    </row>
    <row r="300" spans="1:6">
      <c r="A300" s="1237"/>
      <c r="B300" s="1235"/>
      <c r="C300" s="1239" t="s">
        <v>2</v>
      </c>
      <c r="D300" s="1240">
        <v>1</v>
      </c>
      <c r="E300" s="1241"/>
      <c r="F300" s="1218">
        <f t="shared" si="4"/>
        <v>0</v>
      </c>
    </row>
    <row r="301" spans="1:6">
      <c r="A301" s="1215"/>
      <c r="B301" s="1206"/>
      <c r="C301" s="1239"/>
      <c r="D301" s="1240"/>
      <c r="E301" s="1219"/>
      <c r="F301" s="1218">
        <f t="shared" si="4"/>
        <v>0</v>
      </c>
    </row>
    <row r="302" spans="1:6" ht="38.25">
      <c r="A302" s="1215" t="s">
        <v>194</v>
      </c>
      <c r="B302" s="1234" t="s">
        <v>3878</v>
      </c>
      <c r="C302" s="1217"/>
      <c r="D302" s="1218"/>
      <c r="E302" s="1241"/>
      <c r="F302" s="1218">
        <f t="shared" si="4"/>
        <v>0</v>
      </c>
    </row>
    <row r="303" spans="1:6" ht="25.5">
      <c r="A303" s="1237"/>
      <c r="B303" s="1206" t="s">
        <v>3879</v>
      </c>
      <c r="C303" s="1217"/>
      <c r="D303" s="1218"/>
      <c r="E303" s="1241"/>
      <c r="F303" s="1218">
        <f t="shared" si="4"/>
        <v>0</v>
      </c>
    </row>
    <row r="304" spans="1:6" ht="40.5">
      <c r="A304" s="1237"/>
      <c r="B304" s="1234" t="s">
        <v>3844</v>
      </c>
      <c r="C304" s="1217"/>
      <c r="D304" s="1218"/>
      <c r="E304" s="1241"/>
      <c r="F304" s="1218">
        <f t="shared" si="4"/>
        <v>0</v>
      </c>
    </row>
    <row r="305" spans="1:6" ht="25.5">
      <c r="A305" s="1237"/>
      <c r="B305" s="1206" t="s">
        <v>3537</v>
      </c>
      <c r="C305" s="1217"/>
      <c r="D305" s="1218"/>
      <c r="E305" s="1241"/>
      <c r="F305" s="1218">
        <f t="shared" si="4"/>
        <v>0</v>
      </c>
    </row>
    <row r="306" spans="1:6">
      <c r="A306" s="1215"/>
      <c r="B306" s="1206" t="s">
        <v>3539</v>
      </c>
      <c r="C306" s="1217"/>
      <c r="D306" s="1218"/>
      <c r="E306" s="1241"/>
      <c r="F306" s="1218">
        <f t="shared" si="4"/>
        <v>0</v>
      </c>
    </row>
    <row r="307" spans="1:6">
      <c r="A307" s="1215"/>
      <c r="B307" s="1234" t="s">
        <v>3880</v>
      </c>
      <c r="C307" s="1217"/>
      <c r="D307" s="1218"/>
      <c r="E307" s="1219"/>
      <c r="F307" s="1218">
        <f t="shared" si="4"/>
        <v>0</v>
      </c>
    </row>
    <row r="308" spans="1:6">
      <c r="A308" s="1237"/>
      <c r="B308" s="1235"/>
      <c r="C308" s="1239" t="s">
        <v>93</v>
      </c>
      <c r="D308" s="1240">
        <v>1</v>
      </c>
      <c r="E308" s="1241"/>
      <c r="F308" s="1218">
        <f t="shared" si="4"/>
        <v>0</v>
      </c>
    </row>
    <row r="309" spans="1:6">
      <c r="A309" s="1215"/>
      <c r="B309" s="1206"/>
      <c r="C309" s="1239"/>
      <c r="D309" s="1240"/>
      <c r="E309" s="1219"/>
      <c r="F309" s="1218">
        <f t="shared" si="4"/>
        <v>0</v>
      </c>
    </row>
    <row r="310" spans="1:6" ht="25.5">
      <c r="A310" s="1237" t="s">
        <v>195</v>
      </c>
      <c r="B310" s="1234" t="s">
        <v>3881</v>
      </c>
      <c r="C310" s="1217"/>
      <c r="D310" s="1218"/>
      <c r="E310" s="1219"/>
      <c r="F310" s="1218">
        <f t="shared" si="4"/>
        <v>0</v>
      </c>
    </row>
    <row r="311" spans="1:6" ht="38.25">
      <c r="A311" s="1215"/>
      <c r="B311" s="1206" t="s">
        <v>3882</v>
      </c>
      <c r="C311" s="1239"/>
      <c r="D311" s="1240"/>
      <c r="E311" s="1219"/>
      <c r="F311" s="1218">
        <f t="shared" si="4"/>
        <v>0</v>
      </c>
    </row>
    <row r="312" spans="1:6" ht="153">
      <c r="A312" s="1215"/>
      <c r="B312" s="1206" t="s">
        <v>3876</v>
      </c>
      <c r="C312" s="1239"/>
      <c r="D312" s="1240"/>
      <c r="E312" s="1219"/>
      <c r="F312" s="1218">
        <f t="shared" si="4"/>
        <v>0</v>
      </c>
    </row>
    <row r="313" spans="1:6" ht="40.5">
      <c r="A313" s="1237"/>
      <c r="B313" s="1234" t="s">
        <v>3844</v>
      </c>
      <c r="C313" s="1217"/>
      <c r="D313" s="1218"/>
      <c r="E313" s="1219"/>
      <c r="F313" s="1218">
        <f t="shared" si="4"/>
        <v>0</v>
      </c>
    </row>
    <row r="314" spans="1:6" ht="25.5">
      <c r="A314" s="1237"/>
      <c r="B314" s="1206" t="s">
        <v>3537</v>
      </c>
      <c r="C314" s="1217"/>
      <c r="D314" s="1218"/>
      <c r="E314" s="1219"/>
      <c r="F314" s="1218">
        <f t="shared" si="4"/>
        <v>0</v>
      </c>
    </row>
    <row r="315" spans="1:6">
      <c r="A315" s="1215"/>
      <c r="B315" s="1206" t="s">
        <v>3539</v>
      </c>
      <c r="C315" s="1217"/>
      <c r="D315" s="1218"/>
      <c r="E315" s="1219"/>
      <c r="F315" s="1218">
        <f t="shared" si="4"/>
        <v>0</v>
      </c>
    </row>
    <row r="316" spans="1:6">
      <c r="A316" s="1215"/>
      <c r="B316" s="1234" t="s">
        <v>3883</v>
      </c>
      <c r="C316" s="1217"/>
      <c r="D316" s="1218"/>
      <c r="E316" s="1219"/>
      <c r="F316" s="1218">
        <f t="shared" si="4"/>
        <v>0</v>
      </c>
    </row>
    <row r="317" spans="1:6">
      <c r="A317" s="1237"/>
      <c r="B317" s="1235"/>
      <c r="C317" s="1239" t="s">
        <v>2</v>
      </c>
      <c r="D317" s="1240">
        <v>1</v>
      </c>
      <c r="E317" s="1241"/>
      <c r="F317" s="1218">
        <f t="shared" si="4"/>
        <v>0</v>
      </c>
    </row>
    <row r="318" spans="1:6">
      <c r="A318" s="1215"/>
      <c r="B318" s="1206"/>
      <c r="C318" s="1239"/>
      <c r="D318" s="1240"/>
      <c r="E318" s="1219"/>
      <c r="F318" s="1218">
        <f t="shared" si="4"/>
        <v>0</v>
      </c>
    </row>
    <row r="319" spans="1:6" ht="38.25">
      <c r="A319" s="1215" t="s">
        <v>206</v>
      </c>
      <c r="B319" s="1206" t="s">
        <v>3884</v>
      </c>
      <c r="C319" s="1217"/>
      <c r="D319" s="1218"/>
      <c r="E319" s="1241"/>
      <c r="F319" s="1218">
        <f t="shared" si="4"/>
        <v>0</v>
      </c>
    </row>
    <row r="320" spans="1:6">
      <c r="A320" s="1237"/>
      <c r="B320" s="1206" t="s">
        <v>3885</v>
      </c>
      <c r="C320" s="1217"/>
      <c r="D320" s="1218"/>
      <c r="E320" s="1241"/>
      <c r="F320" s="1218">
        <f t="shared" si="4"/>
        <v>0</v>
      </c>
    </row>
    <row r="321" spans="1:6" ht="40.5">
      <c r="A321" s="1237"/>
      <c r="B321" s="1234" t="s">
        <v>3844</v>
      </c>
      <c r="C321" s="1217"/>
      <c r="D321" s="1218"/>
      <c r="E321" s="1241"/>
      <c r="F321" s="1218">
        <f t="shared" si="4"/>
        <v>0</v>
      </c>
    </row>
    <row r="322" spans="1:6" ht="25.5">
      <c r="A322" s="1237"/>
      <c r="B322" s="1206" t="s">
        <v>3537</v>
      </c>
      <c r="C322" s="1217"/>
      <c r="D322" s="1218"/>
      <c r="E322" s="1241"/>
      <c r="F322" s="1218">
        <f t="shared" si="4"/>
        <v>0</v>
      </c>
    </row>
    <row r="323" spans="1:6">
      <c r="A323" s="1215"/>
      <c r="B323" s="1206" t="s">
        <v>3539</v>
      </c>
      <c r="C323" s="1217"/>
      <c r="D323" s="1218"/>
      <c r="E323" s="1241"/>
      <c r="F323" s="1218">
        <f t="shared" si="4"/>
        <v>0</v>
      </c>
    </row>
    <row r="324" spans="1:6">
      <c r="A324" s="1215"/>
      <c r="B324" s="1234" t="s">
        <v>3886</v>
      </c>
      <c r="C324" s="1217"/>
      <c r="D324" s="1218"/>
      <c r="E324" s="1219"/>
      <c r="F324" s="1218">
        <f t="shared" si="4"/>
        <v>0</v>
      </c>
    </row>
    <row r="325" spans="1:6">
      <c r="A325" s="1237"/>
      <c r="B325" s="1235"/>
      <c r="C325" s="1239" t="s">
        <v>93</v>
      </c>
      <c r="D325" s="1240">
        <v>1</v>
      </c>
      <c r="E325" s="1241"/>
      <c r="F325" s="1218">
        <f t="shared" si="4"/>
        <v>0</v>
      </c>
    </row>
    <row r="326" spans="1:6">
      <c r="A326" s="1215"/>
      <c r="B326" s="1206"/>
      <c r="C326" s="1239"/>
      <c r="D326" s="1240"/>
      <c r="E326" s="1219"/>
      <c r="F326" s="1218">
        <f t="shared" si="4"/>
        <v>0</v>
      </c>
    </row>
    <row r="327" spans="1:6" ht="76.5">
      <c r="A327" s="1237" t="s">
        <v>207</v>
      </c>
      <c r="B327" s="1206" t="s">
        <v>3946</v>
      </c>
      <c r="C327" s="1217"/>
      <c r="D327" s="1218"/>
      <c r="E327" s="1219"/>
      <c r="F327" s="1218">
        <f t="shared" si="4"/>
        <v>0</v>
      </c>
    </row>
    <row r="328" spans="1:6" ht="102">
      <c r="A328" s="1237"/>
      <c r="B328" s="1206" t="s">
        <v>3887</v>
      </c>
      <c r="C328" s="1217"/>
      <c r="D328" s="1218"/>
      <c r="E328" s="1219"/>
      <c r="F328" s="1218">
        <f t="shared" si="4"/>
        <v>0</v>
      </c>
    </row>
    <row r="329" spans="1:6" ht="38.25">
      <c r="A329" s="1237"/>
      <c r="B329" s="1206" t="s">
        <v>3888</v>
      </c>
      <c r="C329" s="1217"/>
      <c r="D329" s="1218"/>
      <c r="E329" s="1219"/>
      <c r="F329" s="1218">
        <f t="shared" si="4"/>
        <v>0</v>
      </c>
    </row>
    <row r="330" spans="1:6" ht="63.75">
      <c r="A330" s="1237"/>
      <c r="B330" s="1206" t="s">
        <v>3889</v>
      </c>
      <c r="C330" s="1217"/>
      <c r="D330" s="1218"/>
      <c r="E330" s="1219"/>
      <c r="F330" s="1218">
        <f t="shared" si="4"/>
        <v>0</v>
      </c>
    </row>
    <row r="331" spans="1:6">
      <c r="A331" s="1237"/>
      <c r="B331" s="1206" t="s">
        <v>3860</v>
      </c>
      <c r="C331" s="1217"/>
      <c r="D331" s="1218"/>
      <c r="E331" s="1219"/>
      <c r="F331" s="1218">
        <f t="shared" si="4"/>
        <v>0</v>
      </c>
    </row>
    <row r="332" spans="1:6">
      <c r="A332" s="1237"/>
      <c r="B332" s="1238" t="s">
        <v>3890</v>
      </c>
      <c r="C332" s="1217"/>
      <c r="D332" s="1218"/>
      <c r="E332" s="1219"/>
      <c r="F332" s="1218">
        <f t="shared" si="4"/>
        <v>0</v>
      </c>
    </row>
    <row r="333" spans="1:6">
      <c r="A333" s="1215"/>
      <c r="B333" s="1235"/>
      <c r="C333" s="1217" t="s">
        <v>93</v>
      </c>
      <c r="D333" s="1218">
        <v>1</v>
      </c>
      <c r="E333" s="1219"/>
      <c r="F333" s="1218">
        <f t="shared" si="4"/>
        <v>0</v>
      </c>
    </row>
    <row r="334" spans="1:6">
      <c r="A334" s="1158"/>
      <c r="B334" s="1244"/>
      <c r="C334" s="1239"/>
      <c r="D334" s="1200"/>
      <c r="E334" s="1219"/>
      <c r="F334" s="1218"/>
    </row>
    <row r="335" spans="1:6">
      <c r="A335" s="1211" t="s">
        <v>84</v>
      </c>
      <c r="B335" s="1245" t="s">
        <v>324</v>
      </c>
      <c r="C335" s="1246"/>
      <c r="D335" s="1247"/>
      <c r="E335" s="1248"/>
      <c r="F335" s="1218">
        <f>SUM(F22:F334)</f>
        <v>0</v>
      </c>
    </row>
    <row r="336" spans="1:6">
      <c r="B336" s="1249"/>
      <c r="C336" s="1199"/>
      <c r="D336" s="1200"/>
      <c r="E336" s="1248"/>
      <c r="F336" s="1240"/>
    </row>
    <row r="337" spans="1:6">
      <c r="C337" s="1199"/>
      <c r="D337" s="1200"/>
      <c r="E337" s="1248"/>
      <c r="F337" s="1240"/>
    </row>
    <row r="338" spans="1:6" ht="15">
      <c r="A338" s="1250"/>
      <c r="B338" s="1251"/>
      <c r="C338" s="1252"/>
      <c r="D338" s="1253"/>
      <c r="E338" s="1248"/>
      <c r="F338" s="1240"/>
    </row>
    <row r="339" spans="1:6">
      <c r="A339" s="1254" t="s">
        <v>288</v>
      </c>
      <c r="B339" s="1211" t="s">
        <v>522</v>
      </c>
      <c r="C339" s="1231" t="s">
        <v>88</v>
      </c>
      <c r="D339" s="1232" t="s">
        <v>89</v>
      </c>
      <c r="E339" s="1248"/>
      <c r="F339" s="1240"/>
    </row>
    <row r="340" spans="1:6">
      <c r="C340" s="1199"/>
      <c r="D340" s="1200"/>
      <c r="E340" s="1248"/>
      <c r="F340" s="1240"/>
    </row>
    <row r="341" spans="1:6" ht="178.5">
      <c r="A341" s="1215" t="s">
        <v>1</v>
      </c>
      <c r="B341" s="1206" t="s">
        <v>3987</v>
      </c>
      <c r="C341" s="1217"/>
      <c r="D341" s="1218"/>
      <c r="E341" s="1248"/>
      <c r="F341" s="1240"/>
    </row>
    <row r="342" spans="1:6">
      <c r="B342" s="1255" t="s">
        <v>325</v>
      </c>
      <c r="C342" s="1239"/>
      <c r="D342" s="1256"/>
      <c r="E342" s="1241"/>
      <c r="F342" s="1240">
        <f>D357*E342</f>
        <v>0</v>
      </c>
    </row>
    <row r="343" spans="1:6">
      <c r="B343" s="1255" t="s">
        <v>326</v>
      </c>
      <c r="C343" s="1239"/>
      <c r="D343" s="1256"/>
      <c r="E343" s="1219"/>
      <c r="F343" s="1240"/>
    </row>
    <row r="344" spans="1:6">
      <c r="C344" s="1217" t="s">
        <v>93</v>
      </c>
      <c r="D344" s="1218">
        <v>2</v>
      </c>
      <c r="E344" s="1248"/>
      <c r="F344" s="1218">
        <f t="shared" ref="F344:F407" si="5">D344*E344</f>
        <v>0</v>
      </c>
    </row>
    <row r="345" spans="1:6">
      <c r="C345" s="1217"/>
      <c r="D345" s="1218"/>
      <c r="E345" s="1248"/>
      <c r="F345" s="1218">
        <f t="shared" si="5"/>
        <v>0</v>
      </c>
    </row>
    <row r="346" spans="1:6" ht="63.75">
      <c r="A346" s="1153" t="s">
        <v>94</v>
      </c>
      <c r="B346" s="1257" t="s">
        <v>1122</v>
      </c>
      <c r="C346" s="1199"/>
      <c r="D346" s="1200"/>
      <c r="E346" s="1248"/>
      <c r="F346" s="1218">
        <f t="shared" si="5"/>
        <v>0</v>
      </c>
    </row>
    <row r="347" spans="1:6" ht="25.5">
      <c r="B347" s="1257" t="s">
        <v>876</v>
      </c>
      <c r="C347" s="1199"/>
      <c r="D347" s="1200"/>
      <c r="E347" s="1248"/>
      <c r="F347" s="1218">
        <f t="shared" si="5"/>
        <v>0</v>
      </c>
    </row>
    <row r="348" spans="1:6" ht="25.5">
      <c r="B348" s="1257" t="s">
        <v>1123</v>
      </c>
      <c r="C348" s="1199"/>
      <c r="D348" s="1200"/>
      <c r="E348" s="1248"/>
      <c r="F348" s="1218">
        <f t="shared" si="5"/>
        <v>0</v>
      </c>
    </row>
    <row r="349" spans="1:6" ht="51">
      <c r="B349" s="1257" t="s">
        <v>328</v>
      </c>
      <c r="C349" s="1199"/>
      <c r="D349" s="1200"/>
      <c r="E349" s="1248"/>
      <c r="F349" s="1218">
        <f t="shared" si="5"/>
        <v>0</v>
      </c>
    </row>
    <row r="350" spans="1:6">
      <c r="B350" s="1257" t="s">
        <v>1124</v>
      </c>
      <c r="C350" s="1199"/>
      <c r="D350" s="1200"/>
      <c r="E350" s="1248"/>
      <c r="F350" s="1218">
        <f t="shared" si="5"/>
        <v>0</v>
      </c>
    </row>
    <row r="351" spans="1:6" ht="38.25">
      <c r="B351" s="1257" t="s">
        <v>329</v>
      </c>
      <c r="C351" s="1199"/>
      <c r="D351" s="1200"/>
      <c r="E351" s="1248"/>
      <c r="F351" s="1218">
        <f t="shared" si="5"/>
        <v>0</v>
      </c>
    </row>
    <row r="352" spans="1:6" ht="51">
      <c r="B352" s="1257" t="s">
        <v>330</v>
      </c>
      <c r="C352" s="1199"/>
      <c r="D352" s="1200"/>
      <c r="E352" s="1248"/>
      <c r="F352" s="1218">
        <f t="shared" si="5"/>
        <v>0</v>
      </c>
    </row>
    <row r="353" spans="1:6" ht="25.5">
      <c r="B353" s="1257" t="s">
        <v>331</v>
      </c>
      <c r="C353" s="1199"/>
      <c r="D353" s="1200"/>
      <c r="E353" s="1248"/>
      <c r="F353" s="1218">
        <f t="shared" si="5"/>
        <v>0</v>
      </c>
    </row>
    <row r="354" spans="1:6">
      <c r="B354" s="1257" t="s">
        <v>332</v>
      </c>
      <c r="C354" s="1199"/>
      <c r="D354" s="1200"/>
      <c r="E354" s="1248"/>
      <c r="F354" s="1218">
        <f t="shared" si="5"/>
        <v>0</v>
      </c>
    </row>
    <row r="355" spans="1:6">
      <c r="B355" s="1257" t="s">
        <v>3760</v>
      </c>
      <c r="C355" s="1199"/>
      <c r="D355" s="1200"/>
      <c r="E355" s="1241"/>
      <c r="F355" s="1218">
        <f t="shared" si="5"/>
        <v>0</v>
      </c>
    </row>
    <row r="356" spans="1:6" ht="25.5">
      <c r="B356" s="1257" t="s">
        <v>333</v>
      </c>
      <c r="C356" s="1199"/>
      <c r="D356" s="1200"/>
      <c r="E356" s="1219"/>
      <c r="F356" s="1218">
        <f t="shared" si="5"/>
        <v>0</v>
      </c>
    </row>
    <row r="357" spans="1:6">
      <c r="B357" s="1258"/>
      <c r="C357" s="1259" t="s">
        <v>93</v>
      </c>
      <c r="D357" s="1240">
        <v>2</v>
      </c>
      <c r="E357" s="1248"/>
      <c r="F357" s="1218">
        <f t="shared" si="5"/>
        <v>0</v>
      </c>
    </row>
    <row r="358" spans="1:6">
      <c r="C358" s="1217"/>
      <c r="D358" s="1218"/>
      <c r="E358" s="1248"/>
      <c r="F358" s="1218">
        <f t="shared" si="5"/>
        <v>0</v>
      </c>
    </row>
    <row r="359" spans="1:6" ht="63.75">
      <c r="A359" s="1153" t="s">
        <v>97</v>
      </c>
      <c r="B359" s="1257" t="s">
        <v>1125</v>
      </c>
      <c r="C359" s="1199"/>
      <c r="D359" s="1200"/>
      <c r="E359" s="1248"/>
      <c r="F359" s="1218">
        <f t="shared" si="5"/>
        <v>0</v>
      </c>
    </row>
    <row r="360" spans="1:6" ht="25.5" hidden="1">
      <c r="B360" s="1257" t="s">
        <v>876</v>
      </c>
      <c r="C360" s="1199"/>
      <c r="D360" s="1200"/>
      <c r="E360" s="1248"/>
      <c r="F360" s="1218">
        <f t="shared" si="5"/>
        <v>0</v>
      </c>
    </row>
    <row r="361" spans="1:6" ht="25.5">
      <c r="B361" s="1257" t="s">
        <v>1123</v>
      </c>
      <c r="C361" s="1199"/>
      <c r="D361" s="1200"/>
      <c r="E361" s="1241"/>
      <c r="F361" s="1218">
        <f t="shared" si="5"/>
        <v>0</v>
      </c>
    </row>
    <row r="362" spans="1:6" ht="51">
      <c r="B362" s="1257" t="s">
        <v>328</v>
      </c>
      <c r="C362" s="1199"/>
      <c r="D362" s="1200"/>
      <c r="E362" s="1219"/>
      <c r="F362" s="1218">
        <f t="shared" si="5"/>
        <v>0</v>
      </c>
    </row>
    <row r="363" spans="1:6">
      <c r="B363" s="1257" t="s">
        <v>1124</v>
      </c>
      <c r="C363" s="1199"/>
      <c r="D363" s="1200"/>
      <c r="E363" s="1248"/>
      <c r="F363" s="1218">
        <f t="shared" si="5"/>
        <v>0</v>
      </c>
    </row>
    <row r="364" spans="1:6" ht="38.25">
      <c r="B364" s="1257" t="s">
        <v>329</v>
      </c>
      <c r="C364" s="1199"/>
      <c r="D364" s="1200"/>
      <c r="E364" s="1248"/>
      <c r="F364" s="1218">
        <f t="shared" si="5"/>
        <v>0</v>
      </c>
    </row>
    <row r="365" spans="1:6" ht="51">
      <c r="B365" s="1257" t="s">
        <v>330</v>
      </c>
      <c r="C365" s="1199"/>
      <c r="D365" s="1200"/>
      <c r="E365" s="1248"/>
      <c r="F365" s="1218">
        <f t="shared" si="5"/>
        <v>0</v>
      </c>
    </row>
    <row r="366" spans="1:6" ht="25.5">
      <c r="B366" s="1257" t="s">
        <v>331</v>
      </c>
      <c r="C366" s="1199"/>
      <c r="D366" s="1200"/>
      <c r="E366" s="1248"/>
      <c r="F366" s="1218">
        <f t="shared" si="5"/>
        <v>0</v>
      </c>
    </row>
    <row r="367" spans="1:6">
      <c r="B367" s="1257" t="s">
        <v>332</v>
      </c>
      <c r="C367" s="1199"/>
      <c r="D367" s="1200"/>
      <c r="E367" s="1248"/>
      <c r="F367" s="1218">
        <f t="shared" si="5"/>
        <v>0</v>
      </c>
    </row>
    <row r="368" spans="1:6">
      <c r="B368" s="1257" t="s">
        <v>3760</v>
      </c>
      <c r="C368" s="1199"/>
      <c r="D368" s="1200"/>
      <c r="E368" s="1248"/>
      <c r="F368" s="1218">
        <f t="shared" si="5"/>
        <v>0</v>
      </c>
    </row>
    <row r="369" spans="1:6" ht="25.5">
      <c r="B369" s="1257" t="s">
        <v>333</v>
      </c>
      <c r="C369" s="1199"/>
      <c r="D369" s="1200"/>
      <c r="E369" s="1248"/>
      <c r="F369" s="1218">
        <f t="shared" si="5"/>
        <v>0</v>
      </c>
    </row>
    <row r="370" spans="1:6">
      <c r="B370" s="1258"/>
      <c r="C370" s="1259" t="s">
        <v>93</v>
      </c>
      <c r="D370" s="1240">
        <v>18</v>
      </c>
      <c r="E370" s="1248"/>
      <c r="F370" s="1218">
        <f t="shared" si="5"/>
        <v>0</v>
      </c>
    </row>
    <row r="371" spans="1:6">
      <c r="C371" s="1217"/>
      <c r="D371" s="1218"/>
      <c r="E371" s="1248"/>
      <c r="F371" s="1218">
        <f t="shared" si="5"/>
        <v>0</v>
      </c>
    </row>
    <row r="372" spans="1:6" ht="38.25">
      <c r="A372" s="1153" t="s">
        <v>98</v>
      </c>
      <c r="B372" s="1207" t="s">
        <v>3518</v>
      </c>
      <c r="C372" s="1199"/>
      <c r="D372" s="1200"/>
      <c r="E372" s="1248"/>
      <c r="F372" s="1218">
        <f t="shared" si="5"/>
        <v>0</v>
      </c>
    </row>
    <row r="373" spans="1:6" ht="25.5">
      <c r="B373" s="1257" t="s">
        <v>334</v>
      </c>
      <c r="C373" s="1199"/>
      <c r="D373" s="1200"/>
      <c r="E373" s="1248"/>
      <c r="F373" s="1218">
        <f t="shared" si="5"/>
        <v>0</v>
      </c>
    </row>
    <row r="374" spans="1:6">
      <c r="B374" s="1255" t="s">
        <v>326</v>
      </c>
      <c r="C374" s="1199"/>
      <c r="D374" s="1200"/>
      <c r="E374" s="1241"/>
      <c r="F374" s="1218">
        <f t="shared" si="5"/>
        <v>0</v>
      </c>
    </row>
    <row r="375" spans="1:6">
      <c r="C375" s="1217" t="s">
        <v>93</v>
      </c>
      <c r="D375" s="1240">
        <v>14</v>
      </c>
      <c r="E375" s="1260"/>
      <c r="F375" s="1218">
        <f t="shared" si="5"/>
        <v>0</v>
      </c>
    </row>
    <row r="376" spans="1:6">
      <c r="C376" s="1217"/>
      <c r="D376" s="1218"/>
      <c r="E376" s="1260"/>
      <c r="F376" s="1218">
        <f t="shared" si="5"/>
        <v>0</v>
      </c>
    </row>
    <row r="377" spans="1:6" ht="63.75">
      <c r="A377" s="1153" t="s">
        <v>101</v>
      </c>
      <c r="B377" s="1257" t="s">
        <v>3519</v>
      </c>
      <c r="C377" s="1199"/>
      <c r="D377" s="1200"/>
      <c r="E377" s="1260"/>
      <c r="F377" s="1218">
        <f t="shared" si="5"/>
        <v>0</v>
      </c>
    </row>
    <row r="378" spans="1:6" ht="25.5">
      <c r="B378" s="1257" t="s">
        <v>876</v>
      </c>
      <c r="C378" s="1199"/>
      <c r="D378" s="1200"/>
      <c r="E378" s="1260"/>
      <c r="F378" s="1218">
        <f t="shared" si="5"/>
        <v>0</v>
      </c>
    </row>
    <row r="379" spans="1:6" ht="25.5">
      <c r="B379" s="1257" t="s">
        <v>1126</v>
      </c>
      <c r="C379" s="1199"/>
      <c r="D379" s="1200"/>
      <c r="E379" s="1260"/>
      <c r="F379" s="1218">
        <f t="shared" si="5"/>
        <v>0</v>
      </c>
    </row>
    <row r="380" spans="1:6" ht="51">
      <c r="B380" s="1257" t="s">
        <v>328</v>
      </c>
      <c r="C380" s="1199"/>
      <c r="D380" s="1200"/>
      <c r="E380" s="1219"/>
      <c r="F380" s="1218">
        <f t="shared" si="5"/>
        <v>0</v>
      </c>
    </row>
    <row r="381" spans="1:6">
      <c r="B381" s="1257" t="s">
        <v>1124</v>
      </c>
      <c r="C381" s="1199"/>
      <c r="D381" s="1200"/>
      <c r="E381" s="1248"/>
      <c r="F381" s="1218">
        <f t="shared" si="5"/>
        <v>0</v>
      </c>
    </row>
    <row r="382" spans="1:6" ht="38.25">
      <c r="B382" s="1257" t="s">
        <v>329</v>
      </c>
      <c r="C382" s="1199"/>
      <c r="D382" s="1200"/>
      <c r="E382" s="1248"/>
      <c r="F382" s="1218">
        <f t="shared" si="5"/>
        <v>0</v>
      </c>
    </row>
    <row r="383" spans="1:6" ht="51">
      <c r="B383" s="1257" t="s">
        <v>330</v>
      </c>
      <c r="C383" s="1199"/>
      <c r="D383" s="1200"/>
      <c r="E383" s="1248"/>
      <c r="F383" s="1218">
        <f t="shared" si="5"/>
        <v>0</v>
      </c>
    </row>
    <row r="384" spans="1:6" ht="25.5">
      <c r="B384" s="1257" t="s">
        <v>331</v>
      </c>
      <c r="C384" s="1199"/>
      <c r="D384" s="1200"/>
      <c r="E384" s="1248"/>
      <c r="F384" s="1218">
        <f t="shared" si="5"/>
        <v>0</v>
      </c>
    </row>
    <row r="385" spans="1:6">
      <c r="B385" s="1257" t="s">
        <v>332</v>
      </c>
      <c r="C385" s="1199"/>
      <c r="D385" s="1200"/>
      <c r="E385" s="1248"/>
      <c r="F385" s="1218">
        <f t="shared" si="5"/>
        <v>0</v>
      </c>
    </row>
    <row r="386" spans="1:6">
      <c r="B386" s="1257" t="s">
        <v>3760</v>
      </c>
      <c r="C386" s="1199"/>
      <c r="D386" s="1200"/>
      <c r="E386" s="1248"/>
      <c r="F386" s="1218">
        <f t="shared" si="5"/>
        <v>0</v>
      </c>
    </row>
    <row r="387" spans="1:6" ht="25.5">
      <c r="B387" s="1257" t="s">
        <v>333</v>
      </c>
      <c r="C387" s="1199"/>
      <c r="D387" s="1200"/>
      <c r="E387" s="1248"/>
      <c r="F387" s="1218">
        <f t="shared" si="5"/>
        <v>0</v>
      </c>
    </row>
    <row r="388" spans="1:6">
      <c r="B388" s="1258"/>
      <c r="C388" s="1259" t="s">
        <v>93</v>
      </c>
      <c r="D388" s="1240">
        <v>1</v>
      </c>
      <c r="E388" s="1248"/>
      <c r="F388" s="1218">
        <f t="shared" si="5"/>
        <v>0</v>
      </c>
    </row>
    <row r="389" spans="1:6">
      <c r="C389" s="1217"/>
      <c r="D389" s="1218"/>
      <c r="E389" s="1248"/>
      <c r="F389" s="1218">
        <f t="shared" si="5"/>
        <v>0</v>
      </c>
    </row>
    <row r="390" spans="1:6" ht="191.25">
      <c r="A390" s="1153" t="s">
        <v>110</v>
      </c>
      <c r="B390" s="1206" t="s">
        <v>3988</v>
      </c>
      <c r="C390" s="1217"/>
      <c r="D390" s="1261"/>
      <c r="E390" s="1248"/>
      <c r="F390" s="1218">
        <f t="shared" si="5"/>
        <v>0</v>
      </c>
    </row>
    <row r="391" spans="1:6">
      <c r="B391" s="1255" t="s">
        <v>325</v>
      </c>
      <c r="C391" s="1239"/>
      <c r="D391" s="1261"/>
      <c r="E391" s="1248"/>
      <c r="F391" s="1218">
        <f t="shared" si="5"/>
        <v>0</v>
      </c>
    </row>
    <row r="392" spans="1:6">
      <c r="B392" s="1255" t="s">
        <v>326</v>
      </c>
      <c r="C392" s="1239"/>
      <c r="D392" s="1261"/>
      <c r="E392" s="1241"/>
      <c r="F392" s="1218">
        <f t="shared" si="5"/>
        <v>0</v>
      </c>
    </row>
    <row r="393" spans="1:6" ht="63.75">
      <c r="B393" s="1255" t="s">
        <v>327</v>
      </c>
      <c r="C393" s="1199"/>
      <c r="D393" s="1261"/>
      <c r="E393" s="1219"/>
      <c r="F393" s="1218">
        <f t="shared" si="5"/>
        <v>0</v>
      </c>
    </row>
    <row r="394" spans="1:6">
      <c r="C394" s="1217" t="s">
        <v>93</v>
      </c>
      <c r="D394" s="1261">
        <v>5</v>
      </c>
      <c r="E394" s="1248"/>
      <c r="F394" s="1218">
        <f t="shared" si="5"/>
        <v>0</v>
      </c>
    </row>
    <row r="395" spans="1:6">
      <c r="C395" s="1217"/>
      <c r="D395" s="1218"/>
      <c r="E395" s="1248"/>
      <c r="F395" s="1218">
        <f t="shared" si="5"/>
        <v>0</v>
      </c>
    </row>
    <row r="396" spans="1:6" ht="63.75">
      <c r="A396" s="1153" t="s">
        <v>116</v>
      </c>
      <c r="B396" s="1257" t="s">
        <v>3520</v>
      </c>
      <c r="C396" s="1199"/>
      <c r="D396" s="1200"/>
      <c r="E396" s="1248"/>
      <c r="F396" s="1218">
        <f t="shared" si="5"/>
        <v>0</v>
      </c>
    </row>
    <row r="397" spans="1:6" ht="25.5">
      <c r="B397" s="1257" t="s">
        <v>876</v>
      </c>
      <c r="C397" s="1199"/>
      <c r="D397" s="1200"/>
      <c r="E397" s="1248"/>
      <c r="F397" s="1218">
        <f t="shared" si="5"/>
        <v>0</v>
      </c>
    </row>
    <row r="398" spans="1:6" ht="25.5">
      <c r="B398" s="1257" t="s">
        <v>1123</v>
      </c>
      <c r="C398" s="1199"/>
      <c r="D398" s="1200"/>
      <c r="E398" s="1248"/>
      <c r="F398" s="1218">
        <f t="shared" si="5"/>
        <v>0</v>
      </c>
    </row>
    <row r="399" spans="1:6" ht="51">
      <c r="B399" s="1257" t="s">
        <v>328</v>
      </c>
      <c r="C399" s="1199"/>
      <c r="D399" s="1200"/>
      <c r="E399" s="1248"/>
      <c r="F399" s="1218">
        <f t="shared" si="5"/>
        <v>0</v>
      </c>
    </row>
    <row r="400" spans="1:6">
      <c r="B400" s="1257" t="s">
        <v>1124</v>
      </c>
      <c r="C400" s="1199"/>
      <c r="D400" s="1200"/>
      <c r="E400" s="1248"/>
      <c r="F400" s="1218">
        <f t="shared" si="5"/>
        <v>0</v>
      </c>
    </row>
    <row r="401" spans="1:6" ht="38.25">
      <c r="B401" s="1257" t="s">
        <v>329</v>
      </c>
      <c r="C401" s="1199"/>
      <c r="D401" s="1200"/>
      <c r="E401" s="1248"/>
      <c r="F401" s="1218">
        <f t="shared" si="5"/>
        <v>0</v>
      </c>
    </row>
    <row r="402" spans="1:6" ht="51">
      <c r="B402" s="1257" t="s">
        <v>330</v>
      </c>
      <c r="C402" s="1199"/>
      <c r="D402" s="1200"/>
      <c r="E402" s="1248"/>
      <c r="F402" s="1218">
        <f t="shared" si="5"/>
        <v>0</v>
      </c>
    </row>
    <row r="403" spans="1:6" ht="25.5">
      <c r="B403" s="1257" t="s">
        <v>331</v>
      </c>
      <c r="C403" s="1199"/>
      <c r="D403" s="1200"/>
      <c r="E403" s="1248"/>
      <c r="F403" s="1218">
        <f t="shared" si="5"/>
        <v>0</v>
      </c>
    </row>
    <row r="404" spans="1:6">
      <c r="B404" s="1257" t="s">
        <v>332</v>
      </c>
      <c r="C404" s="1199"/>
      <c r="D404" s="1200"/>
      <c r="E404" s="1248"/>
      <c r="F404" s="1218">
        <f t="shared" si="5"/>
        <v>0</v>
      </c>
    </row>
    <row r="405" spans="1:6">
      <c r="B405" s="1257" t="s">
        <v>3760</v>
      </c>
      <c r="C405" s="1199"/>
      <c r="D405" s="1200"/>
      <c r="E405" s="1241"/>
      <c r="F405" s="1218">
        <f t="shared" si="5"/>
        <v>0</v>
      </c>
    </row>
    <row r="406" spans="1:6" ht="25.5">
      <c r="B406" s="1257" t="s">
        <v>333</v>
      </c>
      <c r="C406" s="1199"/>
      <c r="D406" s="1200"/>
      <c r="E406" s="1219"/>
      <c r="F406" s="1218">
        <f t="shared" si="5"/>
        <v>0</v>
      </c>
    </row>
    <row r="407" spans="1:6">
      <c r="B407" s="1258"/>
      <c r="C407" s="1259" t="s">
        <v>93</v>
      </c>
      <c r="D407" s="1240">
        <v>2</v>
      </c>
      <c r="E407" s="1248"/>
      <c r="F407" s="1218">
        <f t="shared" si="5"/>
        <v>0</v>
      </c>
    </row>
    <row r="408" spans="1:6">
      <c r="C408" s="1217"/>
      <c r="D408" s="1218"/>
      <c r="E408" s="1248"/>
      <c r="F408" s="1218">
        <f t="shared" ref="F408:F471" si="6">D408*E408</f>
        <v>0</v>
      </c>
    </row>
    <row r="409" spans="1:6" ht="63.75">
      <c r="A409" s="1153" t="s">
        <v>120</v>
      </c>
      <c r="B409" s="1257" t="s">
        <v>1127</v>
      </c>
      <c r="C409" s="1199"/>
      <c r="D409" s="1200"/>
      <c r="E409" s="1248"/>
      <c r="F409" s="1218">
        <f t="shared" si="6"/>
        <v>0</v>
      </c>
    </row>
    <row r="410" spans="1:6" ht="25.5">
      <c r="B410" s="1257" t="s">
        <v>876</v>
      </c>
      <c r="C410" s="1199"/>
      <c r="D410" s="1200"/>
      <c r="E410" s="1248"/>
      <c r="F410" s="1218">
        <f t="shared" si="6"/>
        <v>0</v>
      </c>
    </row>
    <row r="411" spans="1:6" ht="25.5">
      <c r="B411" s="1257" t="s">
        <v>1123</v>
      </c>
      <c r="C411" s="1199"/>
      <c r="D411" s="1200"/>
      <c r="E411" s="1248"/>
      <c r="F411" s="1218">
        <f t="shared" si="6"/>
        <v>0</v>
      </c>
    </row>
    <row r="412" spans="1:6" ht="51">
      <c r="B412" s="1257" t="s">
        <v>328</v>
      </c>
      <c r="C412" s="1199"/>
      <c r="D412" s="1200"/>
      <c r="E412" s="1248"/>
      <c r="F412" s="1218">
        <f t="shared" si="6"/>
        <v>0</v>
      </c>
    </row>
    <row r="413" spans="1:6">
      <c r="B413" s="1257" t="s">
        <v>1124</v>
      </c>
      <c r="C413" s="1199"/>
      <c r="D413" s="1200"/>
      <c r="E413" s="1248"/>
      <c r="F413" s="1218">
        <f t="shared" si="6"/>
        <v>0</v>
      </c>
    </row>
    <row r="414" spans="1:6" ht="38.25">
      <c r="B414" s="1257" t="s">
        <v>329</v>
      </c>
      <c r="C414" s="1199"/>
      <c r="D414" s="1200"/>
      <c r="E414" s="1248"/>
      <c r="F414" s="1218">
        <f t="shared" si="6"/>
        <v>0</v>
      </c>
    </row>
    <row r="415" spans="1:6" ht="51">
      <c r="B415" s="1257" t="s">
        <v>330</v>
      </c>
      <c r="C415" s="1199"/>
      <c r="D415" s="1200"/>
      <c r="E415" s="1248"/>
      <c r="F415" s="1218">
        <f t="shared" si="6"/>
        <v>0</v>
      </c>
    </row>
    <row r="416" spans="1:6" ht="25.5">
      <c r="B416" s="1257" t="s">
        <v>331</v>
      </c>
      <c r="C416" s="1199"/>
      <c r="D416" s="1200"/>
      <c r="E416" s="1248"/>
      <c r="F416" s="1218">
        <f t="shared" si="6"/>
        <v>0</v>
      </c>
    </row>
    <row r="417" spans="1:6">
      <c r="B417" s="1257" t="s">
        <v>332</v>
      </c>
      <c r="C417" s="1199"/>
      <c r="D417" s="1200"/>
      <c r="E417" s="1248"/>
      <c r="F417" s="1218">
        <f t="shared" si="6"/>
        <v>0</v>
      </c>
    </row>
    <row r="418" spans="1:6">
      <c r="B418" s="1257" t="s">
        <v>3760</v>
      </c>
      <c r="C418" s="1199"/>
      <c r="D418" s="1200"/>
      <c r="E418" s="1241"/>
      <c r="F418" s="1218">
        <f t="shared" si="6"/>
        <v>0</v>
      </c>
    </row>
    <row r="419" spans="1:6" ht="25.5">
      <c r="B419" s="1257" t="s">
        <v>333</v>
      </c>
      <c r="C419" s="1199"/>
      <c r="D419" s="1200"/>
      <c r="E419" s="1219"/>
      <c r="F419" s="1218">
        <f t="shared" si="6"/>
        <v>0</v>
      </c>
    </row>
    <row r="420" spans="1:6">
      <c r="B420" s="1258"/>
      <c r="C420" s="1259" t="s">
        <v>93</v>
      </c>
      <c r="D420" s="1240">
        <v>2</v>
      </c>
      <c r="E420" s="1260"/>
      <c r="F420" s="1218">
        <f t="shared" si="6"/>
        <v>0</v>
      </c>
    </row>
    <row r="421" spans="1:6">
      <c r="C421" s="1217"/>
      <c r="D421" s="1218"/>
      <c r="E421" s="1260"/>
      <c r="F421" s="1218">
        <f t="shared" si="6"/>
        <v>0</v>
      </c>
    </row>
    <row r="422" spans="1:6" ht="63.75">
      <c r="A422" s="1153" t="s">
        <v>123</v>
      </c>
      <c r="B422" s="1257" t="s">
        <v>1128</v>
      </c>
      <c r="C422" s="1199"/>
      <c r="D422" s="1200"/>
      <c r="E422" s="1260"/>
      <c r="F422" s="1218">
        <f t="shared" si="6"/>
        <v>0</v>
      </c>
    </row>
    <row r="423" spans="1:6" ht="25.5">
      <c r="B423" s="1257" t="s">
        <v>876</v>
      </c>
      <c r="C423" s="1199"/>
      <c r="D423" s="1200"/>
      <c r="E423" s="1260"/>
      <c r="F423" s="1218">
        <f t="shared" si="6"/>
        <v>0</v>
      </c>
    </row>
    <row r="424" spans="1:6" ht="25.5">
      <c r="B424" s="1257" t="s">
        <v>1123</v>
      </c>
      <c r="C424" s="1199"/>
      <c r="D424" s="1200"/>
      <c r="E424" s="1260"/>
      <c r="F424" s="1218">
        <f t="shared" si="6"/>
        <v>0</v>
      </c>
    </row>
    <row r="425" spans="1:6" ht="51">
      <c r="B425" s="1257" t="s">
        <v>328</v>
      </c>
      <c r="C425" s="1199"/>
      <c r="D425" s="1200"/>
      <c r="E425" s="1219"/>
      <c r="F425" s="1218">
        <f t="shared" si="6"/>
        <v>0</v>
      </c>
    </row>
    <row r="426" spans="1:6">
      <c r="B426" s="1257" t="s">
        <v>1124</v>
      </c>
      <c r="C426" s="1199"/>
      <c r="D426" s="1200"/>
      <c r="E426" s="1248"/>
      <c r="F426" s="1218">
        <f t="shared" si="6"/>
        <v>0</v>
      </c>
    </row>
    <row r="427" spans="1:6" ht="38.25">
      <c r="B427" s="1257" t="s">
        <v>329</v>
      </c>
      <c r="C427" s="1199"/>
      <c r="D427" s="1200"/>
      <c r="E427" s="1248"/>
      <c r="F427" s="1218">
        <f t="shared" si="6"/>
        <v>0</v>
      </c>
    </row>
    <row r="428" spans="1:6" ht="51">
      <c r="B428" s="1257" t="s">
        <v>330</v>
      </c>
      <c r="C428" s="1199"/>
      <c r="D428" s="1200"/>
      <c r="E428" s="1248"/>
      <c r="F428" s="1218">
        <f t="shared" si="6"/>
        <v>0</v>
      </c>
    </row>
    <row r="429" spans="1:6" ht="25.5">
      <c r="B429" s="1257" t="s">
        <v>331</v>
      </c>
      <c r="C429" s="1199"/>
      <c r="D429" s="1200"/>
      <c r="E429" s="1248"/>
      <c r="F429" s="1218">
        <f t="shared" si="6"/>
        <v>0</v>
      </c>
    </row>
    <row r="430" spans="1:6">
      <c r="B430" s="1257" t="s">
        <v>332</v>
      </c>
      <c r="C430" s="1199"/>
      <c r="D430" s="1200"/>
      <c r="E430" s="1248"/>
      <c r="F430" s="1218">
        <f t="shared" si="6"/>
        <v>0</v>
      </c>
    </row>
    <row r="431" spans="1:6">
      <c r="B431" s="1257" t="s">
        <v>3760</v>
      </c>
      <c r="C431" s="1199"/>
      <c r="D431" s="1200"/>
      <c r="E431" s="1248"/>
      <c r="F431" s="1218">
        <f t="shared" si="6"/>
        <v>0</v>
      </c>
    </row>
    <row r="432" spans="1:6" ht="25.5">
      <c r="B432" s="1257" t="s">
        <v>333</v>
      </c>
      <c r="C432" s="1199"/>
      <c r="D432" s="1200"/>
      <c r="E432" s="1248"/>
      <c r="F432" s="1218">
        <f t="shared" si="6"/>
        <v>0</v>
      </c>
    </row>
    <row r="433" spans="1:10">
      <c r="B433" s="1258"/>
      <c r="C433" s="1259" t="s">
        <v>93</v>
      </c>
      <c r="D433" s="1240">
        <v>1</v>
      </c>
      <c r="E433" s="1248"/>
      <c r="F433" s="1218">
        <f t="shared" si="6"/>
        <v>0</v>
      </c>
    </row>
    <row r="434" spans="1:10">
      <c r="C434" s="1217"/>
      <c r="D434" s="1218"/>
      <c r="E434" s="1248"/>
      <c r="F434" s="1218">
        <f t="shared" si="6"/>
        <v>0</v>
      </c>
    </row>
    <row r="435" spans="1:10" ht="191.25">
      <c r="A435" s="1153" t="s">
        <v>124</v>
      </c>
      <c r="B435" s="1206" t="s">
        <v>3989</v>
      </c>
      <c r="C435" s="1217"/>
      <c r="D435" s="1261"/>
      <c r="E435" s="1248"/>
      <c r="F435" s="1218">
        <f t="shared" si="6"/>
        <v>0</v>
      </c>
    </row>
    <row r="436" spans="1:10">
      <c r="B436" s="1255" t="s">
        <v>325</v>
      </c>
      <c r="C436" s="1239"/>
      <c r="D436" s="1261"/>
      <c r="E436" s="1248"/>
      <c r="F436" s="1218">
        <f t="shared" si="6"/>
        <v>0</v>
      </c>
    </row>
    <row r="437" spans="1:10">
      <c r="B437" s="1255" t="s">
        <v>326</v>
      </c>
      <c r="C437" s="1239"/>
      <c r="D437" s="1261"/>
      <c r="E437" s="1241"/>
      <c r="F437" s="1218">
        <f t="shared" si="6"/>
        <v>0</v>
      </c>
    </row>
    <row r="438" spans="1:10" ht="63.75">
      <c r="B438" s="1255" t="s">
        <v>327</v>
      </c>
      <c r="C438" s="1199"/>
      <c r="D438" s="1261"/>
      <c r="E438" s="1219"/>
      <c r="F438" s="1218">
        <f t="shared" si="6"/>
        <v>0</v>
      </c>
    </row>
    <row r="439" spans="1:10">
      <c r="C439" s="1217" t="s">
        <v>93</v>
      </c>
      <c r="D439" s="1261">
        <v>4</v>
      </c>
      <c r="E439" s="1260"/>
      <c r="F439" s="1218">
        <f t="shared" si="6"/>
        <v>0</v>
      </c>
    </row>
    <row r="440" spans="1:10">
      <c r="C440" s="1217"/>
      <c r="D440" s="1218"/>
      <c r="E440" s="1260"/>
      <c r="F440" s="1218">
        <f t="shared" si="6"/>
        <v>0</v>
      </c>
    </row>
    <row r="441" spans="1:10" ht="63.75">
      <c r="A441" s="1153" t="s">
        <v>126</v>
      </c>
      <c r="B441" s="1257" t="s">
        <v>3521</v>
      </c>
      <c r="C441" s="1199"/>
      <c r="D441" s="1200"/>
      <c r="E441" s="1260"/>
      <c r="F441" s="1218">
        <f t="shared" si="6"/>
        <v>0</v>
      </c>
    </row>
    <row r="442" spans="1:10" ht="25.5">
      <c r="B442" s="1257" t="s">
        <v>876</v>
      </c>
      <c r="C442" s="1199"/>
      <c r="D442" s="1200"/>
      <c r="E442" s="1260"/>
      <c r="F442" s="1218">
        <f t="shared" si="6"/>
        <v>0</v>
      </c>
    </row>
    <row r="443" spans="1:10" ht="25.5">
      <c r="B443" s="1257" t="s">
        <v>1123</v>
      </c>
      <c r="C443" s="1199"/>
      <c r="D443" s="1200"/>
      <c r="E443" s="1260"/>
      <c r="F443" s="1218">
        <f t="shared" si="6"/>
        <v>0</v>
      </c>
    </row>
    <row r="444" spans="1:10" ht="51">
      <c r="B444" s="1257" t="s">
        <v>328</v>
      </c>
      <c r="C444" s="1199"/>
      <c r="D444" s="1200"/>
      <c r="E444" s="1262"/>
      <c r="F444" s="1218">
        <f t="shared" si="6"/>
        <v>0</v>
      </c>
      <c r="G444" s="1263"/>
      <c r="H444" s="1263"/>
      <c r="I444" s="1263"/>
      <c r="J444" s="1263"/>
    </row>
    <row r="445" spans="1:10">
      <c r="B445" s="1257" t="s">
        <v>1124</v>
      </c>
      <c r="C445" s="1199"/>
      <c r="D445" s="1200"/>
      <c r="E445" s="1262"/>
      <c r="F445" s="1218">
        <f t="shared" si="6"/>
        <v>0</v>
      </c>
      <c r="G445" s="1263"/>
      <c r="H445" s="1263"/>
      <c r="I445" s="1263"/>
      <c r="J445" s="1263"/>
    </row>
    <row r="446" spans="1:10" ht="38.25">
      <c r="B446" s="1257" t="s">
        <v>329</v>
      </c>
      <c r="C446" s="1199"/>
      <c r="D446" s="1200"/>
      <c r="E446" s="1262"/>
      <c r="F446" s="1218">
        <f t="shared" si="6"/>
        <v>0</v>
      </c>
      <c r="G446" s="1263"/>
      <c r="H446" s="1263"/>
      <c r="I446" s="1263"/>
      <c r="J446" s="1263"/>
    </row>
    <row r="447" spans="1:10" ht="51">
      <c r="B447" s="1257" t="s">
        <v>330</v>
      </c>
      <c r="C447" s="1199"/>
      <c r="D447" s="1200"/>
      <c r="E447" s="1264"/>
      <c r="F447" s="1218">
        <f t="shared" si="6"/>
        <v>0</v>
      </c>
      <c r="G447" s="1263"/>
      <c r="H447" s="1263"/>
      <c r="I447" s="1263"/>
      <c r="J447" s="1263"/>
    </row>
    <row r="448" spans="1:10" ht="25.5">
      <c r="B448" s="1257" t="s">
        <v>331</v>
      </c>
      <c r="C448" s="1199"/>
      <c r="D448" s="1200"/>
      <c r="E448" s="1262"/>
      <c r="F448" s="1218">
        <f t="shared" si="6"/>
        <v>0</v>
      </c>
      <c r="G448" s="1263"/>
      <c r="H448" s="1263"/>
      <c r="I448" s="1263"/>
      <c r="J448" s="1263"/>
    </row>
    <row r="449" spans="1:10">
      <c r="B449" s="1257" t="s">
        <v>332</v>
      </c>
      <c r="C449" s="1199"/>
      <c r="D449" s="1200"/>
      <c r="E449" s="1264"/>
      <c r="F449" s="1218">
        <f t="shared" si="6"/>
        <v>0</v>
      </c>
      <c r="G449" s="1263"/>
      <c r="H449" s="1263"/>
      <c r="I449" s="1263"/>
      <c r="J449" s="1263"/>
    </row>
    <row r="450" spans="1:10">
      <c r="B450" s="1257" t="s">
        <v>3760</v>
      </c>
      <c r="C450" s="1199"/>
      <c r="D450" s="1200"/>
      <c r="E450" s="1219"/>
      <c r="F450" s="1218">
        <f t="shared" si="6"/>
        <v>0</v>
      </c>
    </row>
    <row r="451" spans="1:10" ht="25.5">
      <c r="B451" s="1257" t="s">
        <v>333</v>
      </c>
      <c r="C451" s="1199"/>
      <c r="D451" s="1200"/>
      <c r="E451" s="1241"/>
      <c r="F451" s="1218">
        <f t="shared" si="6"/>
        <v>0</v>
      </c>
    </row>
    <row r="452" spans="1:10">
      <c r="B452" s="1258"/>
      <c r="C452" s="1259" t="s">
        <v>93</v>
      </c>
      <c r="D452" s="1240">
        <v>1</v>
      </c>
      <c r="E452" s="1241"/>
      <c r="F452" s="1218">
        <f t="shared" si="6"/>
        <v>0</v>
      </c>
    </row>
    <row r="453" spans="1:10">
      <c r="C453" s="1217"/>
      <c r="D453" s="1218"/>
      <c r="E453" s="1248"/>
      <c r="F453" s="1218">
        <f t="shared" si="6"/>
        <v>0</v>
      </c>
    </row>
    <row r="454" spans="1:10" ht="204">
      <c r="A454" s="1153" t="s">
        <v>127</v>
      </c>
      <c r="B454" s="1206" t="s">
        <v>3891</v>
      </c>
      <c r="C454" s="1217"/>
      <c r="D454" s="1261"/>
      <c r="E454" s="1219"/>
      <c r="F454" s="1218">
        <f t="shared" si="6"/>
        <v>0</v>
      </c>
    </row>
    <row r="455" spans="1:10">
      <c r="B455" s="1255" t="s">
        <v>325</v>
      </c>
      <c r="C455" s="1239"/>
      <c r="D455" s="1261"/>
      <c r="E455" s="1248"/>
      <c r="F455" s="1218">
        <f t="shared" si="6"/>
        <v>0</v>
      </c>
    </row>
    <row r="456" spans="1:10">
      <c r="B456" s="1255" t="s">
        <v>326</v>
      </c>
      <c r="C456" s="1239"/>
      <c r="D456" s="1261"/>
      <c r="E456" s="1219"/>
      <c r="F456" s="1218">
        <f t="shared" si="6"/>
        <v>0</v>
      </c>
    </row>
    <row r="457" spans="1:10" ht="63.75">
      <c r="B457" s="1255" t="s">
        <v>327</v>
      </c>
      <c r="C457" s="1199"/>
      <c r="D457" s="1261"/>
      <c r="E457" s="1241"/>
      <c r="F457" s="1218">
        <f t="shared" si="6"/>
        <v>0</v>
      </c>
    </row>
    <row r="458" spans="1:10">
      <c r="C458" s="1217" t="s">
        <v>93</v>
      </c>
      <c r="D458" s="1261">
        <v>3</v>
      </c>
      <c r="E458" s="1241"/>
      <c r="F458" s="1218">
        <f t="shared" si="6"/>
        <v>0</v>
      </c>
    </row>
    <row r="459" spans="1:10">
      <c r="A459" s="1254" t="s">
        <v>288</v>
      </c>
      <c r="B459" s="1211" t="s">
        <v>522</v>
      </c>
      <c r="C459" s="1231" t="s">
        <v>88</v>
      </c>
      <c r="D459" s="1232" t="s">
        <v>89</v>
      </c>
      <c r="E459" s="1241"/>
      <c r="F459" s="1218">
        <f>SUM(F340:F458)</f>
        <v>0</v>
      </c>
    </row>
    <row r="460" spans="1:10">
      <c r="A460" s="1265"/>
      <c r="B460" s="1224"/>
      <c r="C460" s="1266"/>
      <c r="D460" s="1267"/>
      <c r="E460" s="1241"/>
      <c r="F460" s="1218"/>
    </row>
    <row r="461" spans="1:10">
      <c r="A461" s="1265"/>
      <c r="B461" s="1224"/>
      <c r="C461" s="1266"/>
      <c r="D461" s="1267"/>
      <c r="E461" s="1219"/>
      <c r="F461" s="1218"/>
    </row>
    <row r="462" spans="1:10">
      <c r="C462" s="1217"/>
      <c r="D462" s="1218"/>
      <c r="E462" s="1248"/>
      <c r="F462" s="1218"/>
    </row>
    <row r="463" spans="1:10">
      <c r="A463" s="1254" t="s">
        <v>523</v>
      </c>
      <c r="B463" s="1211" t="s">
        <v>524</v>
      </c>
      <c r="C463" s="1231" t="s">
        <v>88</v>
      </c>
      <c r="D463" s="1232" t="s">
        <v>89</v>
      </c>
      <c r="E463" s="1219"/>
      <c r="F463" s="1218"/>
    </row>
    <row r="464" spans="1:10">
      <c r="C464" s="1217"/>
      <c r="D464" s="1218"/>
      <c r="E464" s="1241"/>
      <c r="F464" s="1218">
        <f t="shared" si="6"/>
        <v>0</v>
      </c>
    </row>
    <row r="465" spans="1:6" ht="204">
      <c r="A465" s="1215" t="s">
        <v>1</v>
      </c>
      <c r="B465" s="1206" t="s">
        <v>3990</v>
      </c>
      <c r="C465" s="1217"/>
      <c r="D465" s="1218"/>
      <c r="E465" s="1241"/>
      <c r="F465" s="1218">
        <f t="shared" si="6"/>
        <v>0</v>
      </c>
    </row>
    <row r="466" spans="1:6">
      <c r="B466" s="1255" t="s">
        <v>325</v>
      </c>
      <c r="C466" s="1239"/>
      <c r="D466" s="1256"/>
      <c r="E466" s="1248"/>
      <c r="F466" s="1218">
        <f t="shared" si="6"/>
        <v>0</v>
      </c>
    </row>
    <row r="467" spans="1:6">
      <c r="B467" s="1255" t="s">
        <v>326</v>
      </c>
      <c r="C467" s="1239"/>
      <c r="D467" s="1256"/>
      <c r="E467" s="1219"/>
      <c r="F467" s="1218">
        <f t="shared" si="6"/>
        <v>0</v>
      </c>
    </row>
    <row r="468" spans="1:6" ht="63.75">
      <c r="B468" s="1255" t="s">
        <v>327</v>
      </c>
      <c r="C468" s="1199"/>
      <c r="D468" s="1200"/>
      <c r="E468" s="1248"/>
      <c r="F468" s="1218">
        <f t="shared" si="6"/>
        <v>0</v>
      </c>
    </row>
    <row r="469" spans="1:6">
      <c r="C469" s="1217" t="s">
        <v>93</v>
      </c>
      <c r="D469" s="1218">
        <v>21</v>
      </c>
      <c r="E469" s="1219"/>
      <c r="F469" s="1218">
        <f t="shared" si="6"/>
        <v>0</v>
      </c>
    </row>
    <row r="470" spans="1:6">
      <c r="C470" s="1199"/>
      <c r="D470" s="1200"/>
      <c r="E470" s="1241"/>
      <c r="F470" s="1218">
        <f t="shared" si="6"/>
        <v>0</v>
      </c>
    </row>
    <row r="471" spans="1:6" ht="216.75">
      <c r="A471" s="1215" t="s">
        <v>94</v>
      </c>
      <c r="B471" s="1206" t="s">
        <v>3991</v>
      </c>
      <c r="C471" s="1217"/>
      <c r="D471" s="1218"/>
      <c r="E471" s="1241"/>
      <c r="F471" s="1218">
        <f t="shared" si="6"/>
        <v>0</v>
      </c>
    </row>
    <row r="472" spans="1:6">
      <c r="B472" s="1243" t="s">
        <v>495</v>
      </c>
      <c r="C472" s="1239"/>
      <c r="D472" s="1256"/>
      <c r="E472" s="1248"/>
      <c r="F472" s="1218">
        <f t="shared" ref="F472:F535" si="7">D472*E472</f>
        <v>0</v>
      </c>
    </row>
    <row r="473" spans="1:6">
      <c r="B473" s="1255" t="s">
        <v>325</v>
      </c>
      <c r="C473" s="1239"/>
      <c r="D473" s="1256"/>
      <c r="E473" s="1219"/>
      <c r="F473" s="1218">
        <f t="shared" si="7"/>
        <v>0</v>
      </c>
    </row>
    <row r="474" spans="1:6">
      <c r="B474" s="1255" t="s">
        <v>326</v>
      </c>
      <c r="C474" s="1239"/>
      <c r="D474" s="1256"/>
      <c r="E474" s="1248"/>
      <c r="F474" s="1218">
        <f t="shared" si="7"/>
        <v>0</v>
      </c>
    </row>
    <row r="475" spans="1:6" ht="63.75">
      <c r="B475" s="1255" t="s">
        <v>327</v>
      </c>
      <c r="C475" s="1199"/>
      <c r="D475" s="1256"/>
      <c r="E475" s="1219"/>
      <c r="F475" s="1218">
        <f t="shared" si="7"/>
        <v>0</v>
      </c>
    </row>
    <row r="476" spans="1:6">
      <c r="C476" s="1217" t="s">
        <v>93</v>
      </c>
      <c r="D476" s="1218">
        <v>3</v>
      </c>
      <c r="E476" s="1241"/>
      <c r="F476" s="1218">
        <f t="shared" si="7"/>
        <v>0</v>
      </c>
    </row>
    <row r="477" spans="1:6">
      <c r="C477" s="1199"/>
      <c r="D477" s="1200"/>
      <c r="E477" s="1241"/>
      <c r="F477" s="1218">
        <f t="shared" si="7"/>
        <v>0</v>
      </c>
    </row>
    <row r="478" spans="1:6" ht="191.25">
      <c r="A478" s="1215" t="s">
        <v>97</v>
      </c>
      <c r="B478" s="1206" t="s">
        <v>3992</v>
      </c>
      <c r="C478" s="1217"/>
      <c r="D478" s="1218"/>
      <c r="E478" s="1219"/>
      <c r="F478" s="1218">
        <f t="shared" si="7"/>
        <v>0</v>
      </c>
    </row>
    <row r="479" spans="1:6">
      <c r="B479" s="1158" t="s">
        <v>325</v>
      </c>
      <c r="C479" s="1239"/>
      <c r="D479" s="1256"/>
      <c r="E479" s="1248"/>
      <c r="F479" s="1218">
        <f t="shared" si="7"/>
        <v>0</v>
      </c>
    </row>
    <row r="480" spans="1:6">
      <c r="B480" s="1255" t="s">
        <v>326</v>
      </c>
      <c r="C480" s="1239"/>
      <c r="D480" s="1256"/>
      <c r="E480" s="1219"/>
      <c r="F480" s="1218">
        <f t="shared" si="7"/>
        <v>0</v>
      </c>
    </row>
    <row r="481" spans="1:6" ht="63.75">
      <c r="B481" s="1255" t="s">
        <v>327</v>
      </c>
      <c r="C481" s="1199"/>
      <c r="D481" s="1200"/>
      <c r="E481" s="1241"/>
      <c r="F481" s="1218">
        <f t="shared" si="7"/>
        <v>0</v>
      </c>
    </row>
    <row r="482" spans="1:6">
      <c r="B482" s="1255"/>
      <c r="C482" s="1217" t="s">
        <v>93</v>
      </c>
      <c r="D482" s="1218">
        <v>6</v>
      </c>
      <c r="E482" s="1241"/>
      <c r="F482" s="1218">
        <f t="shared" si="7"/>
        <v>0</v>
      </c>
    </row>
    <row r="483" spans="1:6">
      <c r="C483" s="1199"/>
      <c r="D483" s="1200"/>
      <c r="E483" s="1248"/>
      <c r="F483" s="1218">
        <f t="shared" si="7"/>
        <v>0</v>
      </c>
    </row>
    <row r="484" spans="1:6" ht="191.25">
      <c r="A484" s="1215" t="s">
        <v>98</v>
      </c>
      <c r="B484" s="1206" t="s">
        <v>3532</v>
      </c>
      <c r="C484" s="1217"/>
      <c r="D484" s="1218"/>
      <c r="E484" s="1219"/>
      <c r="F484" s="1218">
        <f t="shared" si="7"/>
        <v>0</v>
      </c>
    </row>
    <row r="485" spans="1:6">
      <c r="B485" s="1158" t="s">
        <v>325</v>
      </c>
      <c r="C485" s="1239"/>
      <c r="D485" s="1256"/>
      <c r="E485" s="1248"/>
      <c r="F485" s="1218">
        <f t="shared" si="7"/>
        <v>0</v>
      </c>
    </row>
    <row r="486" spans="1:6">
      <c r="B486" s="1255" t="s">
        <v>326</v>
      </c>
      <c r="C486" s="1239"/>
      <c r="D486" s="1256"/>
      <c r="E486" s="1248"/>
      <c r="F486" s="1218">
        <f t="shared" si="7"/>
        <v>0</v>
      </c>
    </row>
    <row r="487" spans="1:6" ht="63.75">
      <c r="B487" s="1255" t="s">
        <v>327</v>
      </c>
      <c r="C487" s="1199"/>
      <c r="D487" s="1200"/>
      <c r="E487" s="1248"/>
      <c r="F487" s="1218">
        <f t="shared" si="7"/>
        <v>0</v>
      </c>
    </row>
    <row r="488" spans="1:6">
      <c r="B488" s="1255"/>
      <c r="C488" s="1217" t="s">
        <v>93</v>
      </c>
      <c r="D488" s="1218">
        <v>1</v>
      </c>
      <c r="E488" s="1248"/>
      <c r="F488" s="1218">
        <f t="shared" si="7"/>
        <v>0</v>
      </c>
    </row>
    <row r="489" spans="1:6">
      <c r="C489" s="1199"/>
      <c r="D489" s="1200"/>
      <c r="E489" s="1248"/>
      <c r="F489" s="1218">
        <f t="shared" si="7"/>
        <v>0</v>
      </c>
    </row>
    <row r="490" spans="1:6" ht="191.25">
      <c r="A490" s="1215" t="s">
        <v>101</v>
      </c>
      <c r="B490" s="1206" t="s">
        <v>3533</v>
      </c>
      <c r="C490" s="1217"/>
      <c r="D490" s="1218"/>
      <c r="E490" s="1241"/>
      <c r="F490" s="1218">
        <f t="shared" si="7"/>
        <v>0</v>
      </c>
    </row>
    <row r="491" spans="1:6">
      <c r="B491" s="1158" t="s">
        <v>325</v>
      </c>
      <c r="C491" s="1239"/>
      <c r="D491" s="1256"/>
      <c r="E491" s="1241"/>
      <c r="F491" s="1218">
        <f t="shared" si="7"/>
        <v>0</v>
      </c>
    </row>
    <row r="492" spans="1:6">
      <c r="B492" s="1255" t="s">
        <v>326</v>
      </c>
      <c r="C492" s="1239"/>
      <c r="D492" s="1256"/>
      <c r="E492" s="1248"/>
      <c r="F492" s="1218">
        <f t="shared" si="7"/>
        <v>0</v>
      </c>
    </row>
    <row r="493" spans="1:6">
      <c r="C493" s="1217" t="s">
        <v>93</v>
      </c>
      <c r="D493" s="1218">
        <v>12</v>
      </c>
      <c r="E493" s="1248"/>
      <c r="F493" s="1218">
        <f t="shared" si="7"/>
        <v>0</v>
      </c>
    </row>
    <row r="494" spans="1:6">
      <c r="C494" s="1199"/>
      <c r="D494" s="1200"/>
      <c r="E494" s="1248"/>
      <c r="F494" s="1218">
        <f t="shared" si="7"/>
        <v>0</v>
      </c>
    </row>
    <row r="495" spans="1:6" ht="178.5">
      <c r="A495" s="1215" t="s">
        <v>110</v>
      </c>
      <c r="B495" s="1206" t="s">
        <v>3534</v>
      </c>
      <c r="C495" s="1217"/>
      <c r="D495" s="1218"/>
      <c r="E495" s="1248"/>
      <c r="F495" s="1218">
        <f t="shared" si="7"/>
        <v>0</v>
      </c>
    </row>
    <row r="496" spans="1:6">
      <c r="B496" s="1158" t="s">
        <v>325</v>
      </c>
      <c r="C496" s="1239"/>
      <c r="D496" s="1256"/>
      <c r="E496" s="1241"/>
      <c r="F496" s="1218">
        <f t="shared" si="7"/>
        <v>0</v>
      </c>
    </row>
    <row r="497" spans="1:6">
      <c r="B497" s="1255" t="s">
        <v>326</v>
      </c>
      <c r="C497" s="1239"/>
      <c r="D497" s="1256"/>
      <c r="E497" s="1248"/>
      <c r="F497" s="1218">
        <f t="shared" si="7"/>
        <v>0</v>
      </c>
    </row>
    <row r="498" spans="1:6" ht="63.75">
      <c r="B498" s="1255" t="s">
        <v>327</v>
      </c>
      <c r="C498" s="1199"/>
      <c r="D498" s="1200"/>
      <c r="E498" s="1248"/>
      <c r="F498" s="1218">
        <f t="shared" si="7"/>
        <v>0</v>
      </c>
    </row>
    <row r="499" spans="1:6">
      <c r="C499" s="1217" t="s">
        <v>93</v>
      </c>
      <c r="D499" s="1218">
        <v>1</v>
      </c>
      <c r="E499" s="1248"/>
      <c r="F499" s="1218">
        <f t="shared" si="7"/>
        <v>0</v>
      </c>
    </row>
    <row r="500" spans="1:6">
      <c r="C500" s="1199"/>
      <c r="D500" s="1200"/>
      <c r="E500" s="1248"/>
      <c r="F500" s="1218">
        <f t="shared" si="7"/>
        <v>0</v>
      </c>
    </row>
    <row r="501" spans="1:6" ht="178.5">
      <c r="A501" s="1153" t="s">
        <v>116</v>
      </c>
      <c r="B501" s="1206" t="s">
        <v>3522</v>
      </c>
      <c r="C501" s="1217"/>
      <c r="D501" s="1200"/>
      <c r="E501" s="1248"/>
      <c r="F501" s="1218">
        <f t="shared" si="7"/>
        <v>0</v>
      </c>
    </row>
    <row r="502" spans="1:6">
      <c r="B502" s="1158" t="s">
        <v>325</v>
      </c>
      <c r="C502" s="1239"/>
      <c r="D502" s="1200"/>
      <c r="E502" s="1241"/>
      <c r="F502" s="1218">
        <f t="shared" si="7"/>
        <v>0</v>
      </c>
    </row>
    <row r="503" spans="1:6">
      <c r="B503" s="1255" t="s">
        <v>326</v>
      </c>
      <c r="C503" s="1239"/>
      <c r="D503" s="1200"/>
      <c r="E503" s="1248"/>
      <c r="F503" s="1218">
        <f t="shared" si="7"/>
        <v>0</v>
      </c>
    </row>
    <row r="504" spans="1:6" ht="63.75">
      <c r="B504" s="1255" t="s">
        <v>327</v>
      </c>
      <c r="C504" s="1199"/>
      <c r="D504" s="1200"/>
      <c r="E504" s="1248"/>
      <c r="F504" s="1218">
        <f t="shared" si="7"/>
        <v>0</v>
      </c>
    </row>
    <row r="505" spans="1:6">
      <c r="C505" s="1217" t="s">
        <v>93</v>
      </c>
      <c r="D505" s="1240">
        <v>3</v>
      </c>
      <c r="E505" s="1248"/>
      <c r="F505" s="1218">
        <f t="shared" si="7"/>
        <v>0</v>
      </c>
    </row>
    <row r="506" spans="1:6">
      <c r="C506" s="1217"/>
      <c r="D506" s="1240"/>
      <c r="E506" s="1248"/>
      <c r="F506" s="1218">
        <f t="shared" si="7"/>
        <v>0</v>
      </c>
    </row>
    <row r="507" spans="1:6" ht="178.5">
      <c r="A507" s="1153" t="s">
        <v>120</v>
      </c>
      <c r="B507" s="1206" t="s">
        <v>3523</v>
      </c>
      <c r="C507" s="1217"/>
      <c r="D507" s="1200"/>
      <c r="E507" s="1248"/>
      <c r="F507" s="1218">
        <f t="shared" si="7"/>
        <v>0</v>
      </c>
    </row>
    <row r="508" spans="1:6">
      <c r="B508" s="1158" t="s">
        <v>325</v>
      </c>
      <c r="C508" s="1239"/>
      <c r="D508" s="1200"/>
      <c r="E508" s="1248"/>
      <c r="F508" s="1218">
        <f t="shared" si="7"/>
        <v>0</v>
      </c>
    </row>
    <row r="509" spans="1:6">
      <c r="B509" s="1255" t="s">
        <v>326</v>
      </c>
      <c r="C509" s="1239"/>
      <c r="D509" s="1200"/>
      <c r="E509" s="1248"/>
      <c r="F509" s="1218">
        <f t="shared" si="7"/>
        <v>0</v>
      </c>
    </row>
    <row r="510" spans="1:6" ht="63.75">
      <c r="B510" s="1255" t="s">
        <v>327</v>
      </c>
      <c r="C510" s="1199"/>
      <c r="D510" s="1200"/>
      <c r="E510" s="1248"/>
      <c r="F510" s="1218">
        <f t="shared" si="7"/>
        <v>0</v>
      </c>
    </row>
    <row r="511" spans="1:6">
      <c r="C511" s="1217" t="s">
        <v>93</v>
      </c>
      <c r="D511" s="1240">
        <v>2</v>
      </c>
      <c r="E511" s="1248"/>
      <c r="F511" s="1218">
        <f t="shared" si="7"/>
        <v>0</v>
      </c>
    </row>
    <row r="512" spans="1:6">
      <c r="C512" s="1199"/>
      <c r="D512" s="1200"/>
      <c r="E512" s="1248"/>
      <c r="F512" s="1218">
        <f t="shared" si="7"/>
        <v>0</v>
      </c>
    </row>
    <row r="513" spans="1:6" ht="204">
      <c r="A513" s="1153" t="s">
        <v>123</v>
      </c>
      <c r="B513" s="1206" t="s">
        <v>3535</v>
      </c>
      <c r="C513" s="1217"/>
      <c r="D513" s="1200"/>
      <c r="E513" s="1248"/>
      <c r="F513" s="1218">
        <f t="shared" si="7"/>
        <v>0</v>
      </c>
    </row>
    <row r="514" spans="1:6">
      <c r="B514" s="1158" t="s">
        <v>325</v>
      </c>
      <c r="C514" s="1239"/>
      <c r="D514" s="1200"/>
      <c r="E514" s="1248"/>
      <c r="F514" s="1218">
        <f t="shared" si="7"/>
        <v>0</v>
      </c>
    </row>
    <row r="515" spans="1:6">
      <c r="B515" s="1255" t="s">
        <v>326</v>
      </c>
      <c r="C515" s="1239"/>
      <c r="D515" s="1200"/>
      <c r="E515" s="1241"/>
      <c r="F515" s="1218">
        <f t="shared" si="7"/>
        <v>0</v>
      </c>
    </row>
    <row r="516" spans="1:6" ht="63.75">
      <c r="B516" s="1255" t="s">
        <v>327</v>
      </c>
      <c r="C516" s="1199"/>
      <c r="D516" s="1200"/>
      <c r="E516" s="1248"/>
      <c r="F516" s="1218">
        <f t="shared" si="7"/>
        <v>0</v>
      </c>
    </row>
    <row r="517" spans="1:6">
      <c r="C517" s="1217" t="s">
        <v>93</v>
      </c>
      <c r="D517" s="1240">
        <v>6</v>
      </c>
      <c r="E517" s="1248"/>
      <c r="F517" s="1218">
        <f t="shared" si="7"/>
        <v>0</v>
      </c>
    </row>
    <row r="518" spans="1:6">
      <c r="C518" s="1199"/>
      <c r="D518" s="1200"/>
      <c r="E518" s="1248"/>
      <c r="F518" s="1218">
        <f t="shared" si="7"/>
        <v>0</v>
      </c>
    </row>
    <row r="519" spans="1:6" ht="63.75" hidden="1">
      <c r="A519" s="1153" t="s">
        <v>124</v>
      </c>
      <c r="B519" s="1257" t="s">
        <v>1129</v>
      </c>
      <c r="C519" s="1199"/>
      <c r="D519" s="1200"/>
      <c r="E519" s="1248"/>
      <c r="F519" s="1218">
        <f t="shared" si="7"/>
        <v>0</v>
      </c>
    </row>
    <row r="520" spans="1:6" ht="25.5">
      <c r="B520" s="1257" t="s">
        <v>496</v>
      </c>
      <c r="C520" s="1199"/>
      <c r="D520" s="1200"/>
      <c r="E520" s="1248"/>
      <c r="F520" s="1218">
        <f t="shared" si="7"/>
        <v>0</v>
      </c>
    </row>
    <row r="521" spans="1:6" ht="25.5">
      <c r="B521" s="1257" t="s">
        <v>1123</v>
      </c>
      <c r="C521" s="1199"/>
      <c r="D521" s="1200"/>
      <c r="E521" s="1241"/>
      <c r="F521" s="1218">
        <f t="shared" si="7"/>
        <v>0</v>
      </c>
    </row>
    <row r="522" spans="1:6" ht="51">
      <c r="B522" s="1257" t="s">
        <v>328</v>
      </c>
      <c r="C522" s="1199"/>
      <c r="D522" s="1200"/>
      <c r="E522" s="1248"/>
      <c r="F522" s="1218">
        <f t="shared" si="7"/>
        <v>0</v>
      </c>
    </row>
    <row r="523" spans="1:6">
      <c r="B523" s="1257" t="s">
        <v>1124</v>
      </c>
      <c r="C523" s="1199"/>
      <c r="D523" s="1200"/>
      <c r="E523" s="1248"/>
      <c r="F523" s="1218">
        <f t="shared" si="7"/>
        <v>0</v>
      </c>
    </row>
    <row r="524" spans="1:6" ht="38.25">
      <c r="B524" s="1257" t="s">
        <v>329</v>
      </c>
      <c r="C524" s="1199"/>
      <c r="D524" s="1200"/>
      <c r="E524" s="1248"/>
      <c r="F524" s="1218">
        <f t="shared" si="7"/>
        <v>0</v>
      </c>
    </row>
    <row r="525" spans="1:6" ht="51">
      <c r="B525" s="1257" t="s">
        <v>330</v>
      </c>
      <c r="C525" s="1199"/>
      <c r="D525" s="1200"/>
      <c r="E525" s="1248"/>
      <c r="F525" s="1218">
        <f t="shared" si="7"/>
        <v>0</v>
      </c>
    </row>
    <row r="526" spans="1:6" ht="25.5">
      <c r="B526" s="1257" t="s">
        <v>331</v>
      </c>
      <c r="C526" s="1199"/>
      <c r="D526" s="1200"/>
      <c r="E526" s="1241"/>
      <c r="F526" s="1218">
        <f t="shared" si="7"/>
        <v>0</v>
      </c>
    </row>
    <row r="527" spans="1:6">
      <c r="B527" s="1257" t="s">
        <v>332</v>
      </c>
      <c r="C527" s="1199"/>
      <c r="D527" s="1200"/>
      <c r="E527" s="1248"/>
      <c r="F527" s="1218">
        <f t="shared" si="7"/>
        <v>0</v>
      </c>
    </row>
    <row r="528" spans="1:6">
      <c r="B528" s="1257" t="s">
        <v>3406</v>
      </c>
      <c r="C528" s="1199"/>
      <c r="D528" s="1200"/>
      <c r="E528" s="1248"/>
      <c r="F528" s="1218">
        <f t="shared" si="7"/>
        <v>0</v>
      </c>
    </row>
    <row r="529" spans="1:6" ht="25.5">
      <c r="B529" s="1257" t="s">
        <v>333</v>
      </c>
      <c r="C529" s="1199"/>
      <c r="D529" s="1200"/>
      <c r="E529" s="1248"/>
      <c r="F529" s="1218">
        <f t="shared" si="7"/>
        <v>0</v>
      </c>
    </row>
    <row r="530" spans="1:6">
      <c r="B530" s="1258"/>
      <c r="C530" s="1259" t="s">
        <v>93</v>
      </c>
      <c r="D530" s="1240">
        <v>1</v>
      </c>
      <c r="E530" s="1248"/>
      <c r="F530" s="1218">
        <f t="shared" si="7"/>
        <v>0</v>
      </c>
    </row>
    <row r="531" spans="1:6">
      <c r="C531" s="1199"/>
      <c r="D531" s="1200"/>
      <c r="E531" s="1248"/>
      <c r="F531" s="1218">
        <f t="shared" si="7"/>
        <v>0</v>
      </c>
    </row>
    <row r="532" spans="1:6" ht="38.25">
      <c r="A532" s="1153" t="s">
        <v>126</v>
      </c>
      <c r="B532" s="1207" t="s">
        <v>535</v>
      </c>
      <c r="C532" s="1199"/>
      <c r="D532" s="1200"/>
      <c r="E532" s="1248"/>
      <c r="F532" s="1218">
        <f t="shared" si="7"/>
        <v>0</v>
      </c>
    </row>
    <row r="533" spans="1:6" ht="25.5">
      <c r="B533" s="1257" t="s">
        <v>334</v>
      </c>
      <c r="C533" s="1199"/>
      <c r="D533" s="1200"/>
      <c r="E533" s="1248"/>
      <c r="F533" s="1218">
        <f t="shared" si="7"/>
        <v>0</v>
      </c>
    </row>
    <row r="534" spans="1:6">
      <c r="B534" s="1255" t="s">
        <v>326</v>
      </c>
      <c r="C534" s="1199"/>
      <c r="D534" s="1200"/>
      <c r="E534" s="1248"/>
      <c r="F534" s="1218">
        <f t="shared" si="7"/>
        <v>0</v>
      </c>
    </row>
    <row r="535" spans="1:6">
      <c r="C535" s="1259" t="s">
        <v>93</v>
      </c>
      <c r="D535" s="1200">
        <v>3</v>
      </c>
      <c r="E535" s="1248"/>
      <c r="F535" s="1218">
        <f t="shared" si="7"/>
        <v>0</v>
      </c>
    </row>
    <row r="536" spans="1:6">
      <c r="C536" s="1217" t="s">
        <v>93</v>
      </c>
      <c r="D536" s="1240">
        <v>3</v>
      </c>
      <c r="E536" s="1248"/>
      <c r="F536" s="1218">
        <f t="shared" ref="F536:F599" si="8">D536*E536</f>
        <v>0</v>
      </c>
    </row>
    <row r="537" spans="1:6">
      <c r="C537" s="1199"/>
      <c r="D537" s="1200"/>
      <c r="E537" s="1248"/>
      <c r="F537" s="1218">
        <f t="shared" si="8"/>
        <v>0</v>
      </c>
    </row>
    <row r="538" spans="1:6" ht="38.25">
      <c r="A538" s="1153" t="s">
        <v>127</v>
      </c>
      <c r="B538" s="1207" t="s">
        <v>536</v>
      </c>
      <c r="C538" s="1217"/>
      <c r="D538" s="1200"/>
      <c r="E538" s="1248"/>
      <c r="F538" s="1218">
        <f t="shared" si="8"/>
        <v>0</v>
      </c>
    </row>
    <row r="539" spans="1:6" ht="25.5">
      <c r="B539" s="1257" t="s">
        <v>334</v>
      </c>
      <c r="C539" s="1239"/>
      <c r="D539" s="1200"/>
      <c r="E539" s="1241"/>
      <c r="F539" s="1218">
        <f t="shared" si="8"/>
        <v>0</v>
      </c>
    </row>
    <row r="540" spans="1:6">
      <c r="B540" s="1255" t="s">
        <v>326</v>
      </c>
      <c r="C540" s="1239"/>
      <c r="D540" s="1200"/>
      <c r="E540" s="1248"/>
      <c r="F540" s="1218">
        <f t="shared" si="8"/>
        <v>0</v>
      </c>
    </row>
    <row r="541" spans="1:6">
      <c r="C541" s="1217" t="s">
        <v>93</v>
      </c>
      <c r="D541" s="1240">
        <v>1</v>
      </c>
      <c r="E541" s="1248"/>
      <c r="F541" s="1218">
        <f t="shared" si="8"/>
        <v>0</v>
      </c>
    </row>
    <row r="542" spans="1:6">
      <c r="C542" s="1199"/>
      <c r="D542" s="1200"/>
      <c r="E542" s="1248"/>
      <c r="F542" s="1218">
        <f t="shared" si="8"/>
        <v>0</v>
      </c>
    </row>
    <row r="543" spans="1:6" ht="63.75">
      <c r="A543" s="1153" t="s">
        <v>128</v>
      </c>
      <c r="B543" s="1257" t="s">
        <v>1130</v>
      </c>
      <c r="C543" s="1199"/>
      <c r="D543" s="1200"/>
      <c r="E543" s="1248"/>
      <c r="F543" s="1218">
        <f t="shared" si="8"/>
        <v>0</v>
      </c>
    </row>
    <row r="544" spans="1:6" ht="25.5">
      <c r="B544" s="1257" t="s">
        <v>496</v>
      </c>
      <c r="C544" s="1199"/>
      <c r="D544" s="1200"/>
      <c r="E544" s="1248"/>
      <c r="F544" s="1218">
        <f t="shared" si="8"/>
        <v>0</v>
      </c>
    </row>
    <row r="545" spans="1:6" ht="25.5">
      <c r="B545" s="1257" t="s">
        <v>1123</v>
      </c>
      <c r="C545" s="1199"/>
      <c r="D545" s="1200"/>
      <c r="E545" s="1248"/>
      <c r="F545" s="1218">
        <f t="shared" si="8"/>
        <v>0</v>
      </c>
    </row>
    <row r="546" spans="1:6" ht="51">
      <c r="B546" s="1257" t="s">
        <v>328</v>
      </c>
      <c r="C546" s="1199"/>
      <c r="D546" s="1200"/>
      <c r="E546" s="1248"/>
      <c r="F546" s="1218">
        <f t="shared" si="8"/>
        <v>0</v>
      </c>
    </row>
    <row r="547" spans="1:6">
      <c r="B547" s="1257" t="s">
        <v>1124</v>
      </c>
      <c r="C547" s="1199"/>
      <c r="D547" s="1200"/>
      <c r="E547" s="1248"/>
      <c r="F547" s="1218">
        <f t="shared" si="8"/>
        <v>0</v>
      </c>
    </row>
    <row r="548" spans="1:6" ht="38.25">
      <c r="B548" s="1257" t="s">
        <v>329</v>
      </c>
      <c r="C548" s="1199"/>
      <c r="D548" s="1200"/>
      <c r="E548" s="1248"/>
      <c r="F548" s="1218">
        <f t="shared" si="8"/>
        <v>0</v>
      </c>
    </row>
    <row r="549" spans="1:6" ht="51">
      <c r="B549" s="1257" t="s">
        <v>330</v>
      </c>
      <c r="C549" s="1199"/>
      <c r="D549" s="1200"/>
      <c r="E549" s="1248"/>
      <c r="F549" s="1218">
        <f t="shared" si="8"/>
        <v>0</v>
      </c>
    </row>
    <row r="550" spans="1:6" ht="25.5">
      <c r="B550" s="1257" t="s">
        <v>331</v>
      </c>
      <c r="C550" s="1199"/>
      <c r="D550" s="1200"/>
      <c r="E550" s="1248"/>
      <c r="F550" s="1218">
        <f t="shared" si="8"/>
        <v>0</v>
      </c>
    </row>
    <row r="551" spans="1:6">
      <c r="B551" s="1257" t="s">
        <v>332</v>
      </c>
      <c r="C551" s="1199"/>
      <c r="D551" s="1200"/>
      <c r="E551" s="1248"/>
      <c r="F551" s="1218">
        <f t="shared" si="8"/>
        <v>0</v>
      </c>
    </row>
    <row r="552" spans="1:6">
      <c r="B552" s="1257" t="s">
        <v>3406</v>
      </c>
      <c r="C552" s="1199"/>
      <c r="D552" s="1200"/>
      <c r="E552" s="1241"/>
      <c r="F552" s="1218">
        <f t="shared" si="8"/>
        <v>0</v>
      </c>
    </row>
    <row r="553" spans="1:6" ht="25.5">
      <c r="B553" s="1257" t="s">
        <v>333</v>
      </c>
      <c r="C553" s="1199"/>
      <c r="D553" s="1200"/>
      <c r="E553" s="1248"/>
      <c r="F553" s="1218">
        <f t="shared" si="8"/>
        <v>0</v>
      </c>
    </row>
    <row r="554" spans="1:6">
      <c r="B554" s="1258"/>
      <c r="C554" s="1259" t="s">
        <v>93</v>
      </c>
      <c r="D554" s="1240">
        <v>1</v>
      </c>
      <c r="E554" s="1248"/>
      <c r="F554" s="1218">
        <f t="shared" si="8"/>
        <v>0</v>
      </c>
    </row>
    <row r="555" spans="1:6">
      <c r="C555" s="1199"/>
      <c r="D555" s="1200"/>
      <c r="E555" s="1248"/>
      <c r="F555" s="1218">
        <f t="shared" si="8"/>
        <v>0</v>
      </c>
    </row>
    <row r="556" spans="1:6" ht="63.75">
      <c r="A556" s="1153" t="s">
        <v>129</v>
      </c>
      <c r="B556" s="1257" t="s">
        <v>1131</v>
      </c>
      <c r="C556" s="1199"/>
      <c r="D556" s="1200"/>
      <c r="E556" s="1248"/>
      <c r="F556" s="1218">
        <f t="shared" si="8"/>
        <v>0</v>
      </c>
    </row>
    <row r="557" spans="1:6" ht="25.5">
      <c r="B557" s="1257" t="s">
        <v>496</v>
      </c>
      <c r="C557" s="1199"/>
      <c r="D557" s="1200"/>
      <c r="E557" s="1248"/>
      <c r="F557" s="1218">
        <f t="shared" si="8"/>
        <v>0</v>
      </c>
    </row>
    <row r="558" spans="1:6" ht="25.5">
      <c r="B558" s="1257" t="s">
        <v>1123</v>
      </c>
      <c r="C558" s="1199"/>
      <c r="D558" s="1200"/>
      <c r="E558" s="1248"/>
      <c r="F558" s="1218">
        <f t="shared" si="8"/>
        <v>0</v>
      </c>
    </row>
    <row r="559" spans="1:6" ht="51">
      <c r="B559" s="1257" t="s">
        <v>328</v>
      </c>
      <c r="C559" s="1199"/>
      <c r="D559" s="1200"/>
      <c r="E559" s="1248"/>
      <c r="F559" s="1218">
        <f t="shared" si="8"/>
        <v>0</v>
      </c>
    </row>
    <row r="560" spans="1:6">
      <c r="B560" s="1257" t="s">
        <v>1124</v>
      </c>
      <c r="C560" s="1199"/>
      <c r="D560" s="1200"/>
      <c r="E560" s="1248"/>
      <c r="F560" s="1218">
        <f t="shared" si="8"/>
        <v>0</v>
      </c>
    </row>
    <row r="561" spans="1:6" ht="38.25">
      <c r="B561" s="1257" t="s">
        <v>329</v>
      </c>
      <c r="C561" s="1199"/>
      <c r="D561" s="1200"/>
      <c r="E561" s="1248"/>
      <c r="F561" s="1218">
        <f t="shared" si="8"/>
        <v>0</v>
      </c>
    </row>
    <row r="562" spans="1:6" ht="51">
      <c r="B562" s="1257" t="s">
        <v>330</v>
      </c>
      <c r="C562" s="1199"/>
      <c r="D562" s="1200"/>
      <c r="E562" s="1248"/>
      <c r="F562" s="1218">
        <f t="shared" si="8"/>
        <v>0</v>
      </c>
    </row>
    <row r="563" spans="1:6" ht="25.5">
      <c r="B563" s="1257" t="s">
        <v>331</v>
      </c>
      <c r="C563" s="1199"/>
      <c r="D563" s="1200"/>
      <c r="E563" s="1248"/>
      <c r="F563" s="1218">
        <f t="shared" si="8"/>
        <v>0</v>
      </c>
    </row>
    <row r="564" spans="1:6">
      <c r="B564" s="1257" t="s">
        <v>332</v>
      </c>
      <c r="C564" s="1199"/>
      <c r="D564" s="1200"/>
      <c r="E564" s="1248"/>
      <c r="F564" s="1218">
        <f t="shared" si="8"/>
        <v>0</v>
      </c>
    </row>
    <row r="565" spans="1:6">
      <c r="B565" s="1257" t="s">
        <v>3406</v>
      </c>
      <c r="C565" s="1199"/>
      <c r="D565" s="1200"/>
      <c r="E565" s="1241"/>
      <c r="F565" s="1218">
        <f t="shared" si="8"/>
        <v>0</v>
      </c>
    </row>
    <row r="566" spans="1:6" ht="25.5">
      <c r="B566" s="1257" t="s">
        <v>333</v>
      </c>
      <c r="C566" s="1199"/>
      <c r="D566" s="1200"/>
      <c r="E566" s="1248"/>
      <c r="F566" s="1218">
        <f t="shared" si="8"/>
        <v>0</v>
      </c>
    </row>
    <row r="567" spans="1:6">
      <c r="B567" s="1258"/>
      <c r="C567" s="1259" t="s">
        <v>93</v>
      </c>
      <c r="D567" s="1240">
        <v>1</v>
      </c>
      <c r="E567" s="1248"/>
      <c r="F567" s="1218">
        <f t="shared" si="8"/>
        <v>0</v>
      </c>
    </row>
    <row r="568" spans="1:6">
      <c r="C568" s="1199"/>
      <c r="D568" s="1200"/>
      <c r="E568" s="1248"/>
      <c r="F568" s="1218">
        <f t="shared" si="8"/>
        <v>0</v>
      </c>
    </row>
    <row r="569" spans="1:6" ht="63.75">
      <c r="A569" s="1153" t="s">
        <v>130</v>
      </c>
      <c r="B569" s="1257" t="s">
        <v>1132</v>
      </c>
      <c r="C569" s="1199"/>
      <c r="D569" s="1200"/>
      <c r="E569" s="1248"/>
      <c r="F569" s="1218">
        <f t="shared" si="8"/>
        <v>0</v>
      </c>
    </row>
    <row r="570" spans="1:6" ht="25.5">
      <c r="B570" s="1257" t="s">
        <v>496</v>
      </c>
      <c r="C570" s="1199"/>
      <c r="D570" s="1200"/>
      <c r="E570" s="1248"/>
      <c r="F570" s="1218">
        <f t="shared" si="8"/>
        <v>0</v>
      </c>
    </row>
    <row r="571" spans="1:6" ht="25.5">
      <c r="B571" s="1257" t="s">
        <v>1123</v>
      </c>
      <c r="C571" s="1199"/>
      <c r="D571" s="1200"/>
      <c r="E571" s="1248"/>
      <c r="F571" s="1218">
        <f t="shared" si="8"/>
        <v>0</v>
      </c>
    </row>
    <row r="572" spans="1:6" ht="51">
      <c r="B572" s="1257" t="s">
        <v>328</v>
      </c>
      <c r="C572" s="1199"/>
      <c r="D572" s="1200"/>
      <c r="E572" s="1248"/>
      <c r="F572" s="1218">
        <f t="shared" si="8"/>
        <v>0</v>
      </c>
    </row>
    <row r="573" spans="1:6">
      <c r="B573" s="1257" t="s">
        <v>1124</v>
      </c>
      <c r="C573" s="1199"/>
      <c r="D573" s="1200"/>
      <c r="E573" s="1248"/>
      <c r="F573" s="1218">
        <f t="shared" si="8"/>
        <v>0</v>
      </c>
    </row>
    <row r="574" spans="1:6" ht="38.25">
      <c r="B574" s="1257" t="s">
        <v>329</v>
      </c>
      <c r="C574" s="1199"/>
      <c r="D574" s="1200"/>
      <c r="E574" s="1248"/>
      <c r="F574" s="1218">
        <f t="shared" si="8"/>
        <v>0</v>
      </c>
    </row>
    <row r="575" spans="1:6" ht="51">
      <c r="B575" s="1257" t="s">
        <v>330</v>
      </c>
      <c r="C575" s="1199"/>
      <c r="D575" s="1200"/>
      <c r="E575" s="1248"/>
      <c r="F575" s="1218">
        <f t="shared" si="8"/>
        <v>0</v>
      </c>
    </row>
    <row r="576" spans="1:6" ht="25.5">
      <c r="B576" s="1257" t="s">
        <v>331</v>
      </c>
      <c r="C576" s="1199"/>
      <c r="D576" s="1200"/>
      <c r="E576" s="1248"/>
      <c r="F576" s="1218">
        <f t="shared" si="8"/>
        <v>0</v>
      </c>
    </row>
    <row r="577" spans="1:6">
      <c r="B577" s="1257" t="s">
        <v>332</v>
      </c>
      <c r="C577" s="1199"/>
      <c r="D577" s="1200"/>
      <c r="E577" s="1248"/>
      <c r="F577" s="1218">
        <f t="shared" si="8"/>
        <v>0</v>
      </c>
    </row>
    <row r="578" spans="1:6">
      <c r="B578" s="1257" t="s">
        <v>3406</v>
      </c>
      <c r="C578" s="1199"/>
      <c r="D578" s="1200"/>
      <c r="E578" s="1241"/>
      <c r="F578" s="1218">
        <f t="shared" si="8"/>
        <v>0</v>
      </c>
    </row>
    <row r="579" spans="1:6" ht="25.5">
      <c r="B579" s="1257" t="s">
        <v>333</v>
      </c>
      <c r="C579" s="1199"/>
      <c r="D579" s="1200"/>
      <c r="E579" s="1248"/>
      <c r="F579" s="1218">
        <f t="shared" si="8"/>
        <v>0</v>
      </c>
    </row>
    <row r="580" spans="1:6">
      <c r="B580" s="1258"/>
      <c r="C580" s="1259" t="s">
        <v>93</v>
      </c>
      <c r="D580" s="1240">
        <v>1</v>
      </c>
      <c r="E580" s="1248"/>
      <c r="F580" s="1218">
        <f t="shared" si="8"/>
        <v>0</v>
      </c>
    </row>
    <row r="581" spans="1:6">
      <c r="B581" s="1258"/>
      <c r="C581" s="1259"/>
      <c r="D581" s="1240"/>
      <c r="E581" s="1248"/>
      <c r="F581" s="1218">
        <f t="shared" si="8"/>
        <v>0</v>
      </c>
    </row>
    <row r="582" spans="1:6" ht="51">
      <c r="A582" s="1153" t="s">
        <v>133</v>
      </c>
      <c r="B582" s="1257" t="s">
        <v>1133</v>
      </c>
      <c r="C582" s="1199"/>
      <c r="D582" s="1200"/>
      <c r="E582" s="1248"/>
      <c r="F582" s="1218">
        <f t="shared" si="8"/>
        <v>0</v>
      </c>
    </row>
    <row r="583" spans="1:6" ht="25.5">
      <c r="B583" s="1257" t="s">
        <v>496</v>
      </c>
      <c r="C583" s="1199"/>
      <c r="D583" s="1200"/>
      <c r="E583" s="1248"/>
      <c r="F583" s="1218">
        <f t="shared" si="8"/>
        <v>0</v>
      </c>
    </row>
    <row r="584" spans="1:6" ht="25.5">
      <c r="B584" s="1257" t="s">
        <v>1123</v>
      </c>
      <c r="C584" s="1199"/>
      <c r="D584" s="1200"/>
      <c r="E584" s="1248"/>
      <c r="F584" s="1218">
        <f t="shared" si="8"/>
        <v>0</v>
      </c>
    </row>
    <row r="585" spans="1:6" ht="51">
      <c r="B585" s="1257" t="s">
        <v>328</v>
      </c>
      <c r="C585" s="1199"/>
      <c r="D585" s="1200"/>
      <c r="E585" s="1248"/>
      <c r="F585" s="1218">
        <f t="shared" si="8"/>
        <v>0</v>
      </c>
    </row>
    <row r="586" spans="1:6">
      <c r="B586" s="1257" t="s">
        <v>1124</v>
      </c>
      <c r="C586" s="1199"/>
      <c r="D586" s="1200"/>
      <c r="E586" s="1248"/>
      <c r="F586" s="1218">
        <f t="shared" si="8"/>
        <v>0</v>
      </c>
    </row>
    <row r="587" spans="1:6" ht="38.25">
      <c r="B587" s="1257" t="s">
        <v>329</v>
      </c>
      <c r="C587" s="1199"/>
      <c r="D587" s="1200"/>
      <c r="E587" s="1248"/>
      <c r="F587" s="1218">
        <f t="shared" si="8"/>
        <v>0</v>
      </c>
    </row>
    <row r="588" spans="1:6" ht="51">
      <c r="B588" s="1257" t="s">
        <v>330</v>
      </c>
      <c r="C588" s="1199"/>
      <c r="D588" s="1200"/>
      <c r="E588" s="1248"/>
      <c r="F588" s="1218">
        <f t="shared" si="8"/>
        <v>0</v>
      </c>
    </row>
    <row r="589" spans="1:6" ht="25.5">
      <c r="B589" s="1257" t="s">
        <v>331</v>
      </c>
      <c r="C589" s="1199"/>
      <c r="D589" s="1200"/>
      <c r="E589" s="1248"/>
      <c r="F589" s="1218">
        <f t="shared" si="8"/>
        <v>0</v>
      </c>
    </row>
    <row r="590" spans="1:6">
      <c r="B590" s="1257" t="s">
        <v>332</v>
      </c>
      <c r="C590" s="1199"/>
      <c r="D590" s="1200"/>
      <c r="E590" s="1248"/>
      <c r="F590" s="1218">
        <f t="shared" si="8"/>
        <v>0</v>
      </c>
    </row>
    <row r="591" spans="1:6">
      <c r="B591" s="1257" t="s">
        <v>3406</v>
      </c>
      <c r="C591" s="1199"/>
      <c r="D591" s="1200"/>
      <c r="E591" s="1241"/>
      <c r="F591" s="1218">
        <f t="shared" si="8"/>
        <v>0</v>
      </c>
    </row>
    <row r="592" spans="1:6" ht="25.5">
      <c r="B592" s="1257" t="s">
        <v>333</v>
      </c>
      <c r="C592" s="1199"/>
      <c r="D592" s="1200"/>
      <c r="E592" s="1248"/>
      <c r="F592" s="1218">
        <f t="shared" si="8"/>
        <v>0</v>
      </c>
    </row>
    <row r="593" spans="1:6">
      <c r="B593" s="1258"/>
      <c r="C593" s="1259" t="s">
        <v>93</v>
      </c>
      <c r="D593" s="1240">
        <v>1</v>
      </c>
      <c r="E593" s="1248"/>
      <c r="F593" s="1218">
        <f t="shared" si="8"/>
        <v>0</v>
      </c>
    </row>
    <row r="594" spans="1:6">
      <c r="C594" s="1199"/>
      <c r="D594" s="1200"/>
      <c r="E594" s="1248"/>
      <c r="F594" s="1218">
        <f t="shared" si="8"/>
        <v>0</v>
      </c>
    </row>
    <row r="595" spans="1:6" ht="51">
      <c r="A595" s="1215" t="s">
        <v>135</v>
      </c>
      <c r="B595" s="1257" t="s">
        <v>1134</v>
      </c>
      <c r="C595" s="1199"/>
      <c r="D595" s="1200"/>
      <c r="E595" s="1260"/>
      <c r="F595" s="1218">
        <f t="shared" si="8"/>
        <v>0</v>
      </c>
    </row>
    <row r="596" spans="1:6" ht="25.5">
      <c r="A596" s="1215"/>
      <c r="B596" s="1257" t="s">
        <v>496</v>
      </c>
      <c r="C596" s="1199"/>
      <c r="D596" s="1200"/>
      <c r="E596" s="1260"/>
      <c r="F596" s="1218">
        <f t="shared" si="8"/>
        <v>0</v>
      </c>
    </row>
    <row r="597" spans="1:6" ht="25.5">
      <c r="A597" s="1215"/>
      <c r="B597" s="1257" t="s">
        <v>1123</v>
      </c>
      <c r="C597" s="1199"/>
      <c r="D597" s="1200"/>
      <c r="E597" s="1260"/>
      <c r="F597" s="1218">
        <f t="shared" si="8"/>
        <v>0</v>
      </c>
    </row>
    <row r="598" spans="1:6" ht="51">
      <c r="A598" s="1215"/>
      <c r="B598" s="1257" t="s">
        <v>328</v>
      </c>
      <c r="C598" s="1199"/>
      <c r="D598" s="1200"/>
      <c r="E598" s="1260"/>
      <c r="F598" s="1218">
        <f t="shared" si="8"/>
        <v>0</v>
      </c>
    </row>
    <row r="599" spans="1:6">
      <c r="A599" s="1215"/>
      <c r="B599" s="1257" t="s">
        <v>1124</v>
      </c>
      <c r="C599" s="1199"/>
      <c r="D599" s="1200"/>
      <c r="E599" s="1260"/>
      <c r="F599" s="1218">
        <f t="shared" si="8"/>
        <v>0</v>
      </c>
    </row>
    <row r="600" spans="1:6" ht="38.25">
      <c r="A600" s="1215"/>
      <c r="B600" s="1257" t="s">
        <v>329</v>
      </c>
      <c r="C600" s="1199"/>
      <c r="D600" s="1200"/>
      <c r="E600" s="1260"/>
      <c r="F600" s="1218">
        <f t="shared" ref="F600:F663" si="9">D600*E600</f>
        <v>0</v>
      </c>
    </row>
    <row r="601" spans="1:6" ht="51">
      <c r="A601" s="1215"/>
      <c r="B601" s="1257" t="s">
        <v>330</v>
      </c>
      <c r="C601" s="1199"/>
      <c r="D601" s="1200"/>
      <c r="E601" s="1260"/>
      <c r="F601" s="1218">
        <f t="shared" si="9"/>
        <v>0</v>
      </c>
    </row>
    <row r="602" spans="1:6" ht="25.5">
      <c r="A602" s="1215"/>
      <c r="B602" s="1257" t="s">
        <v>331</v>
      </c>
      <c r="C602" s="1199"/>
      <c r="D602" s="1200"/>
      <c r="E602" s="1260"/>
      <c r="F602" s="1218">
        <f t="shared" si="9"/>
        <v>0</v>
      </c>
    </row>
    <row r="603" spans="1:6">
      <c r="A603" s="1215"/>
      <c r="B603" s="1257" t="s">
        <v>332</v>
      </c>
      <c r="C603" s="1199"/>
      <c r="D603" s="1200"/>
      <c r="E603" s="1260"/>
      <c r="F603" s="1218">
        <f t="shared" si="9"/>
        <v>0</v>
      </c>
    </row>
    <row r="604" spans="1:6">
      <c r="A604" s="1215"/>
      <c r="B604" s="1257" t="s">
        <v>3406</v>
      </c>
      <c r="C604" s="1199"/>
      <c r="D604" s="1200"/>
      <c r="E604" s="1260"/>
      <c r="F604" s="1218">
        <f t="shared" si="9"/>
        <v>0</v>
      </c>
    </row>
    <row r="605" spans="1:6" ht="25.5">
      <c r="A605" s="1215"/>
      <c r="B605" s="1257" t="s">
        <v>333</v>
      </c>
      <c r="C605" s="1199"/>
      <c r="D605" s="1200"/>
      <c r="E605" s="1260"/>
      <c r="F605" s="1218">
        <f t="shared" si="9"/>
        <v>0</v>
      </c>
    </row>
    <row r="606" spans="1:6">
      <c r="A606" s="1215"/>
      <c r="B606" s="1258"/>
      <c r="C606" s="1259" t="s">
        <v>93</v>
      </c>
      <c r="D606" s="1240">
        <v>2</v>
      </c>
      <c r="E606" s="1260"/>
      <c r="F606" s="1218">
        <f t="shared" si="9"/>
        <v>0</v>
      </c>
    </row>
    <row r="607" spans="1:6">
      <c r="A607" s="1215"/>
      <c r="B607" s="1257"/>
      <c r="C607" s="1199"/>
      <c r="D607" s="1200"/>
      <c r="E607" s="1260"/>
      <c r="F607" s="1218">
        <f t="shared" si="9"/>
        <v>0</v>
      </c>
    </row>
    <row r="608" spans="1:6" ht="38.25">
      <c r="A608" s="1215" t="s">
        <v>136</v>
      </c>
      <c r="B608" s="1207" t="s">
        <v>537</v>
      </c>
      <c r="C608" s="1199"/>
      <c r="D608" s="1200"/>
      <c r="E608" s="1260"/>
      <c r="F608" s="1218">
        <f t="shared" si="9"/>
        <v>0</v>
      </c>
    </row>
    <row r="609" spans="1:6" ht="25.5">
      <c r="A609" s="1215"/>
      <c r="B609" s="1257" t="s">
        <v>334</v>
      </c>
      <c r="C609" s="1199"/>
      <c r="D609" s="1200"/>
      <c r="E609" s="1260"/>
      <c r="F609" s="1218">
        <f t="shared" si="9"/>
        <v>0</v>
      </c>
    </row>
    <row r="610" spans="1:6">
      <c r="C610" s="1259" t="s">
        <v>93</v>
      </c>
      <c r="D610" s="1261">
        <v>2</v>
      </c>
      <c r="E610" s="1260"/>
      <c r="F610" s="1218">
        <f t="shared" si="9"/>
        <v>0</v>
      </c>
    </row>
    <row r="611" spans="1:6">
      <c r="C611" s="1259"/>
      <c r="D611" s="1261"/>
      <c r="E611" s="1260"/>
      <c r="F611" s="1218">
        <f t="shared" si="9"/>
        <v>0</v>
      </c>
    </row>
    <row r="612" spans="1:6" ht="51">
      <c r="A612" s="1153" t="s">
        <v>137</v>
      </c>
      <c r="B612" s="1257" t="s">
        <v>1135</v>
      </c>
      <c r="C612" s="1199"/>
      <c r="D612" s="1261"/>
      <c r="E612" s="1260"/>
      <c r="F612" s="1218">
        <f t="shared" si="9"/>
        <v>0</v>
      </c>
    </row>
    <row r="613" spans="1:6" ht="25.5">
      <c r="B613" s="1257" t="s">
        <v>496</v>
      </c>
      <c r="C613" s="1199"/>
      <c r="D613" s="1261"/>
      <c r="E613" s="1260"/>
      <c r="F613" s="1218">
        <f t="shared" si="9"/>
        <v>0</v>
      </c>
    </row>
    <row r="614" spans="1:6" ht="25.5">
      <c r="B614" s="1257" t="s">
        <v>1123</v>
      </c>
      <c r="C614" s="1199"/>
      <c r="D614" s="1261"/>
      <c r="E614" s="1260"/>
      <c r="F614" s="1218">
        <f t="shared" si="9"/>
        <v>0</v>
      </c>
    </row>
    <row r="615" spans="1:6" ht="51">
      <c r="B615" s="1257" t="s">
        <v>328</v>
      </c>
      <c r="C615" s="1199"/>
      <c r="D615" s="1261"/>
      <c r="E615" s="1260"/>
      <c r="F615" s="1218">
        <f t="shared" si="9"/>
        <v>0</v>
      </c>
    </row>
    <row r="616" spans="1:6">
      <c r="B616" s="1257" t="s">
        <v>1124</v>
      </c>
      <c r="C616" s="1199"/>
      <c r="D616" s="1261"/>
      <c r="E616" s="1260"/>
      <c r="F616" s="1218">
        <f t="shared" si="9"/>
        <v>0</v>
      </c>
    </row>
    <row r="617" spans="1:6" ht="38.25">
      <c r="B617" s="1257" t="s">
        <v>329</v>
      </c>
      <c r="C617" s="1199"/>
      <c r="D617" s="1261"/>
      <c r="E617" s="1260"/>
      <c r="F617" s="1218">
        <f t="shared" si="9"/>
        <v>0</v>
      </c>
    </row>
    <row r="618" spans="1:6" ht="51">
      <c r="B618" s="1257" t="s">
        <v>330</v>
      </c>
      <c r="C618" s="1199"/>
      <c r="D618" s="1261"/>
      <c r="E618" s="1260"/>
      <c r="F618" s="1218">
        <f t="shared" si="9"/>
        <v>0</v>
      </c>
    </row>
    <row r="619" spans="1:6" ht="25.5">
      <c r="B619" s="1257" t="s">
        <v>331</v>
      </c>
      <c r="C619" s="1199"/>
      <c r="D619" s="1261"/>
      <c r="E619" s="1260"/>
      <c r="F619" s="1218">
        <f t="shared" si="9"/>
        <v>0</v>
      </c>
    </row>
    <row r="620" spans="1:6">
      <c r="B620" s="1257" t="s">
        <v>332</v>
      </c>
      <c r="C620" s="1199"/>
      <c r="D620" s="1261"/>
      <c r="E620" s="1260"/>
      <c r="F620" s="1218">
        <f t="shared" si="9"/>
        <v>0</v>
      </c>
    </row>
    <row r="621" spans="1:6">
      <c r="B621" s="1257" t="s">
        <v>3406</v>
      </c>
      <c r="C621" s="1199"/>
      <c r="D621" s="1261"/>
      <c r="E621" s="1260"/>
      <c r="F621" s="1218">
        <f t="shared" si="9"/>
        <v>0</v>
      </c>
    </row>
    <row r="622" spans="1:6" ht="25.5">
      <c r="B622" s="1257" t="s">
        <v>333</v>
      </c>
      <c r="C622" s="1199"/>
      <c r="D622" s="1261"/>
      <c r="E622" s="1260"/>
      <c r="F622" s="1218">
        <f t="shared" si="9"/>
        <v>0</v>
      </c>
    </row>
    <row r="623" spans="1:6">
      <c r="B623" s="1258"/>
      <c r="C623" s="1259" t="s">
        <v>93</v>
      </c>
      <c r="D623" s="1261">
        <v>1</v>
      </c>
      <c r="E623" s="1260"/>
      <c r="F623" s="1218">
        <f t="shared" si="9"/>
        <v>0</v>
      </c>
    </row>
    <row r="624" spans="1:6">
      <c r="C624" s="1259"/>
      <c r="D624" s="1261"/>
      <c r="E624" s="1260"/>
      <c r="F624" s="1218">
        <f t="shared" si="9"/>
        <v>0</v>
      </c>
    </row>
    <row r="625" spans="1:6" ht="51">
      <c r="A625" s="1153" t="s">
        <v>139</v>
      </c>
      <c r="B625" s="1257" t="s">
        <v>1136</v>
      </c>
      <c r="C625" s="1199"/>
      <c r="D625" s="1261"/>
      <c r="E625" s="1260"/>
      <c r="F625" s="1218">
        <f t="shared" si="9"/>
        <v>0</v>
      </c>
    </row>
    <row r="626" spans="1:6" ht="25.5">
      <c r="B626" s="1257" t="s">
        <v>496</v>
      </c>
      <c r="C626" s="1199"/>
      <c r="D626" s="1261"/>
      <c r="E626" s="1260"/>
      <c r="F626" s="1218">
        <f t="shared" si="9"/>
        <v>0</v>
      </c>
    </row>
    <row r="627" spans="1:6" ht="25.5">
      <c r="B627" s="1257" t="s">
        <v>1123</v>
      </c>
      <c r="C627" s="1199"/>
      <c r="D627" s="1261"/>
      <c r="E627" s="1260"/>
      <c r="F627" s="1218">
        <f t="shared" si="9"/>
        <v>0</v>
      </c>
    </row>
    <row r="628" spans="1:6" ht="51">
      <c r="B628" s="1257" t="s">
        <v>328</v>
      </c>
      <c r="C628" s="1199"/>
      <c r="D628" s="1261"/>
      <c r="E628" s="1260"/>
      <c r="F628" s="1218">
        <f t="shared" si="9"/>
        <v>0</v>
      </c>
    </row>
    <row r="629" spans="1:6">
      <c r="B629" s="1257" t="s">
        <v>1124</v>
      </c>
      <c r="C629" s="1199"/>
      <c r="D629" s="1261"/>
      <c r="E629" s="1260"/>
      <c r="F629" s="1218">
        <f t="shared" si="9"/>
        <v>0</v>
      </c>
    </row>
    <row r="630" spans="1:6" ht="38.25">
      <c r="B630" s="1257" t="s">
        <v>329</v>
      </c>
      <c r="C630" s="1199"/>
      <c r="D630" s="1261"/>
      <c r="E630" s="1260"/>
      <c r="F630" s="1218">
        <f t="shared" si="9"/>
        <v>0</v>
      </c>
    </row>
    <row r="631" spans="1:6" ht="51">
      <c r="B631" s="1257" t="s">
        <v>330</v>
      </c>
      <c r="C631" s="1199"/>
      <c r="D631" s="1261"/>
      <c r="E631" s="1260"/>
      <c r="F631" s="1218">
        <f t="shared" si="9"/>
        <v>0</v>
      </c>
    </row>
    <row r="632" spans="1:6" ht="25.5">
      <c r="B632" s="1257" t="s">
        <v>331</v>
      </c>
      <c r="C632" s="1199"/>
      <c r="D632" s="1261"/>
      <c r="E632" s="1260"/>
      <c r="F632" s="1218">
        <f t="shared" si="9"/>
        <v>0</v>
      </c>
    </row>
    <row r="633" spans="1:6">
      <c r="B633" s="1257" t="s">
        <v>332</v>
      </c>
      <c r="C633" s="1199"/>
      <c r="D633" s="1261"/>
      <c r="E633" s="1260"/>
      <c r="F633" s="1218">
        <f t="shared" si="9"/>
        <v>0</v>
      </c>
    </row>
    <row r="634" spans="1:6">
      <c r="B634" s="1257" t="s">
        <v>3406</v>
      </c>
      <c r="C634" s="1199"/>
      <c r="D634" s="1261"/>
      <c r="E634" s="1260"/>
      <c r="F634" s="1218">
        <f t="shared" si="9"/>
        <v>0</v>
      </c>
    </row>
    <row r="635" spans="1:6" ht="25.5">
      <c r="B635" s="1257" t="s">
        <v>333</v>
      </c>
      <c r="C635" s="1199"/>
      <c r="D635" s="1261"/>
      <c r="E635" s="1260"/>
      <c r="F635" s="1218">
        <f t="shared" si="9"/>
        <v>0</v>
      </c>
    </row>
    <row r="636" spans="1:6">
      <c r="B636" s="1258"/>
      <c r="C636" s="1259" t="s">
        <v>93</v>
      </c>
      <c r="D636" s="1261">
        <v>1</v>
      </c>
      <c r="E636" s="1260"/>
      <c r="F636" s="1218">
        <f t="shared" si="9"/>
        <v>0</v>
      </c>
    </row>
    <row r="637" spans="1:6">
      <c r="C637" s="1259"/>
      <c r="D637" s="1261"/>
      <c r="E637" s="1260"/>
      <c r="F637" s="1218">
        <f t="shared" si="9"/>
        <v>0</v>
      </c>
    </row>
    <row r="638" spans="1:6" ht="51">
      <c r="A638" s="1153" t="s">
        <v>141</v>
      </c>
      <c r="B638" s="1257" t="s">
        <v>1137</v>
      </c>
      <c r="C638" s="1199"/>
      <c r="D638" s="1261"/>
      <c r="E638" s="1260"/>
      <c r="F638" s="1218">
        <f t="shared" si="9"/>
        <v>0</v>
      </c>
    </row>
    <row r="639" spans="1:6" ht="25.5">
      <c r="B639" s="1257" t="s">
        <v>496</v>
      </c>
      <c r="C639" s="1199"/>
      <c r="D639" s="1261"/>
      <c r="E639" s="1260"/>
      <c r="F639" s="1218">
        <f t="shared" si="9"/>
        <v>0</v>
      </c>
    </row>
    <row r="640" spans="1:6" ht="25.5">
      <c r="B640" s="1257" t="s">
        <v>1126</v>
      </c>
      <c r="C640" s="1199"/>
      <c r="D640" s="1261"/>
      <c r="E640" s="1260"/>
      <c r="F640" s="1218">
        <f t="shared" si="9"/>
        <v>0</v>
      </c>
    </row>
    <row r="641" spans="1:6" ht="51">
      <c r="B641" s="1257" t="s">
        <v>328</v>
      </c>
      <c r="C641" s="1199"/>
      <c r="D641" s="1261"/>
      <c r="E641" s="1260"/>
      <c r="F641" s="1218">
        <f t="shared" si="9"/>
        <v>0</v>
      </c>
    </row>
    <row r="642" spans="1:6">
      <c r="B642" s="1257" t="s">
        <v>1124</v>
      </c>
      <c r="C642" s="1199"/>
      <c r="D642" s="1261"/>
      <c r="E642" s="1260"/>
      <c r="F642" s="1218">
        <f t="shared" si="9"/>
        <v>0</v>
      </c>
    </row>
    <row r="643" spans="1:6" ht="38.25">
      <c r="B643" s="1257" t="s">
        <v>329</v>
      </c>
      <c r="C643" s="1199"/>
      <c r="D643" s="1261"/>
      <c r="E643" s="1260"/>
      <c r="F643" s="1218">
        <f t="shared" si="9"/>
        <v>0</v>
      </c>
    </row>
    <row r="644" spans="1:6" ht="51">
      <c r="B644" s="1257" t="s">
        <v>330</v>
      </c>
      <c r="C644" s="1199"/>
      <c r="D644" s="1261"/>
      <c r="E644" s="1260"/>
      <c r="F644" s="1218">
        <f t="shared" si="9"/>
        <v>0</v>
      </c>
    </row>
    <row r="645" spans="1:6" ht="25.5">
      <c r="B645" s="1257" t="s">
        <v>331</v>
      </c>
      <c r="C645" s="1199"/>
      <c r="D645" s="1261"/>
      <c r="E645" s="1260"/>
      <c r="F645" s="1218">
        <f t="shared" si="9"/>
        <v>0</v>
      </c>
    </row>
    <row r="646" spans="1:6">
      <c r="B646" s="1257" t="s">
        <v>332</v>
      </c>
      <c r="C646" s="1199"/>
      <c r="D646" s="1261"/>
      <c r="E646" s="1260"/>
      <c r="F646" s="1218">
        <f t="shared" si="9"/>
        <v>0</v>
      </c>
    </row>
    <row r="647" spans="1:6">
      <c r="B647" s="1257" t="s">
        <v>3406</v>
      </c>
      <c r="C647" s="1199"/>
      <c r="D647" s="1261"/>
      <c r="E647" s="1260"/>
      <c r="F647" s="1218">
        <f t="shared" si="9"/>
        <v>0</v>
      </c>
    </row>
    <row r="648" spans="1:6" ht="25.5">
      <c r="B648" s="1257" t="s">
        <v>333</v>
      </c>
      <c r="C648" s="1199"/>
      <c r="D648" s="1261"/>
      <c r="E648" s="1260"/>
      <c r="F648" s="1218">
        <f t="shared" si="9"/>
        <v>0</v>
      </c>
    </row>
    <row r="649" spans="1:6">
      <c r="B649" s="1258"/>
      <c r="C649" s="1259" t="s">
        <v>93</v>
      </c>
      <c r="D649" s="1261">
        <v>1</v>
      </c>
      <c r="E649" s="1260"/>
      <c r="F649" s="1218">
        <f t="shared" si="9"/>
        <v>0</v>
      </c>
    </row>
    <row r="650" spans="1:6">
      <c r="C650" s="1259"/>
      <c r="D650" s="1261"/>
      <c r="E650" s="1260"/>
      <c r="F650" s="1218">
        <f t="shared" si="9"/>
        <v>0</v>
      </c>
    </row>
    <row r="651" spans="1:6" ht="191.25">
      <c r="A651" s="1153" t="s">
        <v>143</v>
      </c>
      <c r="B651" s="1206" t="s">
        <v>3759</v>
      </c>
      <c r="C651" s="1217"/>
      <c r="D651" s="1261"/>
      <c r="E651" s="1260"/>
      <c r="F651" s="1218">
        <f t="shared" si="9"/>
        <v>0</v>
      </c>
    </row>
    <row r="652" spans="1:6">
      <c r="B652" s="1255" t="s">
        <v>325</v>
      </c>
      <c r="C652" s="1239"/>
      <c r="D652" s="1261"/>
      <c r="E652" s="1260"/>
      <c r="F652" s="1218">
        <f t="shared" si="9"/>
        <v>0</v>
      </c>
    </row>
    <row r="653" spans="1:6">
      <c r="B653" s="1255" t="s">
        <v>326</v>
      </c>
      <c r="C653" s="1239"/>
      <c r="D653" s="1261"/>
      <c r="E653" s="1260"/>
      <c r="F653" s="1218">
        <f t="shared" si="9"/>
        <v>0</v>
      </c>
    </row>
    <row r="654" spans="1:6" ht="63.75">
      <c r="B654" s="1255" t="s">
        <v>327</v>
      </c>
      <c r="C654" s="1199"/>
      <c r="D654" s="1261"/>
      <c r="E654" s="1260"/>
      <c r="F654" s="1218">
        <f t="shared" si="9"/>
        <v>0</v>
      </c>
    </row>
    <row r="655" spans="1:6">
      <c r="C655" s="1217" t="s">
        <v>93</v>
      </c>
      <c r="D655" s="1261">
        <v>1</v>
      </c>
      <c r="E655" s="1260"/>
      <c r="F655" s="1218">
        <f t="shared" si="9"/>
        <v>0</v>
      </c>
    </row>
    <row r="656" spans="1:6">
      <c r="C656" s="1259"/>
      <c r="D656" s="1261"/>
      <c r="E656" s="1260"/>
      <c r="F656" s="1218">
        <f t="shared" si="9"/>
        <v>0</v>
      </c>
    </row>
    <row r="657" spans="1:6" ht="191.25">
      <c r="A657" s="1153" t="s">
        <v>145</v>
      </c>
      <c r="B657" s="1206" t="s">
        <v>3524</v>
      </c>
      <c r="C657" s="1217"/>
      <c r="D657" s="1261"/>
      <c r="E657" s="1260"/>
      <c r="F657" s="1218">
        <f t="shared" si="9"/>
        <v>0</v>
      </c>
    </row>
    <row r="658" spans="1:6">
      <c r="B658" s="1255" t="s">
        <v>325</v>
      </c>
      <c r="C658" s="1239"/>
      <c r="D658" s="1261"/>
      <c r="E658" s="1260"/>
      <c r="F658" s="1218">
        <f t="shared" si="9"/>
        <v>0</v>
      </c>
    </row>
    <row r="659" spans="1:6">
      <c r="B659" s="1255" t="s">
        <v>326</v>
      </c>
      <c r="C659" s="1239"/>
      <c r="D659" s="1261"/>
      <c r="E659" s="1260"/>
      <c r="F659" s="1218">
        <f t="shared" si="9"/>
        <v>0</v>
      </c>
    </row>
    <row r="660" spans="1:6" ht="63.75">
      <c r="B660" s="1255" t="s">
        <v>327</v>
      </c>
      <c r="C660" s="1199"/>
      <c r="D660" s="1261"/>
      <c r="E660" s="1260"/>
      <c r="F660" s="1218">
        <f t="shared" si="9"/>
        <v>0</v>
      </c>
    </row>
    <row r="661" spans="1:6">
      <c r="C661" s="1217" t="s">
        <v>93</v>
      </c>
      <c r="D661" s="1261">
        <v>2</v>
      </c>
      <c r="E661" s="1260"/>
      <c r="F661" s="1218">
        <f t="shared" si="9"/>
        <v>0</v>
      </c>
    </row>
    <row r="662" spans="1:6">
      <c r="C662" s="1259"/>
      <c r="D662" s="1261"/>
      <c r="E662" s="1260"/>
      <c r="F662" s="1218">
        <f t="shared" si="9"/>
        <v>0</v>
      </c>
    </row>
    <row r="663" spans="1:6" ht="191.25">
      <c r="A663" s="1153" t="s">
        <v>146</v>
      </c>
      <c r="B663" s="1206" t="s">
        <v>3525</v>
      </c>
      <c r="C663" s="1217"/>
      <c r="D663" s="1261"/>
      <c r="E663" s="1260"/>
      <c r="F663" s="1218">
        <f t="shared" si="9"/>
        <v>0</v>
      </c>
    </row>
    <row r="664" spans="1:6">
      <c r="B664" s="1255" t="s">
        <v>325</v>
      </c>
      <c r="C664" s="1239"/>
      <c r="D664" s="1261"/>
      <c r="E664" s="1260"/>
      <c r="F664" s="1218">
        <f t="shared" ref="F664:F727" si="10">D664*E664</f>
        <v>0</v>
      </c>
    </row>
    <row r="665" spans="1:6">
      <c r="B665" s="1255" t="s">
        <v>326</v>
      </c>
      <c r="C665" s="1239"/>
      <c r="D665" s="1261"/>
      <c r="E665" s="1260"/>
      <c r="F665" s="1218">
        <f t="shared" si="10"/>
        <v>0</v>
      </c>
    </row>
    <row r="666" spans="1:6" ht="63.75">
      <c r="B666" s="1255" t="s">
        <v>327</v>
      </c>
      <c r="C666" s="1199"/>
      <c r="D666" s="1261"/>
      <c r="E666" s="1260"/>
      <c r="F666" s="1218">
        <f t="shared" si="10"/>
        <v>0</v>
      </c>
    </row>
    <row r="667" spans="1:6">
      <c r="C667" s="1217" t="s">
        <v>93</v>
      </c>
      <c r="D667" s="1261">
        <v>3</v>
      </c>
      <c r="E667" s="1260"/>
      <c r="F667" s="1218">
        <f t="shared" si="10"/>
        <v>0</v>
      </c>
    </row>
    <row r="668" spans="1:6">
      <c r="C668" s="1259"/>
      <c r="D668" s="1261"/>
      <c r="E668" s="1260"/>
      <c r="F668" s="1218">
        <f t="shared" si="10"/>
        <v>0</v>
      </c>
    </row>
    <row r="669" spans="1:6" ht="191.25">
      <c r="A669" s="1153" t="s">
        <v>148</v>
      </c>
      <c r="B669" s="1206" t="s">
        <v>3526</v>
      </c>
      <c r="C669" s="1217"/>
      <c r="D669" s="1261"/>
      <c r="E669" s="1260"/>
      <c r="F669" s="1218">
        <f t="shared" si="10"/>
        <v>0</v>
      </c>
    </row>
    <row r="670" spans="1:6">
      <c r="B670" s="1255" t="s">
        <v>325</v>
      </c>
      <c r="C670" s="1239"/>
      <c r="D670" s="1261"/>
      <c r="E670" s="1260"/>
      <c r="F670" s="1218">
        <f t="shared" si="10"/>
        <v>0</v>
      </c>
    </row>
    <row r="671" spans="1:6">
      <c r="B671" s="1255" t="s">
        <v>326</v>
      </c>
      <c r="C671" s="1239"/>
      <c r="D671" s="1261"/>
      <c r="E671" s="1260"/>
      <c r="F671" s="1218">
        <f t="shared" si="10"/>
        <v>0</v>
      </c>
    </row>
    <row r="672" spans="1:6" ht="63.75">
      <c r="B672" s="1255" t="s">
        <v>327</v>
      </c>
      <c r="C672" s="1199"/>
      <c r="D672" s="1261"/>
      <c r="E672" s="1260"/>
      <c r="F672" s="1218">
        <f t="shared" si="10"/>
        <v>0</v>
      </c>
    </row>
    <row r="673" spans="1:6">
      <c r="C673" s="1217" t="s">
        <v>93</v>
      </c>
      <c r="D673" s="1261">
        <v>5</v>
      </c>
      <c r="E673" s="1260"/>
      <c r="F673" s="1218">
        <f t="shared" si="10"/>
        <v>0</v>
      </c>
    </row>
    <row r="674" spans="1:6">
      <c r="C674" s="1259"/>
      <c r="D674" s="1261"/>
      <c r="E674" s="1260"/>
      <c r="F674" s="1218">
        <f t="shared" si="10"/>
        <v>0</v>
      </c>
    </row>
    <row r="675" spans="1:6" ht="191.25">
      <c r="A675" s="1153" t="s">
        <v>152</v>
      </c>
      <c r="B675" s="1206" t="s">
        <v>3527</v>
      </c>
      <c r="C675" s="1217"/>
      <c r="D675" s="1261"/>
      <c r="E675" s="1260"/>
      <c r="F675" s="1218">
        <f t="shared" si="10"/>
        <v>0</v>
      </c>
    </row>
    <row r="676" spans="1:6">
      <c r="B676" s="1255" t="s">
        <v>325</v>
      </c>
      <c r="C676" s="1239"/>
      <c r="D676" s="1261"/>
      <c r="E676" s="1260"/>
      <c r="F676" s="1218">
        <f t="shared" si="10"/>
        <v>0</v>
      </c>
    </row>
    <row r="677" spans="1:6">
      <c r="B677" s="1255" t="s">
        <v>326</v>
      </c>
      <c r="C677" s="1239"/>
      <c r="D677" s="1261"/>
      <c r="E677" s="1260"/>
      <c r="F677" s="1218">
        <f t="shared" si="10"/>
        <v>0</v>
      </c>
    </row>
    <row r="678" spans="1:6" ht="63.75">
      <c r="B678" s="1255" t="s">
        <v>327</v>
      </c>
      <c r="C678" s="1199"/>
      <c r="D678" s="1261"/>
      <c r="E678" s="1248"/>
      <c r="F678" s="1218">
        <f t="shared" si="10"/>
        <v>0</v>
      </c>
    </row>
    <row r="679" spans="1:6">
      <c r="C679" s="1217" t="s">
        <v>93</v>
      </c>
      <c r="D679" s="1261">
        <v>1</v>
      </c>
      <c r="E679" s="1248"/>
      <c r="F679" s="1218">
        <f t="shared" si="10"/>
        <v>0</v>
      </c>
    </row>
    <row r="680" spans="1:6">
      <c r="C680" s="1259"/>
      <c r="D680" s="1261"/>
      <c r="E680" s="1248"/>
      <c r="F680" s="1218">
        <f t="shared" si="10"/>
        <v>0</v>
      </c>
    </row>
    <row r="681" spans="1:6" ht="191.25">
      <c r="A681" s="1153" t="s">
        <v>185</v>
      </c>
      <c r="B681" s="1206" t="s">
        <v>3758</v>
      </c>
      <c r="C681" s="1217"/>
      <c r="D681" s="1261"/>
      <c r="E681" s="1248"/>
      <c r="F681" s="1218">
        <f t="shared" si="10"/>
        <v>0</v>
      </c>
    </row>
    <row r="682" spans="1:6">
      <c r="B682" s="1255" t="s">
        <v>325</v>
      </c>
      <c r="C682" s="1239"/>
      <c r="D682" s="1261"/>
      <c r="E682" s="1241"/>
      <c r="F682" s="1218">
        <f t="shared" si="10"/>
        <v>0</v>
      </c>
    </row>
    <row r="683" spans="1:6">
      <c r="B683" s="1255" t="s">
        <v>326</v>
      </c>
      <c r="C683" s="1239"/>
      <c r="D683" s="1261"/>
      <c r="E683" s="1260"/>
      <c r="F683" s="1218">
        <f t="shared" si="10"/>
        <v>0</v>
      </c>
    </row>
    <row r="684" spans="1:6" ht="63.75">
      <c r="B684" s="1255" t="s">
        <v>327</v>
      </c>
      <c r="C684" s="1199"/>
      <c r="D684" s="1261"/>
      <c r="E684" s="1260"/>
      <c r="F684" s="1218">
        <f t="shared" si="10"/>
        <v>0</v>
      </c>
    </row>
    <row r="685" spans="1:6">
      <c r="C685" s="1217" t="s">
        <v>93</v>
      </c>
      <c r="D685" s="1261">
        <v>1</v>
      </c>
      <c r="E685" s="1260"/>
      <c r="F685" s="1218">
        <f t="shared" si="10"/>
        <v>0</v>
      </c>
    </row>
    <row r="686" spans="1:6">
      <c r="C686" s="1259"/>
      <c r="D686" s="1261"/>
      <c r="E686" s="1260"/>
      <c r="F686" s="1218">
        <f t="shared" si="10"/>
        <v>0</v>
      </c>
    </row>
    <row r="687" spans="1:6" ht="191.25">
      <c r="A687" s="1153" t="s">
        <v>187</v>
      </c>
      <c r="B687" s="1206" t="s">
        <v>3528</v>
      </c>
      <c r="C687" s="1217"/>
      <c r="D687" s="1261"/>
      <c r="E687" s="1260"/>
      <c r="F687" s="1218">
        <f t="shared" si="10"/>
        <v>0</v>
      </c>
    </row>
    <row r="688" spans="1:6">
      <c r="B688" s="1255" t="s">
        <v>325</v>
      </c>
      <c r="C688" s="1239"/>
      <c r="D688" s="1261"/>
      <c r="E688" s="1260"/>
      <c r="F688" s="1218">
        <f t="shared" si="10"/>
        <v>0</v>
      </c>
    </row>
    <row r="689" spans="1:6">
      <c r="B689" s="1255" t="s">
        <v>326</v>
      </c>
      <c r="C689" s="1239"/>
      <c r="D689" s="1261"/>
      <c r="E689" s="1260"/>
      <c r="F689" s="1218">
        <f t="shared" si="10"/>
        <v>0</v>
      </c>
    </row>
    <row r="690" spans="1:6" ht="63.75">
      <c r="B690" s="1255" t="s">
        <v>327</v>
      </c>
      <c r="C690" s="1199"/>
      <c r="D690" s="1261"/>
      <c r="E690" s="1260"/>
      <c r="F690" s="1218">
        <f t="shared" si="10"/>
        <v>0</v>
      </c>
    </row>
    <row r="691" spans="1:6">
      <c r="C691" s="1217" t="s">
        <v>93</v>
      </c>
      <c r="D691" s="1261">
        <v>16</v>
      </c>
      <c r="E691" s="1260"/>
      <c r="F691" s="1218">
        <f t="shared" si="10"/>
        <v>0</v>
      </c>
    </row>
    <row r="692" spans="1:6">
      <c r="C692" s="1259"/>
      <c r="D692" s="1261"/>
      <c r="E692" s="1260"/>
      <c r="F692" s="1218">
        <f t="shared" si="10"/>
        <v>0</v>
      </c>
    </row>
    <row r="693" spans="1:6" ht="191.25">
      <c r="A693" s="1153" t="s">
        <v>189</v>
      </c>
      <c r="B693" s="1206" t="s">
        <v>3757</v>
      </c>
      <c r="C693" s="1217"/>
      <c r="D693" s="1200"/>
      <c r="E693" s="1260"/>
      <c r="F693" s="1218">
        <f t="shared" si="10"/>
        <v>0</v>
      </c>
    </row>
    <row r="694" spans="1:6">
      <c r="B694" s="1255" t="s">
        <v>325</v>
      </c>
      <c r="C694" s="1239"/>
      <c r="D694" s="1200"/>
      <c r="E694" s="1260"/>
      <c r="F694" s="1218">
        <f t="shared" si="10"/>
        <v>0</v>
      </c>
    </row>
    <row r="695" spans="1:6">
      <c r="B695" s="1255" t="s">
        <v>326</v>
      </c>
      <c r="C695" s="1239"/>
      <c r="D695" s="1200"/>
      <c r="E695" s="1260"/>
      <c r="F695" s="1218">
        <f t="shared" si="10"/>
        <v>0</v>
      </c>
    </row>
    <row r="696" spans="1:6" ht="63.75">
      <c r="B696" s="1255" t="s">
        <v>327</v>
      </c>
      <c r="C696" s="1199"/>
      <c r="D696" s="1200"/>
      <c r="E696" s="1260"/>
      <c r="F696" s="1218">
        <f t="shared" si="10"/>
        <v>0</v>
      </c>
    </row>
    <row r="697" spans="1:6">
      <c r="C697" s="1217" t="s">
        <v>93</v>
      </c>
      <c r="D697" s="1240">
        <v>3</v>
      </c>
      <c r="E697" s="1260"/>
      <c r="F697" s="1218">
        <f t="shared" si="10"/>
        <v>0</v>
      </c>
    </row>
    <row r="698" spans="1:6">
      <c r="C698" s="1217"/>
      <c r="D698" s="1240"/>
      <c r="E698" s="1260"/>
      <c r="F698" s="1218">
        <f t="shared" si="10"/>
        <v>0</v>
      </c>
    </row>
    <row r="699" spans="1:6" ht="178.5">
      <c r="A699" s="1153" t="s">
        <v>190</v>
      </c>
      <c r="B699" s="1255" t="s">
        <v>3756</v>
      </c>
      <c r="C699" s="1259"/>
      <c r="D699" s="1261"/>
      <c r="E699" s="1260"/>
      <c r="F699" s="1218">
        <f t="shared" si="10"/>
        <v>0</v>
      </c>
    </row>
    <row r="700" spans="1:6">
      <c r="B700" s="1255" t="s">
        <v>538</v>
      </c>
      <c r="C700" s="1217" t="s">
        <v>93</v>
      </c>
      <c r="D700" s="1240">
        <v>1</v>
      </c>
      <c r="E700" s="1260"/>
      <c r="F700" s="1218">
        <f t="shared" si="10"/>
        <v>0</v>
      </c>
    </row>
    <row r="701" spans="1:6">
      <c r="C701" s="1259"/>
      <c r="D701" s="1261"/>
      <c r="E701" s="1260"/>
      <c r="F701" s="1218">
        <f t="shared" si="10"/>
        <v>0</v>
      </c>
    </row>
    <row r="702" spans="1:6" ht="165.75">
      <c r="A702" s="1153" t="s">
        <v>191</v>
      </c>
      <c r="B702" s="1255" t="s">
        <v>3755</v>
      </c>
      <c r="C702" s="1259"/>
      <c r="D702" s="1261"/>
      <c r="E702" s="1260"/>
      <c r="F702" s="1218">
        <f t="shared" si="10"/>
        <v>0</v>
      </c>
    </row>
    <row r="703" spans="1:6">
      <c r="B703" s="1255" t="s">
        <v>539</v>
      </c>
      <c r="C703" s="1255" t="s">
        <v>93</v>
      </c>
      <c r="D703" s="1240">
        <v>1</v>
      </c>
      <c r="E703" s="1260"/>
      <c r="F703" s="1218">
        <f t="shared" si="10"/>
        <v>0</v>
      </c>
    </row>
    <row r="704" spans="1:6">
      <c r="C704" s="1259"/>
      <c r="D704" s="1261"/>
      <c r="E704" s="1260"/>
      <c r="F704" s="1218">
        <f t="shared" si="10"/>
        <v>0</v>
      </c>
    </row>
    <row r="705" spans="1:6" ht="165.75">
      <c r="A705" s="1153" t="s">
        <v>192</v>
      </c>
      <c r="B705" s="1255" t="s">
        <v>3754</v>
      </c>
      <c r="C705" s="1259"/>
      <c r="D705" s="1261"/>
      <c r="E705" s="1260"/>
      <c r="F705" s="1218">
        <f t="shared" si="10"/>
        <v>0</v>
      </c>
    </row>
    <row r="706" spans="1:6">
      <c r="B706" s="1255" t="s">
        <v>540</v>
      </c>
      <c r="C706" s="1255" t="s">
        <v>93</v>
      </c>
      <c r="D706" s="1240">
        <v>1</v>
      </c>
      <c r="E706" s="1260"/>
      <c r="F706" s="1218">
        <f t="shared" si="10"/>
        <v>0</v>
      </c>
    </row>
    <row r="707" spans="1:6">
      <c r="B707" s="1255"/>
      <c r="C707" s="1217"/>
      <c r="D707" s="1240"/>
      <c r="E707" s="1260"/>
      <c r="F707" s="1218">
        <f t="shared" si="10"/>
        <v>0</v>
      </c>
    </row>
    <row r="708" spans="1:6" ht="216.75">
      <c r="A708" s="1153" t="s">
        <v>193</v>
      </c>
      <c r="B708" s="1255" t="s">
        <v>3753</v>
      </c>
      <c r="C708" s="1259"/>
      <c r="D708" s="1261"/>
      <c r="E708" s="1260"/>
      <c r="F708" s="1218">
        <f t="shared" si="10"/>
        <v>0</v>
      </c>
    </row>
    <row r="709" spans="1:6">
      <c r="B709" s="1255" t="s">
        <v>541</v>
      </c>
      <c r="C709" s="1255" t="s">
        <v>93</v>
      </c>
      <c r="D709" s="1261">
        <v>2</v>
      </c>
      <c r="E709" s="1260"/>
      <c r="F709" s="1218">
        <f t="shared" si="10"/>
        <v>0</v>
      </c>
    </row>
    <row r="710" spans="1:6">
      <c r="C710" s="1259"/>
      <c r="D710" s="1261"/>
      <c r="E710" s="1260"/>
      <c r="F710" s="1218">
        <f t="shared" si="10"/>
        <v>0</v>
      </c>
    </row>
    <row r="711" spans="1:6" ht="243.6" customHeight="1">
      <c r="A711" s="1153" t="s">
        <v>194</v>
      </c>
      <c r="B711" s="1763" t="s">
        <v>3956</v>
      </c>
      <c r="C711" s="1259"/>
      <c r="D711" s="1261"/>
      <c r="E711" s="1260"/>
      <c r="F711" s="1218">
        <f t="shared" si="10"/>
        <v>0</v>
      </c>
    </row>
    <row r="712" spans="1:6">
      <c r="B712" s="1255" t="s">
        <v>542</v>
      </c>
      <c r="C712" s="1255" t="s">
        <v>93</v>
      </c>
      <c r="D712" s="1261">
        <v>1</v>
      </c>
      <c r="E712" s="1260"/>
      <c r="F712" s="1218">
        <f t="shared" si="10"/>
        <v>0</v>
      </c>
    </row>
    <row r="713" spans="1:6">
      <c r="C713" s="1259"/>
      <c r="D713" s="1261"/>
      <c r="E713" s="1260"/>
      <c r="F713" s="1218">
        <f t="shared" si="10"/>
        <v>0</v>
      </c>
    </row>
    <row r="714" spans="1:6" ht="306">
      <c r="A714" s="1153" t="s">
        <v>195</v>
      </c>
      <c r="B714" s="1255" t="s">
        <v>3752</v>
      </c>
      <c r="C714" s="1259"/>
      <c r="D714" s="1261"/>
      <c r="E714" s="1260"/>
      <c r="F714" s="1218">
        <f t="shared" si="10"/>
        <v>0</v>
      </c>
    </row>
    <row r="715" spans="1:6">
      <c r="B715" s="1255" t="s">
        <v>543</v>
      </c>
      <c r="C715" s="1259" t="s">
        <v>93</v>
      </c>
      <c r="D715" s="1261">
        <v>1</v>
      </c>
      <c r="E715" s="1260"/>
      <c r="F715" s="1218">
        <f t="shared" si="10"/>
        <v>0</v>
      </c>
    </row>
    <row r="716" spans="1:6">
      <c r="B716" s="1255"/>
      <c r="C716" s="1259"/>
      <c r="D716" s="1261"/>
      <c r="E716" s="1260"/>
      <c r="F716" s="1218">
        <f t="shared" si="10"/>
        <v>0</v>
      </c>
    </row>
    <row r="717" spans="1:6" ht="216.75">
      <c r="A717" s="1153" t="s">
        <v>206</v>
      </c>
      <c r="B717" s="1255" t="s">
        <v>521</v>
      </c>
      <c r="C717" s="1259"/>
      <c r="D717" s="1261"/>
      <c r="E717" s="1260"/>
      <c r="F717" s="1218">
        <f t="shared" si="10"/>
        <v>0</v>
      </c>
    </row>
    <row r="718" spans="1:6">
      <c r="B718" s="1255" t="s">
        <v>544</v>
      </c>
      <c r="C718" s="1259" t="s">
        <v>93</v>
      </c>
      <c r="D718" s="1261">
        <v>1</v>
      </c>
      <c r="E718" s="1260"/>
      <c r="F718" s="1218">
        <f t="shared" si="10"/>
        <v>0</v>
      </c>
    </row>
    <row r="719" spans="1:6">
      <c r="C719" s="1259"/>
      <c r="D719" s="1261"/>
      <c r="E719" s="1260"/>
      <c r="F719" s="1218">
        <f t="shared" si="10"/>
        <v>0</v>
      </c>
    </row>
    <row r="720" spans="1:6" ht="306">
      <c r="A720" s="1153" t="s">
        <v>207</v>
      </c>
      <c r="B720" s="1255" t="s">
        <v>3751</v>
      </c>
      <c r="C720" s="1259"/>
      <c r="D720" s="1261"/>
      <c r="E720" s="1260"/>
      <c r="F720" s="1218">
        <f t="shared" si="10"/>
        <v>0</v>
      </c>
    </row>
    <row r="721" spans="1:6">
      <c r="B721" s="1255" t="s">
        <v>545</v>
      </c>
      <c r="C721" s="1259" t="s">
        <v>93</v>
      </c>
      <c r="D721" s="1261">
        <v>1</v>
      </c>
      <c r="E721" s="1260"/>
      <c r="F721" s="1218">
        <f t="shared" si="10"/>
        <v>0</v>
      </c>
    </row>
    <row r="722" spans="1:6">
      <c r="C722" s="1259"/>
      <c r="D722" s="1261"/>
      <c r="E722" s="1260"/>
      <c r="F722" s="1218">
        <f t="shared" si="10"/>
        <v>0</v>
      </c>
    </row>
    <row r="723" spans="1:6" ht="318.75">
      <c r="A723" s="1153" t="s">
        <v>208</v>
      </c>
      <c r="B723" s="1255" t="s">
        <v>3750</v>
      </c>
      <c r="C723" s="1259"/>
      <c r="D723" s="1261"/>
      <c r="E723" s="1260"/>
      <c r="F723" s="1218">
        <f t="shared" si="10"/>
        <v>0</v>
      </c>
    </row>
    <row r="724" spans="1:6">
      <c r="B724" s="1255" t="s">
        <v>546</v>
      </c>
      <c r="C724" s="1259" t="s">
        <v>93</v>
      </c>
      <c r="D724" s="1261">
        <v>5</v>
      </c>
      <c r="E724" s="1260"/>
      <c r="F724" s="1218">
        <f t="shared" si="10"/>
        <v>0</v>
      </c>
    </row>
    <row r="725" spans="1:6">
      <c r="C725" s="1259"/>
      <c r="D725" s="1261"/>
      <c r="E725" s="1260"/>
      <c r="F725" s="1218">
        <f t="shared" si="10"/>
        <v>0</v>
      </c>
    </row>
    <row r="726" spans="1:6" ht="191.25">
      <c r="A726" s="1153" t="s">
        <v>209</v>
      </c>
      <c r="B726" s="1206" t="s">
        <v>3986</v>
      </c>
      <c r="C726" s="1217"/>
      <c r="D726" s="1261"/>
      <c r="E726" s="1260"/>
      <c r="F726" s="1218">
        <f t="shared" si="10"/>
        <v>0</v>
      </c>
    </row>
    <row r="727" spans="1:6">
      <c r="B727" s="1158" t="s">
        <v>325</v>
      </c>
      <c r="C727" s="1239"/>
      <c r="D727" s="1261"/>
      <c r="E727" s="1260"/>
      <c r="F727" s="1218">
        <f t="shared" si="10"/>
        <v>0</v>
      </c>
    </row>
    <row r="728" spans="1:6">
      <c r="B728" s="1255" t="s">
        <v>326</v>
      </c>
      <c r="C728" s="1239"/>
      <c r="D728" s="1261"/>
      <c r="E728" s="1260"/>
      <c r="F728" s="1218">
        <f t="shared" ref="F728:F766" si="11">D728*E728</f>
        <v>0</v>
      </c>
    </row>
    <row r="729" spans="1:6" ht="63.75">
      <c r="B729" s="1255" t="s">
        <v>327</v>
      </c>
      <c r="C729" s="1199"/>
      <c r="D729" s="1261"/>
      <c r="E729" s="1260"/>
      <c r="F729" s="1218">
        <f t="shared" si="11"/>
        <v>0</v>
      </c>
    </row>
    <row r="730" spans="1:6">
      <c r="C730" s="1217" t="s">
        <v>93</v>
      </c>
      <c r="D730" s="1261">
        <v>8</v>
      </c>
      <c r="E730" s="1260"/>
      <c r="F730" s="1218">
        <f t="shared" si="11"/>
        <v>0</v>
      </c>
    </row>
    <row r="731" spans="1:6">
      <c r="C731" s="1259"/>
      <c r="D731" s="1261"/>
      <c r="E731" s="1260"/>
      <c r="F731" s="1218">
        <f t="shared" si="11"/>
        <v>0</v>
      </c>
    </row>
    <row r="732" spans="1:6" ht="191.25">
      <c r="A732" s="1153" t="s">
        <v>210</v>
      </c>
      <c r="B732" s="1206" t="s">
        <v>3529</v>
      </c>
      <c r="C732" s="1217"/>
      <c r="D732" s="1261"/>
      <c r="E732" s="1260"/>
      <c r="F732" s="1218">
        <f t="shared" si="11"/>
        <v>0</v>
      </c>
    </row>
    <row r="733" spans="1:6">
      <c r="B733" s="1158" t="s">
        <v>325</v>
      </c>
      <c r="C733" s="1239"/>
      <c r="D733" s="1261"/>
      <c r="E733" s="1260"/>
      <c r="F733" s="1218">
        <f t="shared" si="11"/>
        <v>0</v>
      </c>
    </row>
    <row r="734" spans="1:6">
      <c r="B734" s="1255" t="s">
        <v>326</v>
      </c>
      <c r="C734" s="1239"/>
      <c r="D734" s="1261"/>
      <c r="E734" s="1260"/>
      <c r="F734" s="1218">
        <f t="shared" si="11"/>
        <v>0</v>
      </c>
    </row>
    <row r="735" spans="1:6" ht="63.75">
      <c r="B735" s="1255" t="s">
        <v>327</v>
      </c>
      <c r="C735" s="1199"/>
      <c r="D735" s="1261"/>
      <c r="E735" s="1260"/>
      <c r="F735" s="1218">
        <f t="shared" si="11"/>
        <v>0</v>
      </c>
    </row>
    <row r="736" spans="1:6">
      <c r="C736" s="1217" t="s">
        <v>93</v>
      </c>
      <c r="D736" s="1261">
        <v>2</v>
      </c>
      <c r="E736" s="1260"/>
      <c r="F736" s="1218">
        <f t="shared" si="11"/>
        <v>0</v>
      </c>
    </row>
    <row r="737" spans="1:6">
      <c r="C737" s="1259"/>
      <c r="D737" s="1261"/>
      <c r="E737" s="1260"/>
      <c r="F737" s="1218">
        <f t="shared" si="11"/>
        <v>0</v>
      </c>
    </row>
    <row r="738" spans="1:6" ht="204">
      <c r="A738" s="1153" t="s">
        <v>211</v>
      </c>
      <c r="B738" s="1255" t="s">
        <v>3530</v>
      </c>
      <c r="C738" s="1217"/>
      <c r="D738" s="1261"/>
      <c r="E738" s="1260"/>
      <c r="F738" s="1218">
        <f t="shared" si="11"/>
        <v>0</v>
      </c>
    </row>
    <row r="739" spans="1:6">
      <c r="B739" s="1158" t="s">
        <v>325</v>
      </c>
      <c r="C739" s="1239"/>
      <c r="D739" s="1261"/>
      <c r="E739" s="1260"/>
      <c r="F739" s="1218">
        <f t="shared" si="11"/>
        <v>0</v>
      </c>
    </row>
    <row r="740" spans="1:6">
      <c r="B740" s="1158" t="s">
        <v>326</v>
      </c>
      <c r="C740" s="1239"/>
      <c r="D740" s="1261"/>
      <c r="E740" s="1260"/>
      <c r="F740" s="1218">
        <f t="shared" si="11"/>
        <v>0</v>
      </c>
    </row>
    <row r="741" spans="1:6" ht="63.75">
      <c r="B741" s="1255" t="s">
        <v>327</v>
      </c>
      <c r="C741" s="1199"/>
      <c r="D741" s="1261"/>
      <c r="E741" s="1260"/>
      <c r="F741" s="1218">
        <f t="shared" si="11"/>
        <v>0</v>
      </c>
    </row>
    <row r="742" spans="1:6">
      <c r="C742" s="1217" t="s">
        <v>93</v>
      </c>
      <c r="D742" s="1261">
        <v>1</v>
      </c>
      <c r="E742" s="1260"/>
      <c r="F742" s="1218">
        <f t="shared" si="11"/>
        <v>0</v>
      </c>
    </row>
    <row r="743" spans="1:6">
      <c r="C743" s="1259"/>
      <c r="D743" s="1261"/>
      <c r="E743" s="1260"/>
      <c r="F743" s="1218">
        <f t="shared" si="11"/>
        <v>0</v>
      </c>
    </row>
    <row r="744" spans="1:6" ht="216.75">
      <c r="B744" s="1255" t="s">
        <v>3749</v>
      </c>
      <c r="C744" s="1217"/>
      <c r="D744" s="1261"/>
      <c r="E744" s="1260"/>
      <c r="F744" s="1218">
        <f t="shared" si="11"/>
        <v>0</v>
      </c>
    </row>
    <row r="745" spans="1:6">
      <c r="B745" s="1158" t="s">
        <v>325</v>
      </c>
      <c r="C745" s="1239"/>
      <c r="D745" s="1261"/>
      <c r="E745" s="1260"/>
      <c r="F745" s="1218">
        <f t="shared" si="11"/>
        <v>0</v>
      </c>
    </row>
    <row r="746" spans="1:6">
      <c r="B746" s="1158" t="s">
        <v>326</v>
      </c>
      <c r="C746" s="1239"/>
      <c r="D746" s="1261"/>
      <c r="E746" s="1260"/>
      <c r="F746" s="1218">
        <f t="shared" si="11"/>
        <v>0</v>
      </c>
    </row>
    <row r="747" spans="1:6" ht="63.75">
      <c r="B747" s="1255" t="s">
        <v>327</v>
      </c>
      <c r="C747" s="1199"/>
      <c r="D747" s="1261"/>
      <c r="E747" s="1260"/>
      <c r="F747" s="1218">
        <f t="shared" si="11"/>
        <v>0</v>
      </c>
    </row>
    <row r="748" spans="1:6">
      <c r="C748" s="1217" t="s">
        <v>93</v>
      </c>
      <c r="D748" s="1261">
        <v>1</v>
      </c>
      <c r="E748" s="1260"/>
      <c r="F748" s="1218">
        <f t="shared" si="11"/>
        <v>0</v>
      </c>
    </row>
    <row r="749" spans="1:6">
      <c r="C749" s="1259"/>
      <c r="D749" s="1261"/>
      <c r="E749" s="1260"/>
      <c r="F749" s="1218">
        <f t="shared" si="11"/>
        <v>0</v>
      </c>
    </row>
    <row r="750" spans="1:6" s="1242" customFormat="1" ht="216.75">
      <c r="A750" s="1268" t="s">
        <v>212</v>
      </c>
      <c r="B750" s="1155" t="s">
        <v>3531</v>
      </c>
      <c r="C750" s="1239"/>
      <c r="D750" s="1269"/>
      <c r="E750" s="1270"/>
      <c r="F750" s="1218">
        <f t="shared" si="11"/>
        <v>0</v>
      </c>
    </row>
    <row r="751" spans="1:6" s="1242" customFormat="1">
      <c r="A751" s="1268"/>
      <c r="B751" s="1242" t="s">
        <v>325</v>
      </c>
      <c r="C751" s="1239"/>
      <c r="D751" s="1269"/>
      <c r="E751" s="1270"/>
      <c r="F751" s="1218">
        <f t="shared" si="11"/>
        <v>0</v>
      </c>
    </row>
    <row r="752" spans="1:6" s="1242" customFormat="1">
      <c r="A752" s="1268"/>
      <c r="B752" s="1155" t="s">
        <v>326</v>
      </c>
      <c r="C752" s="1239"/>
      <c r="D752" s="1269"/>
      <c r="E752" s="1270"/>
      <c r="F752" s="1218">
        <f t="shared" si="11"/>
        <v>0</v>
      </c>
    </row>
    <row r="753" spans="1:6" s="1242" customFormat="1" ht="63.75">
      <c r="A753" s="1268"/>
      <c r="B753" s="1155" t="s">
        <v>327</v>
      </c>
      <c r="C753" s="1271"/>
      <c r="D753" s="1269"/>
      <c r="E753" s="1270"/>
      <c r="F753" s="1218">
        <f t="shared" si="11"/>
        <v>0</v>
      </c>
    </row>
    <row r="754" spans="1:6" s="1242" customFormat="1">
      <c r="A754" s="1268"/>
      <c r="B754" s="1272"/>
      <c r="C754" s="1239" t="s">
        <v>93</v>
      </c>
      <c r="D754" s="1269">
        <v>2</v>
      </c>
      <c r="E754" s="1273"/>
      <c r="F754" s="1218">
        <f t="shared" si="11"/>
        <v>0</v>
      </c>
    </row>
    <row r="755" spans="1:6" s="1242" customFormat="1">
      <c r="A755" s="1268"/>
      <c r="B755" s="1272"/>
      <c r="C755" s="1274"/>
      <c r="D755" s="1269"/>
      <c r="E755" s="1275"/>
      <c r="F755" s="1218">
        <f t="shared" si="11"/>
        <v>0</v>
      </c>
    </row>
    <row r="756" spans="1:6" s="1242" customFormat="1" ht="280.5">
      <c r="A756" s="1268" t="s">
        <v>213</v>
      </c>
      <c r="B756" s="1243" t="s">
        <v>3748</v>
      </c>
      <c r="C756" s="1239"/>
      <c r="D756" s="1269"/>
      <c r="E756" s="1275"/>
      <c r="F756" s="1218">
        <f t="shared" si="11"/>
        <v>0</v>
      </c>
    </row>
    <row r="757" spans="1:6" s="1242" customFormat="1">
      <c r="A757" s="1268"/>
      <c r="B757" s="1242" t="s">
        <v>325</v>
      </c>
      <c r="C757" s="1239"/>
      <c r="D757" s="1269"/>
      <c r="E757" s="1276"/>
      <c r="F757" s="1218">
        <f t="shared" si="11"/>
        <v>0</v>
      </c>
    </row>
    <row r="758" spans="1:6" s="1242" customFormat="1">
      <c r="A758" s="1268"/>
      <c r="B758" s="1155" t="s">
        <v>326</v>
      </c>
      <c r="C758" s="1239"/>
      <c r="D758" s="1269"/>
      <c r="E758" s="1275"/>
      <c r="F758" s="1218">
        <f t="shared" si="11"/>
        <v>0</v>
      </c>
    </row>
    <row r="759" spans="1:6" s="1242" customFormat="1" ht="63.75">
      <c r="A759" s="1268"/>
      <c r="B759" s="1155" t="s">
        <v>327</v>
      </c>
      <c r="C759" s="1271"/>
      <c r="D759" s="1269"/>
      <c r="E759" s="1275"/>
      <c r="F759" s="1218">
        <f t="shared" si="11"/>
        <v>0</v>
      </c>
    </row>
    <row r="760" spans="1:6" s="1242" customFormat="1">
      <c r="A760" s="1268"/>
      <c r="B760" s="1272"/>
      <c r="C760" s="1239" t="s">
        <v>93</v>
      </c>
      <c r="D760" s="1269">
        <v>1</v>
      </c>
      <c r="E760" s="1275"/>
      <c r="F760" s="1218">
        <f t="shared" si="11"/>
        <v>0</v>
      </c>
    </row>
    <row r="761" spans="1:6" s="1242" customFormat="1">
      <c r="A761" s="1268"/>
      <c r="B761" s="1272"/>
      <c r="C761" s="1274"/>
      <c r="D761" s="1269"/>
      <c r="E761" s="1275"/>
      <c r="F761" s="1218">
        <f t="shared" si="11"/>
        <v>0</v>
      </c>
    </row>
    <row r="762" spans="1:6" s="1242" customFormat="1" ht="280.5">
      <c r="A762" s="1268" t="s">
        <v>414</v>
      </c>
      <c r="B762" s="1243" t="s">
        <v>3407</v>
      </c>
      <c r="C762" s="1239"/>
      <c r="D762" s="1269"/>
      <c r="E762" s="1275"/>
      <c r="F762" s="1218">
        <f t="shared" si="11"/>
        <v>0</v>
      </c>
    </row>
    <row r="763" spans="1:6" s="1242" customFormat="1">
      <c r="A763" s="1268"/>
      <c r="B763" s="1242" t="s">
        <v>325</v>
      </c>
      <c r="C763" s="1239"/>
      <c r="D763" s="1269"/>
      <c r="E763" s="1275"/>
      <c r="F763" s="1218">
        <f t="shared" si="11"/>
        <v>0</v>
      </c>
    </row>
    <row r="764" spans="1:6" s="1242" customFormat="1">
      <c r="A764" s="1268"/>
      <c r="B764" s="1155" t="s">
        <v>326</v>
      </c>
      <c r="C764" s="1239"/>
      <c r="D764" s="1269"/>
      <c r="E764" s="1275"/>
      <c r="F764" s="1218">
        <f t="shared" si="11"/>
        <v>0</v>
      </c>
    </row>
    <row r="765" spans="1:6" s="1242" customFormat="1" ht="63.75">
      <c r="A765" s="1268"/>
      <c r="B765" s="1155" t="s">
        <v>327</v>
      </c>
      <c r="C765" s="1271"/>
      <c r="D765" s="1269"/>
      <c r="E765" s="1275"/>
      <c r="F765" s="1218">
        <f t="shared" si="11"/>
        <v>0</v>
      </c>
    </row>
    <row r="766" spans="1:6" s="1242" customFormat="1">
      <c r="A766" s="1268"/>
      <c r="B766" s="1272"/>
      <c r="C766" s="1239" t="s">
        <v>93</v>
      </c>
      <c r="D766" s="1269">
        <v>2</v>
      </c>
      <c r="E766" s="1275"/>
      <c r="F766" s="1218">
        <f t="shared" si="11"/>
        <v>0</v>
      </c>
    </row>
    <row r="767" spans="1:6" s="1242" customFormat="1">
      <c r="A767" s="1268"/>
      <c r="B767" s="1272"/>
      <c r="C767" s="1274"/>
      <c r="D767" s="1269"/>
      <c r="E767" s="1275"/>
      <c r="F767" s="1277"/>
    </row>
    <row r="768" spans="1:6" s="1242" customFormat="1">
      <c r="A768" s="1268" t="s">
        <v>415</v>
      </c>
      <c r="B768" s="1272"/>
      <c r="C768" s="1274"/>
      <c r="D768" s="1269"/>
      <c r="E768" s="1275"/>
      <c r="F768" s="1277">
        <f>D783*E768</f>
        <v>0</v>
      </c>
    </row>
    <row r="769" spans="1:6" s="1242" customFormat="1">
      <c r="A769" s="1278" t="s">
        <v>288</v>
      </c>
      <c r="B769" s="1279" t="s">
        <v>335</v>
      </c>
      <c r="C769" s="1280"/>
      <c r="D769" s="1281"/>
      <c r="E769" s="1275"/>
      <c r="F769" s="1277">
        <f>SUM(F464:F767)</f>
        <v>0</v>
      </c>
    </row>
    <row r="770" spans="1:6" s="1242" customFormat="1">
      <c r="A770" s="1282"/>
      <c r="B770" s="1251"/>
      <c r="C770" s="1283"/>
      <c r="D770" s="1277"/>
      <c r="E770" s="1275"/>
      <c r="F770" s="1277"/>
    </row>
    <row r="771" spans="1:6" s="1242" customFormat="1">
      <c r="A771" s="1282"/>
      <c r="B771" s="1251"/>
      <c r="C771" s="1283"/>
      <c r="D771" s="1277"/>
      <c r="E771" s="1275"/>
      <c r="F771" s="1277"/>
    </row>
    <row r="772" spans="1:6" s="1242" customFormat="1">
      <c r="A772" s="1278" t="s">
        <v>523</v>
      </c>
      <c r="B772" s="1279" t="s">
        <v>524</v>
      </c>
      <c r="C772" s="1284" t="s">
        <v>88</v>
      </c>
      <c r="D772" s="1285" t="s">
        <v>89</v>
      </c>
      <c r="E772" s="1275"/>
      <c r="F772" s="1277"/>
    </row>
    <row r="773" spans="1:6" s="1242" customFormat="1">
      <c r="A773" s="1282"/>
      <c r="B773" s="1251"/>
      <c r="C773" s="1283"/>
      <c r="D773" s="1277"/>
      <c r="E773" s="1275"/>
      <c r="F773" s="1277">
        <f>D788*E773</f>
        <v>0</v>
      </c>
    </row>
    <row r="774" spans="1:6" s="1242" customFormat="1">
      <c r="A774" s="1282"/>
      <c r="B774" s="1251"/>
      <c r="C774" s="1283"/>
      <c r="D774" s="1277"/>
      <c r="E774" s="1275"/>
      <c r="F774" s="1277"/>
    </row>
    <row r="775" spans="1:6" s="1242" customFormat="1" ht="127.5">
      <c r="A775" s="1282" t="s">
        <v>1</v>
      </c>
      <c r="B775" s="1238" t="s">
        <v>3408</v>
      </c>
      <c r="C775" s="1239"/>
      <c r="D775" s="1277"/>
      <c r="E775" s="1275"/>
      <c r="F775" s="1277"/>
    </row>
    <row r="776" spans="1:6" s="1242" customFormat="1" ht="38.25">
      <c r="A776" s="1282"/>
      <c r="B776" s="1238" t="s">
        <v>3543</v>
      </c>
      <c r="C776" s="1239"/>
      <c r="D776" s="1277"/>
      <c r="E776" s="1275"/>
      <c r="F776" s="1277"/>
    </row>
    <row r="777" spans="1:6" s="1242" customFormat="1" ht="25.5">
      <c r="A777" s="1282"/>
      <c r="B777" s="1238" t="s">
        <v>3545</v>
      </c>
      <c r="C777" s="1239"/>
      <c r="D777" s="1277"/>
      <c r="E777" s="1275"/>
      <c r="F777" s="1277"/>
    </row>
    <row r="778" spans="1:6" s="1242" customFormat="1">
      <c r="A778" s="1282"/>
      <c r="B778" s="1238" t="s">
        <v>878</v>
      </c>
      <c r="C778" s="1239" t="s">
        <v>93</v>
      </c>
      <c r="D778" s="1277">
        <v>1</v>
      </c>
      <c r="E778" s="1275"/>
      <c r="F778" s="1277">
        <f>D793*E778</f>
        <v>0</v>
      </c>
    </row>
    <row r="779" spans="1:6" s="1242" customFormat="1">
      <c r="A779" s="1282"/>
      <c r="B779" s="1251"/>
      <c r="C779" s="1283"/>
      <c r="D779" s="1277"/>
      <c r="E779" s="1275"/>
      <c r="F779" s="1277">
        <f>D794*E779</f>
        <v>0</v>
      </c>
    </row>
    <row r="780" spans="1:6" s="1242" customFormat="1" ht="127.5">
      <c r="A780" s="1282" t="s">
        <v>94</v>
      </c>
      <c r="B780" s="1238" t="s">
        <v>3408</v>
      </c>
      <c r="C780" s="1239"/>
      <c r="D780" s="1277"/>
      <c r="E780" s="1275"/>
      <c r="F780" s="1277">
        <f t="shared" ref="F780:F843" si="12">D795*E780</f>
        <v>0</v>
      </c>
    </row>
    <row r="781" spans="1:6" s="1242" customFormat="1" ht="38.25">
      <c r="A781" s="1282"/>
      <c r="B781" s="1238" t="s">
        <v>3543</v>
      </c>
      <c r="C781" s="1239"/>
      <c r="D781" s="1277"/>
      <c r="E781" s="1275"/>
      <c r="F781" s="1277">
        <f t="shared" si="12"/>
        <v>0</v>
      </c>
    </row>
    <row r="782" spans="1:6" s="1242" customFormat="1" ht="25.5">
      <c r="A782" s="1282"/>
      <c r="B782" s="1238" t="s">
        <v>3544</v>
      </c>
      <c r="C782" s="1239"/>
      <c r="D782" s="1277"/>
      <c r="E782" s="1275"/>
      <c r="F782" s="1277">
        <f t="shared" si="12"/>
        <v>0</v>
      </c>
    </row>
    <row r="783" spans="1:6" s="1242" customFormat="1">
      <c r="A783" s="1282"/>
      <c r="B783" s="1238" t="s">
        <v>879</v>
      </c>
      <c r="C783" s="1239" t="s">
        <v>93</v>
      </c>
      <c r="D783" s="1277">
        <v>1</v>
      </c>
      <c r="E783" s="1275"/>
      <c r="F783" s="1277">
        <f t="shared" si="12"/>
        <v>0</v>
      </c>
    </row>
    <row r="784" spans="1:6" s="1242" customFormat="1">
      <c r="A784" s="1282"/>
      <c r="B784" s="1251"/>
      <c r="C784" s="1283"/>
      <c r="D784" s="1277"/>
      <c r="E784" s="1275"/>
      <c r="F784" s="1277">
        <f t="shared" si="12"/>
        <v>0</v>
      </c>
    </row>
    <row r="785" spans="1:6" s="1242" customFormat="1" ht="114.75">
      <c r="A785" s="1282" t="s">
        <v>97</v>
      </c>
      <c r="B785" s="1238" t="s">
        <v>3548</v>
      </c>
      <c r="C785" s="1239"/>
      <c r="D785" s="1277"/>
      <c r="E785" s="1275"/>
      <c r="F785" s="1277">
        <f t="shared" si="12"/>
        <v>0</v>
      </c>
    </row>
    <row r="786" spans="1:6" s="1242" customFormat="1" ht="38.25">
      <c r="A786" s="1282"/>
      <c r="B786" s="1238" t="s">
        <v>881</v>
      </c>
      <c r="C786" s="1239"/>
      <c r="D786" s="1277"/>
      <c r="E786" s="1275"/>
      <c r="F786" s="1277">
        <f t="shared" si="12"/>
        <v>0</v>
      </c>
    </row>
    <row r="787" spans="1:6" s="1242" customFormat="1" ht="25.5">
      <c r="A787" s="1282"/>
      <c r="B787" s="1238" t="s">
        <v>3544</v>
      </c>
      <c r="C787" s="1239"/>
      <c r="D787" s="1277"/>
      <c r="E787" s="1275"/>
      <c r="F787" s="1277">
        <f t="shared" si="12"/>
        <v>0</v>
      </c>
    </row>
    <row r="788" spans="1:6" s="1242" customFormat="1">
      <c r="A788" s="1282"/>
      <c r="B788" s="1238" t="s">
        <v>880</v>
      </c>
      <c r="C788" s="1239" t="s">
        <v>93</v>
      </c>
      <c r="D788" s="1277">
        <v>3</v>
      </c>
      <c r="E788" s="1275"/>
      <c r="F788" s="1277">
        <f t="shared" si="12"/>
        <v>0</v>
      </c>
    </row>
    <row r="789" spans="1:6" s="1242" customFormat="1">
      <c r="A789" s="1282"/>
      <c r="B789" s="1251"/>
      <c r="C789" s="1283"/>
      <c r="D789" s="1277"/>
      <c r="E789" s="1275"/>
      <c r="F789" s="1277">
        <f t="shared" si="12"/>
        <v>0</v>
      </c>
    </row>
    <row r="790" spans="1:6" s="1242" customFormat="1" ht="114.75">
      <c r="A790" s="1282" t="s">
        <v>98</v>
      </c>
      <c r="B790" s="1238" t="s">
        <v>3547</v>
      </c>
      <c r="C790" s="1239"/>
      <c r="D790" s="1277"/>
      <c r="E790" s="1275"/>
      <c r="F790" s="1277">
        <f t="shared" si="12"/>
        <v>0</v>
      </c>
    </row>
    <row r="791" spans="1:6" s="1242" customFormat="1" ht="38.25">
      <c r="A791" s="1282"/>
      <c r="B791" s="1238" t="s">
        <v>881</v>
      </c>
      <c r="C791" s="1239"/>
      <c r="D791" s="1277"/>
      <c r="E791" s="1275"/>
      <c r="F791" s="1277">
        <f t="shared" si="12"/>
        <v>0</v>
      </c>
    </row>
    <row r="792" spans="1:6" s="1242" customFormat="1" ht="38.25">
      <c r="A792" s="1282"/>
      <c r="B792" s="1238" t="s">
        <v>3543</v>
      </c>
      <c r="C792" s="1239"/>
      <c r="D792" s="1277"/>
      <c r="E792" s="1275"/>
      <c r="F792" s="1277">
        <f t="shared" si="12"/>
        <v>0</v>
      </c>
    </row>
    <row r="793" spans="1:6" s="1242" customFormat="1" ht="25.5">
      <c r="A793" s="1282"/>
      <c r="B793" s="1238" t="s">
        <v>3544</v>
      </c>
      <c r="C793" s="1239"/>
      <c r="D793" s="1277"/>
      <c r="E793" s="1275"/>
      <c r="F793" s="1277">
        <f t="shared" si="12"/>
        <v>0</v>
      </c>
    </row>
    <row r="794" spans="1:6" s="1242" customFormat="1">
      <c r="A794" s="1282"/>
      <c r="B794" s="1238" t="s">
        <v>882</v>
      </c>
      <c r="C794" s="1239" t="s">
        <v>93</v>
      </c>
      <c r="D794" s="1277">
        <v>4</v>
      </c>
      <c r="E794" s="1275"/>
      <c r="F794" s="1277">
        <f t="shared" si="12"/>
        <v>0</v>
      </c>
    </row>
    <row r="795" spans="1:6" s="1242" customFormat="1">
      <c r="A795" s="1282"/>
      <c r="B795" s="1251"/>
      <c r="C795" s="1283"/>
      <c r="D795" s="1277"/>
      <c r="E795" s="1275"/>
      <c r="F795" s="1277">
        <f t="shared" si="12"/>
        <v>0</v>
      </c>
    </row>
    <row r="796" spans="1:6" s="1242" customFormat="1" ht="102">
      <c r="A796" s="1282" t="s">
        <v>101</v>
      </c>
      <c r="B796" s="1238" t="s">
        <v>3546</v>
      </c>
      <c r="C796" s="1239"/>
      <c r="D796" s="1277"/>
      <c r="E796" s="1275"/>
      <c r="F796" s="1277">
        <f t="shared" si="12"/>
        <v>0</v>
      </c>
    </row>
    <row r="797" spans="1:6" s="1242" customFormat="1" ht="38.25">
      <c r="A797" s="1282"/>
      <c r="B797" s="1238" t="s">
        <v>881</v>
      </c>
      <c r="C797" s="1239"/>
      <c r="D797" s="1277"/>
      <c r="E797" s="1275"/>
      <c r="F797" s="1277">
        <f t="shared" si="12"/>
        <v>0</v>
      </c>
    </row>
    <row r="798" spans="1:6" s="1242" customFormat="1" ht="25.5">
      <c r="A798" s="1282"/>
      <c r="B798" s="1238" t="s">
        <v>3544</v>
      </c>
      <c r="C798" s="1239"/>
      <c r="D798" s="1277"/>
      <c r="E798" s="1275"/>
      <c r="F798" s="1277">
        <f t="shared" si="12"/>
        <v>0</v>
      </c>
    </row>
    <row r="799" spans="1:6" s="1242" customFormat="1">
      <c r="A799" s="1282"/>
      <c r="B799" s="1238" t="s">
        <v>883</v>
      </c>
      <c r="C799" s="1239" t="s">
        <v>93</v>
      </c>
      <c r="D799" s="1277">
        <v>1</v>
      </c>
      <c r="E799" s="1275"/>
      <c r="F799" s="1277">
        <f t="shared" si="12"/>
        <v>0</v>
      </c>
    </row>
    <row r="800" spans="1:6" s="1242" customFormat="1">
      <c r="A800" s="1282"/>
      <c r="B800" s="1251"/>
      <c r="C800" s="1283"/>
      <c r="D800" s="1277"/>
      <c r="E800" s="1275"/>
      <c r="F800" s="1277">
        <f t="shared" si="12"/>
        <v>0</v>
      </c>
    </row>
    <row r="801" spans="1:6" s="1242" customFormat="1" ht="102">
      <c r="A801" s="1282" t="s">
        <v>110</v>
      </c>
      <c r="B801" s="1238" t="s">
        <v>3561</v>
      </c>
      <c r="C801" s="1239"/>
      <c r="D801" s="1277"/>
      <c r="E801" s="1275"/>
      <c r="F801" s="1277">
        <f t="shared" si="12"/>
        <v>0</v>
      </c>
    </row>
    <row r="802" spans="1:6" s="1242" customFormat="1" ht="38.25">
      <c r="A802" s="1282"/>
      <c r="B802" s="1238" t="s">
        <v>881</v>
      </c>
      <c r="C802" s="1239"/>
      <c r="D802" s="1277"/>
      <c r="E802" s="1275"/>
      <c r="F802" s="1277">
        <f t="shared" si="12"/>
        <v>0</v>
      </c>
    </row>
    <row r="803" spans="1:6" s="1242" customFormat="1" ht="25.5">
      <c r="A803" s="1282"/>
      <c r="B803" s="1238" t="s">
        <v>3544</v>
      </c>
      <c r="C803" s="1239"/>
      <c r="D803" s="1277"/>
      <c r="E803" s="1275"/>
      <c r="F803" s="1277">
        <f t="shared" si="12"/>
        <v>0</v>
      </c>
    </row>
    <row r="804" spans="1:6" s="1242" customFormat="1">
      <c r="A804" s="1282"/>
      <c r="B804" s="1238" t="s">
        <v>884</v>
      </c>
      <c r="C804" s="1239" t="s">
        <v>93</v>
      </c>
      <c r="D804" s="1277">
        <v>1</v>
      </c>
      <c r="E804" s="1275"/>
      <c r="F804" s="1277">
        <f t="shared" si="12"/>
        <v>0</v>
      </c>
    </row>
    <row r="805" spans="1:6" s="1242" customFormat="1">
      <c r="A805" s="1282"/>
      <c r="B805" s="1251"/>
      <c r="C805" s="1283"/>
      <c r="D805" s="1277"/>
      <c r="E805" s="1275"/>
      <c r="F805" s="1277">
        <f t="shared" si="12"/>
        <v>0</v>
      </c>
    </row>
    <row r="806" spans="1:6" s="1242" customFormat="1" ht="114.75">
      <c r="A806" s="1282" t="s">
        <v>116</v>
      </c>
      <c r="B806" s="1238" t="s">
        <v>3409</v>
      </c>
      <c r="C806" s="1239"/>
      <c r="D806" s="1277"/>
      <c r="E806" s="1241"/>
      <c r="F806" s="1277">
        <f t="shared" si="12"/>
        <v>0</v>
      </c>
    </row>
    <row r="807" spans="1:6" s="1242" customFormat="1" ht="38.25">
      <c r="A807" s="1282"/>
      <c r="B807" s="1238" t="s">
        <v>3543</v>
      </c>
      <c r="C807" s="1239"/>
      <c r="D807" s="1277"/>
      <c r="E807" s="1241"/>
      <c r="F807" s="1277">
        <f t="shared" si="12"/>
        <v>0</v>
      </c>
    </row>
    <row r="808" spans="1:6" s="1242" customFormat="1" ht="25.5">
      <c r="A808" s="1282"/>
      <c r="B808" s="1238" t="s">
        <v>3544</v>
      </c>
      <c r="C808" s="1239"/>
      <c r="D808" s="1277"/>
      <c r="E808" s="1241"/>
      <c r="F808" s="1277">
        <f t="shared" si="12"/>
        <v>0</v>
      </c>
    </row>
    <row r="809" spans="1:6" s="1242" customFormat="1">
      <c r="A809" s="1282"/>
      <c r="B809" s="1238" t="s">
        <v>885</v>
      </c>
      <c r="C809" s="1239" t="s">
        <v>93</v>
      </c>
      <c r="D809" s="1277">
        <v>1</v>
      </c>
      <c r="E809" s="1241"/>
      <c r="F809" s="1277">
        <f t="shared" si="12"/>
        <v>0</v>
      </c>
    </row>
    <row r="810" spans="1:6" s="1242" customFormat="1">
      <c r="A810" s="1282"/>
      <c r="B810" s="1251"/>
      <c r="C810" s="1283"/>
      <c r="D810" s="1277"/>
      <c r="E810" s="1241"/>
      <c r="F810" s="1277">
        <f t="shared" si="12"/>
        <v>0</v>
      </c>
    </row>
    <row r="811" spans="1:6" s="1242" customFormat="1" ht="114.75">
      <c r="A811" s="1282" t="s">
        <v>120</v>
      </c>
      <c r="B811" s="1238" t="s">
        <v>3551</v>
      </c>
      <c r="C811" s="1239"/>
      <c r="D811" s="1277"/>
      <c r="E811" s="1275"/>
      <c r="F811" s="1277">
        <f t="shared" si="12"/>
        <v>0</v>
      </c>
    </row>
    <row r="812" spans="1:6" s="1242" customFormat="1" ht="38.25">
      <c r="A812" s="1282"/>
      <c r="B812" s="1238" t="s">
        <v>3543</v>
      </c>
      <c r="C812" s="1239"/>
      <c r="D812" s="1277"/>
      <c r="E812" s="1275"/>
      <c r="F812" s="1277">
        <f t="shared" si="12"/>
        <v>0</v>
      </c>
    </row>
    <row r="813" spans="1:6" s="1242" customFormat="1" ht="25.5">
      <c r="A813" s="1282"/>
      <c r="B813" s="1238" t="s">
        <v>3544</v>
      </c>
      <c r="C813" s="1239"/>
      <c r="D813" s="1277"/>
      <c r="E813" s="1275"/>
      <c r="F813" s="1277">
        <f t="shared" si="12"/>
        <v>0</v>
      </c>
    </row>
    <row r="814" spans="1:6" s="1242" customFormat="1">
      <c r="A814" s="1282"/>
      <c r="B814" s="1238" t="s">
        <v>877</v>
      </c>
      <c r="C814" s="1239" t="s">
        <v>93</v>
      </c>
      <c r="D814" s="1277">
        <v>2</v>
      </c>
      <c r="E814" s="1275"/>
      <c r="F814" s="1277">
        <f t="shared" si="12"/>
        <v>0</v>
      </c>
    </row>
    <row r="815" spans="1:6" s="1242" customFormat="1">
      <c r="A815" s="1282"/>
      <c r="B815" s="1251"/>
      <c r="C815" s="1283"/>
      <c r="D815" s="1277"/>
      <c r="E815" s="1275"/>
      <c r="F815" s="1277">
        <f t="shared" si="12"/>
        <v>0</v>
      </c>
    </row>
    <row r="816" spans="1:6" s="1242" customFormat="1" ht="102">
      <c r="A816" s="1282" t="s">
        <v>123</v>
      </c>
      <c r="B816" s="1238" t="s">
        <v>3550</v>
      </c>
      <c r="C816" s="1239"/>
      <c r="D816" s="1277"/>
      <c r="E816" s="1275"/>
      <c r="F816" s="1277">
        <f t="shared" si="12"/>
        <v>0</v>
      </c>
    </row>
    <row r="817" spans="1:6" s="1242" customFormat="1" ht="38.25">
      <c r="A817" s="1282"/>
      <c r="B817" s="1238" t="s">
        <v>3543</v>
      </c>
      <c r="C817" s="1239"/>
      <c r="D817" s="1277"/>
      <c r="E817" s="1275"/>
      <c r="F817" s="1277">
        <f t="shared" si="12"/>
        <v>0</v>
      </c>
    </row>
    <row r="818" spans="1:6" s="1242" customFormat="1" ht="25.5">
      <c r="A818" s="1282"/>
      <c r="B818" s="1238" t="s">
        <v>3544</v>
      </c>
      <c r="C818" s="1239"/>
      <c r="D818" s="1277"/>
      <c r="E818" s="1275"/>
      <c r="F818" s="1277">
        <f t="shared" si="12"/>
        <v>0</v>
      </c>
    </row>
    <row r="819" spans="1:6" s="1242" customFormat="1">
      <c r="A819" s="1282"/>
      <c r="B819" s="1238" t="s">
        <v>525</v>
      </c>
      <c r="C819" s="1239" t="s">
        <v>93</v>
      </c>
      <c r="D819" s="1277">
        <v>24</v>
      </c>
      <c r="E819" s="1275"/>
      <c r="F819" s="1277">
        <f t="shared" si="12"/>
        <v>0</v>
      </c>
    </row>
    <row r="820" spans="1:6" s="1242" customFormat="1">
      <c r="A820" s="1282"/>
      <c r="B820" s="1251"/>
      <c r="C820" s="1283"/>
      <c r="D820" s="1277"/>
      <c r="E820" s="1275"/>
      <c r="F820" s="1277">
        <f t="shared" si="12"/>
        <v>0</v>
      </c>
    </row>
    <row r="821" spans="1:6" s="1242" customFormat="1" ht="76.5">
      <c r="A821" s="1237" t="s">
        <v>124</v>
      </c>
      <c r="B821" s="1238" t="s">
        <v>3549</v>
      </c>
      <c r="C821" s="1239"/>
      <c r="D821" s="1240"/>
      <c r="E821" s="1275"/>
      <c r="F821" s="1277">
        <f t="shared" si="12"/>
        <v>0</v>
      </c>
    </row>
    <row r="822" spans="1:6" s="1242" customFormat="1">
      <c r="A822" s="1237"/>
      <c r="B822" s="1238" t="s">
        <v>886</v>
      </c>
      <c r="C822" s="1239"/>
      <c r="D822" s="1240"/>
      <c r="E822" s="1275"/>
      <c r="F822" s="1277">
        <f t="shared" si="12"/>
        <v>0</v>
      </c>
    </row>
    <row r="823" spans="1:6" s="1242" customFormat="1" ht="25.5">
      <c r="A823" s="1237"/>
      <c r="B823" s="1238" t="s">
        <v>3544</v>
      </c>
      <c r="C823" s="1239"/>
      <c r="D823" s="1240"/>
      <c r="E823" s="1275"/>
      <c r="F823" s="1277">
        <f t="shared" si="12"/>
        <v>0</v>
      </c>
    </row>
    <row r="824" spans="1:6" s="1242" customFormat="1">
      <c r="A824" s="1237"/>
      <c r="B824" s="1238" t="s">
        <v>887</v>
      </c>
      <c r="C824" s="1239"/>
      <c r="D824" s="1240"/>
      <c r="E824" s="1275"/>
      <c r="F824" s="1277">
        <f t="shared" si="12"/>
        <v>0</v>
      </c>
    </row>
    <row r="825" spans="1:6" s="1242" customFormat="1">
      <c r="A825" s="1237"/>
      <c r="B825" s="1235"/>
      <c r="C825" s="1239" t="s">
        <v>93</v>
      </c>
      <c r="D825" s="1240">
        <v>1</v>
      </c>
      <c r="E825" s="1275"/>
      <c r="F825" s="1277">
        <f t="shared" si="12"/>
        <v>0</v>
      </c>
    </row>
    <row r="826" spans="1:6" s="1242" customFormat="1">
      <c r="A826" s="1282"/>
      <c r="B826" s="1251"/>
      <c r="C826" s="1283"/>
      <c r="D826" s="1277"/>
      <c r="E826" s="1275"/>
      <c r="F826" s="1277">
        <f t="shared" si="12"/>
        <v>0</v>
      </c>
    </row>
    <row r="827" spans="1:6" s="1242" customFormat="1" ht="102">
      <c r="A827" s="1282" t="s">
        <v>126</v>
      </c>
      <c r="B827" s="1238" t="s">
        <v>3560</v>
      </c>
      <c r="C827" s="1239"/>
      <c r="D827" s="1277"/>
      <c r="E827" s="1275"/>
      <c r="F827" s="1277">
        <f t="shared" si="12"/>
        <v>0</v>
      </c>
    </row>
    <row r="828" spans="1:6" s="1242" customFormat="1" ht="38.25">
      <c r="A828" s="1282"/>
      <c r="B828" s="1238" t="s">
        <v>881</v>
      </c>
      <c r="C828" s="1239"/>
      <c r="D828" s="1277"/>
      <c r="E828" s="1275"/>
      <c r="F828" s="1277">
        <f t="shared" si="12"/>
        <v>0</v>
      </c>
    </row>
    <row r="829" spans="1:6" s="1242" customFormat="1" ht="25.5">
      <c r="A829" s="1282"/>
      <c r="B829" s="1238" t="s">
        <v>3544</v>
      </c>
      <c r="C829" s="1239"/>
      <c r="D829" s="1277"/>
      <c r="E829" s="1275"/>
      <c r="F829" s="1277">
        <f t="shared" si="12"/>
        <v>0</v>
      </c>
    </row>
    <row r="830" spans="1:6" s="1242" customFormat="1">
      <c r="A830" s="1282"/>
      <c r="B830" s="1238" t="s">
        <v>888</v>
      </c>
      <c r="C830" s="1239" t="s">
        <v>93</v>
      </c>
      <c r="D830" s="1277">
        <v>24</v>
      </c>
      <c r="E830" s="1275"/>
      <c r="F830" s="1277">
        <f t="shared" si="12"/>
        <v>0</v>
      </c>
    </row>
    <row r="831" spans="1:6" s="1242" customFormat="1">
      <c r="A831" s="1282"/>
      <c r="B831" s="1251"/>
      <c r="C831" s="1283"/>
      <c r="D831" s="1277"/>
      <c r="E831" s="1275"/>
      <c r="F831" s="1277">
        <f t="shared" si="12"/>
        <v>0</v>
      </c>
    </row>
    <row r="832" spans="1:6" s="1242" customFormat="1" ht="76.5">
      <c r="A832" s="1282" t="s">
        <v>127</v>
      </c>
      <c r="B832" s="1238" t="s">
        <v>3559</v>
      </c>
      <c r="C832" s="1239"/>
      <c r="D832" s="1277"/>
      <c r="E832" s="1241"/>
      <c r="F832" s="1277">
        <f t="shared" si="12"/>
        <v>0</v>
      </c>
    </row>
    <row r="833" spans="1:6" s="1242" customFormat="1" ht="38.25">
      <c r="A833" s="1282"/>
      <c r="B833" s="1238" t="s">
        <v>881</v>
      </c>
      <c r="C833" s="1239"/>
      <c r="D833" s="1277"/>
      <c r="E833" s="1241"/>
      <c r="F833" s="1277">
        <f t="shared" si="12"/>
        <v>0</v>
      </c>
    </row>
    <row r="834" spans="1:6" s="1242" customFormat="1" ht="25.5">
      <c r="A834" s="1282"/>
      <c r="B834" s="1238" t="s">
        <v>3544</v>
      </c>
      <c r="C834" s="1239"/>
      <c r="D834" s="1277"/>
      <c r="E834" s="1241"/>
      <c r="F834" s="1277">
        <f t="shared" si="12"/>
        <v>0</v>
      </c>
    </row>
    <row r="835" spans="1:6" s="1242" customFormat="1">
      <c r="A835" s="1282"/>
      <c r="B835" s="1238" t="s">
        <v>889</v>
      </c>
      <c r="C835" s="1239" t="s">
        <v>93</v>
      </c>
      <c r="D835" s="1277">
        <v>6</v>
      </c>
      <c r="E835" s="1241"/>
      <c r="F835" s="1277">
        <f t="shared" si="12"/>
        <v>0</v>
      </c>
    </row>
    <row r="836" spans="1:6" s="1242" customFormat="1">
      <c r="A836" s="1282"/>
      <c r="B836" s="1251"/>
      <c r="C836" s="1283"/>
      <c r="D836" s="1277"/>
      <c r="E836" s="1241"/>
      <c r="F836" s="1277">
        <f t="shared" si="12"/>
        <v>0</v>
      </c>
    </row>
    <row r="837" spans="1:6" s="1242" customFormat="1" ht="89.25">
      <c r="A837" s="1282" t="s">
        <v>128</v>
      </c>
      <c r="B837" s="1238" t="s">
        <v>3558</v>
      </c>
      <c r="C837" s="1239"/>
      <c r="D837" s="1277"/>
      <c r="E837" s="1275"/>
      <c r="F837" s="1277">
        <f t="shared" si="12"/>
        <v>0</v>
      </c>
    </row>
    <row r="838" spans="1:6" s="1242" customFormat="1" ht="38.25">
      <c r="A838" s="1282"/>
      <c r="B838" s="1238" t="s">
        <v>881</v>
      </c>
      <c r="C838" s="1239"/>
      <c r="D838" s="1277"/>
      <c r="E838" s="1275"/>
      <c r="F838" s="1277">
        <f t="shared" si="12"/>
        <v>0</v>
      </c>
    </row>
    <row r="839" spans="1:6" s="1242" customFormat="1" ht="25.5">
      <c r="A839" s="1282"/>
      <c r="B839" s="1238" t="s">
        <v>3544</v>
      </c>
      <c r="C839" s="1239"/>
      <c r="D839" s="1277"/>
      <c r="E839" s="1275"/>
      <c r="F839" s="1277">
        <f t="shared" si="12"/>
        <v>0</v>
      </c>
    </row>
    <row r="840" spans="1:6" s="1242" customFormat="1">
      <c r="A840" s="1282"/>
      <c r="B840" s="1238" t="s">
        <v>890</v>
      </c>
      <c r="C840" s="1239" t="s">
        <v>93</v>
      </c>
      <c r="D840" s="1277">
        <v>1</v>
      </c>
      <c r="E840" s="1275"/>
      <c r="F840" s="1277">
        <f t="shared" si="12"/>
        <v>0</v>
      </c>
    </row>
    <row r="841" spans="1:6" s="1242" customFormat="1">
      <c r="A841" s="1282"/>
      <c r="B841" s="1251"/>
      <c r="C841" s="1283"/>
      <c r="D841" s="1277"/>
      <c r="E841" s="1275"/>
      <c r="F841" s="1277">
        <f t="shared" si="12"/>
        <v>0</v>
      </c>
    </row>
    <row r="842" spans="1:6" s="1242" customFormat="1" ht="102">
      <c r="A842" s="1282" t="s">
        <v>129</v>
      </c>
      <c r="B842" s="1238" t="s">
        <v>3557</v>
      </c>
      <c r="C842" s="1239"/>
      <c r="D842" s="1277"/>
      <c r="E842" s="1275"/>
      <c r="F842" s="1277">
        <f t="shared" si="12"/>
        <v>0</v>
      </c>
    </row>
    <row r="843" spans="1:6" s="1242" customFormat="1" ht="38.25">
      <c r="A843" s="1282"/>
      <c r="B843" s="1238" t="s">
        <v>881</v>
      </c>
      <c r="C843" s="1239"/>
      <c r="D843" s="1277"/>
      <c r="E843" s="1275"/>
      <c r="F843" s="1277">
        <f t="shared" si="12"/>
        <v>0</v>
      </c>
    </row>
    <row r="844" spans="1:6" s="1242" customFormat="1" ht="25.5">
      <c r="A844" s="1282"/>
      <c r="B844" s="1238" t="s">
        <v>3544</v>
      </c>
      <c r="C844" s="1239"/>
      <c r="D844" s="1277"/>
      <c r="E844" s="1275"/>
      <c r="F844" s="1277">
        <f t="shared" ref="F844:F907" si="13">D859*E844</f>
        <v>0</v>
      </c>
    </row>
    <row r="845" spans="1:6" s="1242" customFormat="1">
      <c r="A845" s="1282"/>
      <c r="B845" s="1238" t="s">
        <v>891</v>
      </c>
      <c r="C845" s="1239" t="s">
        <v>93</v>
      </c>
      <c r="D845" s="1277">
        <v>1</v>
      </c>
      <c r="E845" s="1275"/>
      <c r="F845" s="1277">
        <f t="shared" si="13"/>
        <v>0</v>
      </c>
    </row>
    <row r="846" spans="1:6" s="1242" customFormat="1">
      <c r="A846" s="1282"/>
      <c r="B846" s="1251"/>
      <c r="C846" s="1283"/>
      <c r="D846" s="1277"/>
      <c r="E846" s="1275"/>
      <c r="F846" s="1277">
        <f t="shared" si="13"/>
        <v>0</v>
      </c>
    </row>
    <row r="847" spans="1:6" s="1242" customFormat="1" ht="76.5">
      <c r="A847" s="1237" t="s">
        <v>130</v>
      </c>
      <c r="B847" s="1238" t="s">
        <v>3552</v>
      </c>
      <c r="C847" s="1239"/>
      <c r="D847" s="1240"/>
      <c r="E847" s="1275"/>
      <c r="F847" s="1277">
        <f t="shared" si="13"/>
        <v>0</v>
      </c>
    </row>
    <row r="848" spans="1:6" s="1242" customFormat="1">
      <c r="A848" s="1237"/>
      <c r="B848" s="1238" t="s">
        <v>886</v>
      </c>
      <c r="C848" s="1239"/>
      <c r="D848" s="1240"/>
      <c r="E848" s="1275"/>
      <c r="F848" s="1277">
        <f t="shared" si="13"/>
        <v>0</v>
      </c>
    </row>
    <row r="849" spans="1:6" s="1242" customFormat="1" ht="25.5">
      <c r="A849" s="1237"/>
      <c r="B849" s="1238" t="s">
        <v>3544</v>
      </c>
      <c r="C849" s="1239"/>
      <c r="D849" s="1240"/>
      <c r="E849" s="1275"/>
      <c r="F849" s="1277">
        <f t="shared" si="13"/>
        <v>0</v>
      </c>
    </row>
    <row r="850" spans="1:6" s="1242" customFormat="1">
      <c r="A850" s="1237"/>
      <c r="B850" s="1238" t="s">
        <v>892</v>
      </c>
      <c r="C850" s="1239"/>
      <c r="D850" s="1240"/>
      <c r="E850" s="1275"/>
      <c r="F850" s="1277">
        <f t="shared" si="13"/>
        <v>0</v>
      </c>
    </row>
    <row r="851" spans="1:6" s="1242" customFormat="1">
      <c r="A851" s="1237"/>
      <c r="B851" s="1235"/>
      <c r="C851" s="1239" t="s">
        <v>93</v>
      </c>
      <c r="D851" s="1240">
        <v>1</v>
      </c>
      <c r="E851" s="1275"/>
      <c r="F851" s="1277">
        <f t="shared" si="13"/>
        <v>0</v>
      </c>
    </row>
    <row r="852" spans="1:6" s="1242" customFormat="1">
      <c r="A852" s="1282"/>
      <c r="B852" s="1251"/>
      <c r="C852" s="1283"/>
      <c r="D852" s="1277"/>
      <c r="E852" s="1275"/>
      <c r="F852" s="1277">
        <f t="shared" si="13"/>
        <v>0</v>
      </c>
    </row>
    <row r="853" spans="1:6" s="1242" customFormat="1" ht="114.75">
      <c r="A853" s="1282" t="s">
        <v>133</v>
      </c>
      <c r="B853" s="1238" t="s">
        <v>3556</v>
      </c>
      <c r="C853" s="1239"/>
      <c r="D853" s="1277"/>
      <c r="E853" s="1275"/>
      <c r="F853" s="1277">
        <f t="shared" si="13"/>
        <v>0</v>
      </c>
    </row>
    <row r="854" spans="1:6" s="1242" customFormat="1" ht="38.25">
      <c r="A854" s="1282"/>
      <c r="B854" s="1238" t="s">
        <v>881</v>
      </c>
      <c r="C854" s="1239"/>
      <c r="D854" s="1277"/>
      <c r="E854" s="1275"/>
      <c r="F854" s="1277">
        <f t="shared" si="13"/>
        <v>0</v>
      </c>
    </row>
    <row r="855" spans="1:6" s="1242" customFormat="1" ht="25.5">
      <c r="A855" s="1282"/>
      <c r="B855" s="1238" t="s">
        <v>3544</v>
      </c>
      <c r="C855" s="1239"/>
      <c r="D855" s="1277"/>
      <c r="E855" s="1275"/>
      <c r="F855" s="1277">
        <f t="shared" si="13"/>
        <v>0</v>
      </c>
    </row>
    <row r="856" spans="1:6" s="1242" customFormat="1">
      <c r="A856" s="1282"/>
      <c r="B856" s="1238" t="s">
        <v>893</v>
      </c>
      <c r="C856" s="1239" t="s">
        <v>93</v>
      </c>
      <c r="D856" s="1277">
        <v>1</v>
      </c>
      <c r="E856" s="1275"/>
      <c r="F856" s="1277">
        <f t="shared" si="13"/>
        <v>0</v>
      </c>
    </row>
    <row r="857" spans="1:6" s="1242" customFormat="1">
      <c r="A857" s="1282"/>
      <c r="B857" s="1251"/>
      <c r="C857" s="1283"/>
      <c r="D857" s="1277"/>
      <c r="E857" s="1275"/>
      <c r="F857" s="1277">
        <f t="shared" si="13"/>
        <v>0</v>
      </c>
    </row>
    <row r="858" spans="1:6" s="1242" customFormat="1" ht="114.75">
      <c r="A858" s="1282" t="s">
        <v>135</v>
      </c>
      <c r="B858" s="1238" t="s">
        <v>3553</v>
      </c>
      <c r="C858" s="1239"/>
      <c r="D858" s="1277"/>
      <c r="E858" s="1275"/>
      <c r="F858" s="1277">
        <f t="shared" si="13"/>
        <v>0</v>
      </c>
    </row>
    <row r="859" spans="1:6" s="1242" customFormat="1" ht="38.25">
      <c r="A859" s="1282"/>
      <c r="B859" s="1238" t="s">
        <v>3543</v>
      </c>
      <c r="C859" s="1239"/>
      <c r="D859" s="1277"/>
      <c r="E859" s="1275"/>
      <c r="F859" s="1277">
        <f t="shared" si="13"/>
        <v>0</v>
      </c>
    </row>
    <row r="860" spans="1:6" s="1242" customFormat="1" ht="25.5">
      <c r="A860" s="1282"/>
      <c r="B860" s="1238" t="s">
        <v>3544</v>
      </c>
      <c r="C860" s="1239"/>
      <c r="D860" s="1277"/>
      <c r="E860" s="1275"/>
      <c r="F860" s="1277">
        <f t="shared" si="13"/>
        <v>0</v>
      </c>
    </row>
    <row r="861" spans="1:6" s="1242" customFormat="1">
      <c r="A861" s="1282"/>
      <c r="B861" s="1238" t="s">
        <v>526</v>
      </c>
      <c r="C861" s="1239" t="s">
        <v>93</v>
      </c>
      <c r="D861" s="1277">
        <v>16</v>
      </c>
      <c r="E861" s="1275"/>
      <c r="F861" s="1277">
        <f t="shared" si="13"/>
        <v>0</v>
      </c>
    </row>
    <row r="862" spans="1:6" s="1242" customFormat="1">
      <c r="A862" s="1282"/>
      <c r="B862" s="1251"/>
      <c r="C862" s="1283"/>
      <c r="D862" s="1277"/>
      <c r="E862" s="1275"/>
      <c r="F862" s="1277">
        <f t="shared" si="13"/>
        <v>0</v>
      </c>
    </row>
    <row r="863" spans="1:6" s="1242" customFormat="1" ht="114.75">
      <c r="A863" s="1282" t="s">
        <v>136</v>
      </c>
      <c r="B863" s="1238" t="s">
        <v>3555</v>
      </c>
      <c r="C863" s="1239"/>
      <c r="D863" s="1277"/>
      <c r="E863" s="1275"/>
      <c r="F863" s="1277">
        <f t="shared" si="13"/>
        <v>0</v>
      </c>
    </row>
    <row r="864" spans="1:6" s="1242" customFormat="1" ht="38.25">
      <c r="A864" s="1282"/>
      <c r="B864" s="1238" t="s">
        <v>881</v>
      </c>
      <c r="C864" s="1239"/>
      <c r="D864" s="1277"/>
      <c r="E864" s="1275"/>
      <c r="F864" s="1277">
        <f t="shared" si="13"/>
        <v>0</v>
      </c>
    </row>
    <row r="865" spans="1:6" s="1242" customFormat="1" ht="25.5">
      <c r="A865" s="1282"/>
      <c r="B865" s="1238" t="s">
        <v>3544</v>
      </c>
      <c r="C865" s="1239"/>
      <c r="D865" s="1277"/>
      <c r="E865" s="1275"/>
      <c r="F865" s="1277">
        <f t="shared" si="13"/>
        <v>0</v>
      </c>
    </row>
    <row r="866" spans="1:6" s="1242" customFormat="1">
      <c r="A866" s="1282"/>
      <c r="B866" s="1238" t="s">
        <v>895</v>
      </c>
      <c r="C866" s="1239" t="s">
        <v>93</v>
      </c>
      <c r="D866" s="1277">
        <v>14</v>
      </c>
      <c r="E866" s="1275"/>
      <c r="F866" s="1277">
        <f t="shared" si="13"/>
        <v>0</v>
      </c>
    </row>
    <row r="867" spans="1:6" s="1242" customFormat="1">
      <c r="A867" s="1282"/>
      <c r="B867" s="1238"/>
      <c r="C867" s="1239"/>
      <c r="D867" s="1277"/>
      <c r="E867" s="1275"/>
      <c r="F867" s="1277">
        <f t="shared" si="13"/>
        <v>0</v>
      </c>
    </row>
    <row r="868" spans="1:6" s="1242" customFormat="1" ht="102">
      <c r="A868" s="1282" t="s">
        <v>137</v>
      </c>
      <c r="B868" s="1238" t="s">
        <v>3554</v>
      </c>
      <c r="C868" s="1239"/>
      <c r="D868" s="1277"/>
      <c r="E868" s="1275"/>
      <c r="F868" s="1277">
        <f t="shared" si="13"/>
        <v>0</v>
      </c>
    </row>
    <row r="869" spans="1:6" s="1242" customFormat="1" ht="38.25">
      <c r="A869" s="1282"/>
      <c r="B869" s="1238" t="s">
        <v>881</v>
      </c>
      <c r="C869" s="1239"/>
      <c r="D869" s="1277"/>
      <c r="E869" s="1275"/>
      <c r="F869" s="1277">
        <f t="shared" si="13"/>
        <v>0</v>
      </c>
    </row>
    <row r="870" spans="1:6" s="1242" customFormat="1" ht="25.5">
      <c r="A870" s="1282"/>
      <c r="B870" s="1238" t="s">
        <v>3544</v>
      </c>
      <c r="C870" s="1239"/>
      <c r="D870" s="1277"/>
      <c r="E870" s="1275"/>
      <c r="F870" s="1277">
        <f t="shared" si="13"/>
        <v>0</v>
      </c>
    </row>
    <row r="871" spans="1:6" s="1242" customFormat="1">
      <c r="A871" s="1282"/>
      <c r="B871" s="1238" t="s">
        <v>896</v>
      </c>
      <c r="C871" s="1239" t="s">
        <v>93</v>
      </c>
      <c r="D871" s="1277">
        <v>6</v>
      </c>
      <c r="E871" s="1275"/>
      <c r="F871" s="1277">
        <f t="shared" si="13"/>
        <v>0</v>
      </c>
    </row>
    <row r="872" spans="1:6" s="1242" customFormat="1">
      <c r="A872" s="1282"/>
      <c r="B872" s="1238"/>
      <c r="C872" s="1239"/>
      <c r="D872" s="1277"/>
      <c r="E872" s="1275"/>
      <c r="F872" s="1277">
        <f t="shared" si="13"/>
        <v>0</v>
      </c>
    </row>
    <row r="873" spans="1:6" s="1242" customFormat="1" ht="102">
      <c r="A873" s="1282" t="s">
        <v>139</v>
      </c>
      <c r="B873" s="1238" t="s">
        <v>3562</v>
      </c>
      <c r="C873" s="1239"/>
      <c r="D873" s="1277"/>
      <c r="E873" s="1275"/>
      <c r="F873" s="1277">
        <f t="shared" si="13"/>
        <v>0</v>
      </c>
    </row>
    <row r="874" spans="1:6" s="1242" customFormat="1" ht="38.25">
      <c r="A874" s="1282"/>
      <c r="B874" s="1238" t="s">
        <v>881</v>
      </c>
      <c r="C874" s="1239"/>
      <c r="D874" s="1277"/>
      <c r="E874" s="1275"/>
      <c r="F874" s="1277">
        <f t="shared" si="13"/>
        <v>0</v>
      </c>
    </row>
    <row r="875" spans="1:6" s="1242" customFormat="1" ht="25.5">
      <c r="A875" s="1282"/>
      <c r="B875" s="1238" t="s">
        <v>3544</v>
      </c>
      <c r="C875" s="1239"/>
      <c r="D875" s="1277"/>
      <c r="E875" s="1275"/>
      <c r="F875" s="1277">
        <f t="shared" si="13"/>
        <v>0</v>
      </c>
    </row>
    <row r="876" spans="1:6" s="1242" customFormat="1">
      <c r="A876" s="1282"/>
      <c r="B876" s="1238" t="s">
        <v>897</v>
      </c>
      <c r="C876" s="1239" t="s">
        <v>93</v>
      </c>
      <c r="D876" s="1277">
        <v>1</v>
      </c>
      <c r="E876" s="1275"/>
      <c r="F876" s="1277">
        <f t="shared" si="13"/>
        <v>0</v>
      </c>
    </row>
    <row r="877" spans="1:6" s="1242" customFormat="1">
      <c r="A877" s="1282"/>
      <c r="B877" s="1238"/>
      <c r="C877" s="1239"/>
      <c r="D877" s="1277"/>
      <c r="E877" s="1275"/>
      <c r="F877" s="1277">
        <f t="shared" si="13"/>
        <v>0</v>
      </c>
    </row>
    <row r="878" spans="1:6" s="1242" customFormat="1" ht="114.75">
      <c r="A878" s="1282" t="s">
        <v>141</v>
      </c>
      <c r="B878" s="1238" t="s">
        <v>3564</v>
      </c>
      <c r="C878" s="1239"/>
      <c r="D878" s="1277"/>
      <c r="E878" s="1275"/>
      <c r="F878" s="1277">
        <f t="shared" si="13"/>
        <v>0</v>
      </c>
    </row>
    <row r="879" spans="1:6" s="1242" customFormat="1" ht="38.25">
      <c r="A879" s="1282"/>
      <c r="B879" s="1238" t="s">
        <v>3543</v>
      </c>
      <c r="C879" s="1239"/>
      <c r="D879" s="1277"/>
      <c r="E879" s="1275"/>
      <c r="F879" s="1277">
        <f t="shared" si="13"/>
        <v>0</v>
      </c>
    </row>
    <row r="880" spans="1:6" s="1242" customFormat="1" ht="25.5">
      <c r="A880" s="1282"/>
      <c r="B880" s="1238" t="s">
        <v>3544</v>
      </c>
      <c r="C880" s="1239"/>
      <c r="D880" s="1277"/>
      <c r="E880" s="1275"/>
      <c r="F880" s="1277">
        <f t="shared" si="13"/>
        <v>0</v>
      </c>
    </row>
    <row r="881" spans="1:6" s="1242" customFormat="1">
      <c r="A881" s="1282"/>
      <c r="B881" s="1238" t="s">
        <v>527</v>
      </c>
      <c r="C881" s="1239" t="s">
        <v>93</v>
      </c>
      <c r="D881" s="1277">
        <v>46</v>
      </c>
      <c r="E881" s="1275"/>
      <c r="F881" s="1277">
        <f t="shared" si="13"/>
        <v>0</v>
      </c>
    </row>
    <row r="882" spans="1:6" s="1242" customFormat="1">
      <c r="A882" s="1282"/>
      <c r="B882" s="1238"/>
      <c r="C882" s="1239"/>
      <c r="D882" s="1277"/>
      <c r="E882" s="1275"/>
      <c r="F882" s="1277">
        <f t="shared" si="13"/>
        <v>0</v>
      </c>
    </row>
    <row r="883" spans="1:6" s="1242" customFormat="1" ht="114.75">
      <c r="A883" s="1282" t="s">
        <v>143</v>
      </c>
      <c r="B883" s="1238" t="s">
        <v>3563</v>
      </c>
      <c r="C883" s="1239"/>
      <c r="D883" s="1277"/>
      <c r="E883" s="1275"/>
      <c r="F883" s="1277">
        <f t="shared" si="13"/>
        <v>0</v>
      </c>
    </row>
    <row r="884" spans="1:6" s="1242" customFormat="1" ht="38.25">
      <c r="A884" s="1282"/>
      <c r="B884" s="1238" t="s">
        <v>881</v>
      </c>
      <c r="C884" s="1239"/>
      <c r="D884" s="1277"/>
      <c r="E884" s="1275"/>
      <c r="F884" s="1277">
        <f t="shared" si="13"/>
        <v>0</v>
      </c>
    </row>
    <row r="885" spans="1:6" s="1242" customFormat="1" ht="25.5">
      <c r="A885" s="1282"/>
      <c r="B885" s="1238" t="s">
        <v>3544</v>
      </c>
      <c r="C885" s="1239"/>
      <c r="D885" s="1277"/>
      <c r="E885" s="1275"/>
      <c r="F885" s="1277">
        <f t="shared" si="13"/>
        <v>0</v>
      </c>
    </row>
    <row r="886" spans="1:6" s="1242" customFormat="1">
      <c r="A886" s="1282"/>
      <c r="B886" s="1238" t="s">
        <v>898</v>
      </c>
      <c r="C886" s="1239" t="s">
        <v>93</v>
      </c>
      <c r="D886" s="1277">
        <v>1</v>
      </c>
      <c r="E886" s="1275"/>
      <c r="F886" s="1277">
        <f t="shared" si="13"/>
        <v>0</v>
      </c>
    </row>
    <row r="887" spans="1:6" s="1242" customFormat="1">
      <c r="A887" s="1282"/>
      <c r="B887" s="1251"/>
      <c r="C887" s="1283"/>
      <c r="D887" s="1277"/>
      <c r="E887" s="1275"/>
      <c r="F887" s="1277">
        <f t="shared" si="13"/>
        <v>0</v>
      </c>
    </row>
    <row r="888" spans="1:6" s="1242" customFormat="1" ht="114.75">
      <c r="A888" s="1282" t="s">
        <v>145</v>
      </c>
      <c r="B888" s="1238" t="s">
        <v>3570</v>
      </c>
      <c r="C888" s="1239"/>
      <c r="D888" s="1277"/>
      <c r="E888" s="1275"/>
      <c r="F888" s="1277">
        <f t="shared" si="13"/>
        <v>0</v>
      </c>
    </row>
    <row r="889" spans="1:6" s="1242" customFormat="1" ht="38.25">
      <c r="A889" s="1282"/>
      <c r="B889" s="1238" t="s">
        <v>3543</v>
      </c>
      <c r="C889" s="1239"/>
      <c r="D889" s="1277"/>
      <c r="E889" s="1275"/>
      <c r="F889" s="1277">
        <f t="shared" si="13"/>
        <v>0</v>
      </c>
    </row>
    <row r="890" spans="1:6" s="1242" customFormat="1" ht="25.5">
      <c r="A890" s="1282"/>
      <c r="B890" s="1238" t="s">
        <v>3544</v>
      </c>
      <c r="C890" s="1239"/>
      <c r="D890" s="1277"/>
      <c r="E890" s="1275"/>
      <c r="F890" s="1277">
        <f t="shared" si="13"/>
        <v>0</v>
      </c>
    </row>
    <row r="891" spans="1:6" s="1242" customFormat="1">
      <c r="A891" s="1282"/>
      <c r="B891" s="1238" t="s">
        <v>528</v>
      </c>
      <c r="C891" s="1239" t="s">
        <v>93</v>
      </c>
      <c r="D891" s="1277">
        <v>1</v>
      </c>
      <c r="E891" s="1275"/>
      <c r="F891" s="1277">
        <f t="shared" si="13"/>
        <v>0</v>
      </c>
    </row>
    <row r="892" spans="1:6" s="1242" customFormat="1">
      <c r="A892" s="1282"/>
      <c r="B892" s="1251"/>
      <c r="C892" s="1283"/>
      <c r="D892" s="1277"/>
      <c r="E892" s="1275"/>
      <c r="F892" s="1277">
        <f t="shared" si="13"/>
        <v>0</v>
      </c>
    </row>
    <row r="893" spans="1:6" s="1242" customFormat="1" ht="114.75">
      <c r="A893" s="1282" t="s">
        <v>146</v>
      </c>
      <c r="B893" s="1238" t="s">
        <v>3569</v>
      </c>
      <c r="C893" s="1239"/>
      <c r="D893" s="1277"/>
      <c r="E893" s="1275"/>
      <c r="F893" s="1277">
        <f t="shared" si="13"/>
        <v>0</v>
      </c>
    </row>
    <row r="894" spans="1:6" s="1242" customFormat="1" ht="38.25">
      <c r="A894" s="1282"/>
      <c r="B894" s="1238" t="s">
        <v>3543</v>
      </c>
      <c r="C894" s="1239"/>
      <c r="D894" s="1277"/>
      <c r="E894" s="1275"/>
      <c r="F894" s="1277">
        <f t="shared" si="13"/>
        <v>0</v>
      </c>
    </row>
    <row r="895" spans="1:6" s="1242" customFormat="1" ht="25.5">
      <c r="A895" s="1282"/>
      <c r="B895" s="1238" t="s">
        <v>3544</v>
      </c>
      <c r="C895" s="1239"/>
      <c r="D895" s="1277"/>
      <c r="E895" s="1275"/>
      <c r="F895" s="1277">
        <f t="shared" si="13"/>
        <v>0</v>
      </c>
    </row>
    <row r="896" spans="1:6" s="1242" customFormat="1">
      <c r="A896" s="1282"/>
      <c r="B896" s="1238" t="s">
        <v>899</v>
      </c>
      <c r="C896" s="1239" t="s">
        <v>93</v>
      </c>
      <c r="D896" s="1277">
        <v>1</v>
      </c>
      <c r="E896" s="1275"/>
      <c r="F896" s="1277">
        <f t="shared" si="13"/>
        <v>0</v>
      </c>
    </row>
    <row r="897" spans="1:6" s="1242" customFormat="1">
      <c r="A897" s="1282"/>
      <c r="B897" s="1251"/>
      <c r="C897" s="1283"/>
      <c r="D897" s="1277"/>
      <c r="E897" s="1275"/>
      <c r="F897" s="1277">
        <f t="shared" si="13"/>
        <v>0</v>
      </c>
    </row>
    <row r="898" spans="1:6" s="1242" customFormat="1" ht="114.75">
      <c r="A898" s="1282" t="s">
        <v>148</v>
      </c>
      <c r="B898" s="1238" t="s">
        <v>3568</v>
      </c>
      <c r="C898" s="1239"/>
      <c r="D898" s="1277"/>
      <c r="E898" s="1275"/>
      <c r="F898" s="1277">
        <f t="shared" si="13"/>
        <v>0</v>
      </c>
    </row>
    <row r="899" spans="1:6" s="1242" customFormat="1" ht="38.25">
      <c r="A899" s="1282"/>
      <c r="B899" s="1238" t="s">
        <v>3543</v>
      </c>
      <c r="C899" s="1239"/>
      <c r="D899" s="1277"/>
      <c r="E899" s="1275"/>
      <c r="F899" s="1277">
        <f t="shared" si="13"/>
        <v>0</v>
      </c>
    </row>
    <row r="900" spans="1:6" s="1242" customFormat="1" ht="25.5">
      <c r="A900" s="1282"/>
      <c r="B900" s="1238" t="s">
        <v>3544</v>
      </c>
      <c r="C900" s="1239"/>
      <c r="D900" s="1277"/>
      <c r="E900" s="1275"/>
      <c r="F900" s="1277">
        <f t="shared" si="13"/>
        <v>0</v>
      </c>
    </row>
    <row r="901" spans="1:6" s="1242" customFormat="1">
      <c r="A901" s="1282"/>
      <c r="B901" s="1238" t="s">
        <v>529</v>
      </c>
      <c r="C901" s="1239" t="s">
        <v>93</v>
      </c>
      <c r="D901" s="1277">
        <v>1</v>
      </c>
      <c r="E901" s="1275"/>
      <c r="F901" s="1277">
        <f t="shared" si="13"/>
        <v>0</v>
      </c>
    </row>
    <row r="902" spans="1:6" s="1242" customFormat="1">
      <c r="A902" s="1282"/>
      <c r="B902" s="1251"/>
      <c r="C902" s="1283"/>
      <c r="D902" s="1277"/>
      <c r="E902" s="1275"/>
      <c r="F902" s="1277">
        <f t="shared" si="13"/>
        <v>0</v>
      </c>
    </row>
    <row r="903" spans="1:6" s="1242" customFormat="1" ht="114.75">
      <c r="A903" s="1282" t="s">
        <v>152</v>
      </c>
      <c r="B903" s="1238" t="s">
        <v>3567</v>
      </c>
      <c r="C903" s="1239"/>
      <c r="D903" s="1277"/>
      <c r="E903" s="1275"/>
      <c r="F903" s="1277">
        <f t="shared" si="13"/>
        <v>0</v>
      </c>
    </row>
    <row r="904" spans="1:6" s="1242" customFormat="1" ht="38.25">
      <c r="A904" s="1282"/>
      <c r="B904" s="1238" t="s">
        <v>3543</v>
      </c>
      <c r="C904" s="1239"/>
      <c r="D904" s="1277"/>
      <c r="E904" s="1275"/>
      <c r="F904" s="1277">
        <f t="shared" si="13"/>
        <v>0</v>
      </c>
    </row>
    <row r="905" spans="1:6" s="1242" customFormat="1" ht="25.5">
      <c r="A905" s="1282"/>
      <c r="B905" s="1238" t="s">
        <v>3544</v>
      </c>
      <c r="C905" s="1239"/>
      <c r="D905" s="1277"/>
      <c r="E905" s="1275"/>
      <c r="F905" s="1277">
        <f t="shared" si="13"/>
        <v>0</v>
      </c>
    </row>
    <row r="906" spans="1:6" s="1242" customFormat="1">
      <c r="A906" s="1282"/>
      <c r="B906" s="1238" t="s">
        <v>900</v>
      </c>
      <c r="C906" s="1239" t="s">
        <v>93</v>
      </c>
      <c r="D906" s="1277">
        <v>8</v>
      </c>
      <c r="E906" s="1275"/>
      <c r="F906" s="1277">
        <f t="shared" si="13"/>
        <v>0</v>
      </c>
    </row>
    <row r="907" spans="1:6" s="1242" customFormat="1">
      <c r="A907" s="1282"/>
      <c r="B907" s="1251"/>
      <c r="C907" s="1283"/>
      <c r="D907" s="1277"/>
      <c r="E907" s="1275"/>
      <c r="F907" s="1277">
        <f t="shared" si="13"/>
        <v>0</v>
      </c>
    </row>
    <row r="908" spans="1:6" s="1242" customFormat="1" ht="114.75">
      <c r="A908" s="1282" t="s">
        <v>185</v>
      </c>
      <c r="B908" s="1238" t="s">
        <v>3566</v>
      </c>
      <c r="C908" s="1239"/>
      <c r="D908" s="1277"/>
      <c r="E908" s="1275"/>
      <c r="F908" s="1277">
        <f t="shared" ref="F908:F971" si="14">D923*E908</f>
        <v>0</v>
      </c>
    </row>
    <row r="909" spans="1:6" s="1242" customFormat="1" ht="38.25">
      <c r="A909" s="1282"/>
      <c r="B909" s="1238" t="s">
        <v>3543</v>
      </c>
      <c r="C909" s="1239"/>
      <c r="D909" s="1277"/>
      <c r="E909" s="1275"/>
      <c r="F909" s="1277">
        <f t="shared" si="14"/>
        <v>0</v>
      </c>
    </row>
    <row r="910" spans="1:6" s="1242" customFormat="1" ht="25.5">
      <c r="A910" s="1282"/>
      <c r="B910" s="1238" t="s">
        <v>3544</v>
      </c>
      <c r="C910" s="1239"/>
      <c r="D910" s="1277"/>
      <c r="E910" s="1275"/>
      <c r="F910" s="1277">
        <f t="shared" si="14"/>
        <v>0</v>
      </c>
    </row>
    <row r="911" spans="1:6" s="1242" customFormat="1">
      <c r="A911" s="1282"/>
      <c r="B911" s="1238" t="s">
        <v>901</v>
      </c>
      <c r="C911" s="1239" t="s">
        <v>93</v>
      </c>
      <c r="D911" s="1277">
        <v>3</v>
      </c>
      <c r="E911" s="1275"/>
      <c r="F911" s="1277">
        <f t="shared" si="14"/>
        <v>0</v>
      </c>
    </row>
    <row r="912" spans="1:6" s="1242" customFormat="1">
      <c r="A912" s="1282"/>
      <c r="B912" s="1251"/>
      <c r="C912" s="1283"/>
      <c r="D912" s="1277"/>
      <c r="E912" s="1275"/>
      <c r="F912" s="1277">
        <f t="shared" si="14"/>
        <v>0</v>
      </c>
    </row>
    <row r="913" spans="1:6" s="1242" customFormat="1" ht="114.75">
      <c r="A913" s="1282" t="s">
        <v>187</v>
      </c>
      <c r="B913" s="1238" t="s">
        <v>3565</v>
      </c>
      <c r="C913" s="1239"/>
      <c r="D913" s="1277"/>
      <c r="E913" s="1275"/>
      <c r="F913" s="1277">
        <f t="shared" si="14"/>
        <v>0</v>
      </c>
    </row>
    <row r="914" spans="1:6" s="1242" customFormat="1" ht="38.25">
      <c r="A914" s="1282"/>
      <c r="B914" s="1238" t="s">
        <v>3543</v>
      </c>
      <c r="C914" s="1239"/>
      <c r="D914" s="1277"/>
      <c r="E914" s="1275"/>
      <c r="F914" s="1277">
        <f t="shared" si="14"/>
        <v>0</v>
      </c>
    </row>
    <row r="915" spans="1:6" s="1242" customFormat="1" ht="25.5">
      <c r="A915" s="1282"/>
      <c r="B915" s="1238" t="s">
        <v>3544</v>
      </c>
      <c r="C915" s="1239"/>
      <c r="D915" s="1277"/>
      <c r="E915" s="1275"/>
      <c r="F915" s="1277">
        <f t="shared" si="14"/>
        <v>0</v>
      </c>
    </row>
    <row r="916" spans="1:6" s="1242" customFormat="1">
      <c r="A916" s="1282"/>
      <c r="B916" s="1238" t="s">
        <v>902</v>
      </c>
      <c r="C916" s="1239" t="s">
        <v>93</v>
      </c>
      <c r="D916" s="1277">
        <v>1</v>
      </c>
      <c r="E916" s="1275"/>
      <c r="F916" s="1277">
        <f t="shared" si="14"/>
        <v>0</v>
      </c>
    </row>
    <row r="917" spans="1:6" s="1242" customFormat="1">
      <c r="A917" s="1282"/>
      <c r="B917" s="1251"/>
      <c r="C917" s="1283"/>
      <c r="D917" s="1277"/>
      <c r="E917" s="1275"/>
      <c r="F917" s="1277">
        <f t="shared" si="14"/>
        <v>0</v>
      </c>
    </row>
    <row r="918" spans="1:6" s="1242" customFormat="1" ht="114.75">
      <c r="A918" s="1282" t="s">
        <v>189</v>
      </c>
      <c r="B918" s="1238" t="s">
        <v>3571</v>
      </c>
      <c r="C918" s="1239"/>
      <c r="D918" s="1277"/>
      <c r="E918" s="1275"/>
      <c r="F918" s="1277">
        <f t="shared" si="14"/>
        <v>0</v>
      </c>
    </row>
    <row r="919" spans="1:6" s="1242" customFormat="1" ht="38.25">
      <c r="A919" s="1282"/>
      <c r="B919" s="1238" t="s">
        <v>881</v>
      </c>
      <c r="C919" s="1239"/>
      <c r="D919" s="1277"/>
      <c r="E919" s="1275"/>
      <c r="F919" s="1277">
        <f t="shared" si="14"/>
        <v>0</v>
      </c>
    </row>
    <row r="920" spans="1:6" s="1242" customFormat="1" ht="25.5">
      <c r="A920" s="1282"/>
      <c r="B920" s="1238" t="s">
        <v>3544</v>
      </c>
      <c r="C920" s="1239"/>
      <c r="D920" s="1277"/>
      <c r="E920" s="1275"/>
      <c r="F920" s="1277">
        <f t="shared" si="14"/>
        <v>0</v>
      </c>
    </row>
    <row r="921" spans="1:6" s="1242" customFormat="1">
      <c r="A921" s="1282"/>
      <c r="B921" s="1238" t="s">
        <v>903</v>
      </c>
      <c r="C921" s="1239" t="s">
        <v>93</v>
      </c>
      <c r="D921" s="1277">
        <v>4</v>
      </c>
      <c r="E921" s="1275"/>
      <c r="F921" s="1277">
        <f t="shared" si="14"/>
        <v>0</v>
      </c>
    </row>
    <row r="922" spans="1:6" s="1242" customFormat="1">
      <c r="A922" s="1282"/>
      <c r="B922" s="1251"/>
      <c r="C922" s="1283"/>
      <c r="D922" s="1277"/>
      <c r="E922" s="1275"/>
      <c r="F922" s="1277">
        <f t="shared" si="14"/>
        <v>0</v>
      </c>
    </row>
    <row r="923" spans="1:6" s="1242" customFormat="1" ht="114.75">
      <c r="A923" s="1282" t="s">
        <v>190</v>
      </c>
      <c r="B923" s="1238" t="s">
        <v>3573</v>
      </c>
      <c r="C923" s="1239"/>
      <c r="D923" s="1277"/>
      <c r="E923" s="1275"/>
      <c r="F923" s="1277">
        <f t="shared" si="14"/>
        <v>0</v>
      </c>
    </row>
    <row r="924" spans="1:6" s="1242" customFormat="1" ht="38.25">
      <c r="A924" s="1282"/>
      <c r="B924" s="1238" t="s">
        <v>3543</v>
      </c>
      <c r="C924" s="1239"/>
      <c r="D924" s="1277"/>
      <c r="E924" s="1275"/>
      <c r="F924" s="1277">
        <f t="shared" si="14"/>
        <v>0</v>
      </c>
    </row>
    <row r="925" spans="1:6" s="1242" customFormat="1" ht="25.5">
      <c r="A925" s="1282"/>
      <c r="B925" s="1238" t="s">
        <v>3544</v>
      </c>
      <c r="C925" s="1239"/>
      <c r="D925" s="1277"/>
      <c r="E925" s="1275"/>
      <c r="F925" s="1277">
        <f t="shared" si="14"/>
        <v>0</v>
      </c>
    </row>
    <row r="926" spans="1:6" s="1242" customFormat="1">
      <c r="A926" s="1282"/>
      <c r="B926" s="1238" t="s">
        <v>904</v>
      </c>
      <c r="C926" s="1239" t="s">
        <v>93</v>
      </c>
      <c r="D926" s="1277">
        <v>9</v>
      </c>
      <c r="E926" s="1275"/>
      <c r="F926" s="1277">
        <f t="shared" si="14"/>
        <v>0</v>
      </c>
    </row>
    <row r="927" spans="1:6" s="1242" customFormat="1">
      <c r="A927" s="1282"/>
      <c r="B927" s="1251"/>
      <c r="C927" s="1283"/>
      <c r="D927" s="1277"/>
      <c r="E927" s="1275"/>
      <c r="F927" s="1277">
        <f t="shared" si="14"/>
        <v>0</v>
      </c>
    </row>
    <row r="928" spans="1:6" s="1242" customFormat="1" ht="140.25">
      <c r="A928" s="1282" t="s">
        <v>191</v>
      </c>
      <c r="B928" s="1238" t="s">
        <v>3572</v>
      </c>
      <c r="C928" s="1239"/>
      <c r="D928" s="1277"/>
      <c r="E928" s="1275"/>
      <c r="F928" s="1277">
        <f t="shared" si="14"/>
        <v>0</v>
      </c>
    </row>
    <row r="929" spans="1:6" s="1242" customFormat="1" ht="38.25">
      <c r="A929" s="1282"/>
      <c r="B929" s="1238" t="s">
        <v>881</v>
      </c>
      <c r="C929" s="1239"/>
      <c r="D929" s="1277"/>
      <c r="E929" s="1275"/>
      <c r="F929" s="1277">
        <f t="shared" si="14"/>
        <v>0</v>
      </c>
    </row>
    <row r="930" spans="1:6" s="1242" customFormat="1" ht="25.5">
      <c r="A930" s="1282"/>
      <c r="B930" s="1238" t="s">
        <v>3544</v>
      </c>
      <c r="C930" s="1239"/>
      <c r="D930" s="1277"/>
      <c r="E930" s="1275"/>
      <c r="F930" s="1277">
        <f t="shared" si="14"/>
        <v>0</v>
      </c>
    </row>
    <row r="931" spans="1:6" s="1242" customFormat="1">
      <c r="A931" s="1282"/>
      <c r="B931" s="1238" t="s">
        <v>905</v>
      </c>
      <c r="C931" s="1239" t="s">
        <v>93</v>
      </c>
      <c r="D931" s="1277">
        <v>5</v>
      </c>
      <c r="E931" s="1275"/>
      <c r="F931" s="1277">
        <f t="shared" si="14"/>
        <v>0</v>
      </c>
    </row>
    <row r="932" spans="1:6" s="1242" customFormat="1">
      <c r="A932" s="1282"/>
      <c r="B932" s="1251"/>
      <c r="C932" s="1283"/>
      <c r="D932" s="1277"/>
      <c r="E932" s="1275"/>
      <c r="F932" s="1277">
        <f t="shared" si="14"/>
        <v>0</v>
      </c>
    </row>
    <row r="933" spans="1:6" s="1242" customFormat="1" ht="153">
      <c r="A933" s="1282" t="s">
        <v>192</v>
      </c>
      <c r="B933" s="1238" t="s">
        <v>3574</v>
      </c>
      <c r="C933" s="1239"/>
      <c r="D933" s="1277"/>
      <c r="E933" s="1275"/>
      <c r="F933" s="1277">
        <f t="shared" si="14"/>
        <v>0</v>
      </c>
    </row>
    <row r="934" spans="1:6" s="1242" customFormat="1" ht="38.25">
      <c r="A934" s="1282"/>
      <c r="B934" s="1238" t="s">
        <v>881</v>
      </c>
      <c r="C934" s="1239"/>
      <c r="D934" s="1277"/>
      <c r="E934" s="1275"/>
      <c r="F934" s="1277">
        <f t="shared" si="14"/>
        <v>0</v>
      </c>
    </row>
    <row r="935" spans="1:6" s="1242" customFormat="1" ht="25.5">
      <c r="A935" s="1282"/>
      <c r="B935" s="1238" t="s">
        <v>3544</v>
      </c>
      <c r="C935" s="1239"/>
      <c r="D935" s="1277"/>
      <c r="E935" s="1275"/>
      <c r="F935" s="1277">
        <f t="shared" si="14"/>
        <v>0</v>
      </c>
    </row>
    <row r="936" spans="1:6" s="1242" customFormat="1">
      <c r="A936" s="1282"/>
      <c r="B936" s="1238" t="s">
        <v>921</v>
      </c>
      <c r="C936" s="1239" t="s">
        <v>93</v>
      </c>
      <c r="D936" s="1277">
        <v>1</v>
      </c>
      <c r="E936" s="1275"/>
      <c r="F936" s="1277">
        <f t="shared" si="14"/>
        <v>0</v>
      </c>
    </row>
    <row r="937" spans="1:6" s="1242" customFormat="1">
      <c r="A937" s="1282"/>
      <c r="B937" s="1251"/>
      <c r="C937" s="1283"/>
      <c r="D937" s="1277"/>
      <c r="E937" s="1275"/>
      <c r="F937" s="1277">
        <f t="shared" si="14"/>
        <v>0</v>
      </c>
    </row>
    <row r="938" spans="1:6" s="1242" customFormat="1" ht="140.25">
      <c r="A938" s="1282" t="s">
        <v>193</v>
      </c>
      <c r="B938" s="1238" t="s">
        <v>3575</v>
      </c>
      <c r="C938" s="1239"/>
      <c r="D938" s="1277"/>
      <c r="E938" s="1275"/>
      <c r="F938" s="1277">
        <f t="shared" si="14"/>
        <v>0</v>
      </c>
    </row>
    <row r="939" spans="1:6" s="1242" customFormat="1" ht="38.25">
      <c r="A939" s="1282"/>
      <c r="B939" s="1238" t="s">
        <v>881</v>
      </c>
      <c r="C939" s="1239"/>
      <c r="D939" s="1277"/>
      <c r="E939" s="1275"/>
      <c r="F939" s="1277">
        <f t="shared" si="14"/>
        <v>0</v>
      </c>
    </row>
    <row r="940" spans="1:6" s="1242" customFormat="1" ht="38.25">
      <c r="A940" s="1282"/>
      <c r="B940" s="1238" t="s">
        <v>3543</v>
      </c>
      <c r="C940" s="1239"/>
      <c r="D940" s="1277"/>
      <c r="E940" s="1275"/>
      <c r="F940" s="1277">
        <f t="shared" si="14"/>
        <v>0</v>
      </c>
    </row>
    <row r="941" spans="1:6" s="1242" customFormat="1" ht="25.5">
      <c r="A941" s="1282"/>
      <c r="B941" s="1238" t="s">
        <v>3544</v>
      </c>
      <c r="C941" s="1239"/>
      <c r="D941" s="1277"/>
      <c r="E941" s="1275"/>
      <c r="F941" s="1277">
        <f t="shared" si="14"/>
        <v>0</v>
      </c>
    </row>
    <row r="942" spans="1:6" s="1242" customFormat="1">
      <c r="A942" s="1282"/>
      <c r="B942" s="1238" t="s">
        <v>530</v>
      </c>
      <c r="C942" s="1239" t="s">
        <v>93</v>
      </c>
      <c r="D942" s="1277">
        <v>1</v>
      </c>
      <c r="E942" s="1275"/>
      <c r="F942" s="1277">
        <f t="shared" si="14"/>
        <v>0</v>
      </c>
    </row>
    <row r="943" spans="1:6" s="1242" customFormat="1">
      <c r="A943" s="1282"/>
      <c r="B943" s="1251"/>
      <c r="C943" s="1283"/>
      <c r="D943" s="1277"/>
      <c r="E943" s="1275"/>
      <c r="F943" s="1277">
        <f t="shared" si="14"/>
        <v>0</v>
      </c>
    </row>
    <row r="944" spans="1:6" s="1242" customFormat="1" ht="114.75">
      <c r="A944" s="1282" t="s">
        <v>194</v>
      </c>
      <c r="B944" s="1238" t="s">
        <v>922</v>
      </c>
      <c r="C944" s="1239"/>
      <c r="D944" s="1277"/>
      <c r="E944" s="1275"/>
      <c r="F944" s="1277">
        <f t="shared" si="14"/>
        <v>0</v>
      </c>
    </row>
    <row r="945" spans="1:6" s="1242" customFormat="1" ht="38.25">
      <c r="A945" s="1282"/>
      <c r="B945" s="1238" t="s">
        <v>3543</v>
      </c>
      <c r="C945" s="1239"/>
      <c r="D945" s="1277"/>
      <c r="E945" s="1275"/>
      <c r="F945" s="1277">
        <f t="shared" si="14"/>
        <v>0</v>
      </c>
    </row>
    <row r="946" spans="1:6" s="1242" customFormat="1" ht="25.5">
      <c r="A946" s="1282"/>
      <c r="B946" s="1238" t="s">
        <v>3544</v>
      </c>
      <c r="C946" s="1239"/>
      <c r="D946" s="1277"/>
      <c r="E946" s="1275"/>
      <c r="F946" s="1277">
        <f t="shared" si="14"/>
        <v>0</v>
      </c>
    </row>
    <row r="947" spans="1:6" s="1242" customFormat="1">
      <c r="A947" s="1282"/>
      <c r="B947" s="1238" t="s">
        <v>531</v>
      </c>
      <c r="C947" s="1239" t="s">
        <v>93</v>
      </c>
      <c r="D947" s="1277">
        <v>1</v>
      </c>
      <c r="E947" s="1275"/>
      <c r="F947" s="1277">
        <f t="shared" si="14"/>
        <v>0</v>
      </c>
    </row>
    <row r="948" spans="1:6" s="1242" customFormat="1">
      <c r="A948" s="1282"/>
      <c r="B948" s="1251"/>
      <c r="C948" s="1283"/>
      <c r="D948" s="1277"/>
      <c r="E948" s="1275"/>
      <c r="F948" s="1277">
        <f t="shared" si="14"/>
        <v>0</v>
      </c>
    </row>
    <row r="949" spans="1:6" s="1242" customFormat="1" ht="102">
      <c r="A949" s="1282" t="s">
        <v>195</v>
      </c>
      <c r="B949" s="1238" t="s">
        <v>894</v>
      </c>
      <c r="C949" s="1239"/>
      <c r="D949" s="1277"/>
      <c r="E949" s="1241"/>
      <c r="F949" s="1277">
        <f t="shared" si="14"/>
        <v>0</v>
      </c>
    </row>
    <row r="950" spans="1:6" s="1242" customFormat="1" ht="38.25">
      <c r="A950" s="1282"/>
      <c r="B950" s="1238" t="s">
        <v>3543</v>
      </c>
      <c r="C950" s="1239"/>
      <c r="D950" s="1277"/>
      <c r="E950" s="1241"/>
      <c r="F950" s="1277">
        <f t="shared" si="14"/>
        <v>0</v>
      </c>
    </row>
    <row r="951" spans="1:6" s="1242" customFormat="1" ht="25.5">
      <c r="A951" s="1282"/>
      <c r="B951" s="1238" t="s">
        <v>3544</v>
      </c>
      <c r="C951" s="1239"/>
      <c r="D951" s="1277"/>
      <c r="E951" s="1241"/>
      <c r="F951" s="1277">
        <f t="shared" si="14"/>
        <v>0</v>
      </c>
    </row>
    <row r="952" spans="1:6" s="1242" customFormat="1">
      <c r="A952" s="1282"/>
      <c r="B952" s="1238" t="s">
        <v>532</v>
      </c>
      <c r="C952" s="1239" t="s">
        <v>93</v>
      </c>
      <c r="D952" s="1277">
        <v>1</v>
      </c>
      <c r="E952" s="1241"/>
      <c r="F952" s="1277">
        <f t="shared" si="14"/>
        <v>0</v>
      </c>
    </row>
    <row r="953" spans="1:6" s="1242" customFormat="1">
      <c r="A953" s="1282"/>
      <c r="B953" s="1251"/>
      <c r="C953" s="1283"/>
      <c r="D953" s="1277"/>
      <c r="E953" s="1241"/>
      <c r="F953" s="1277">
        <f t="shared" si="14"/>
        <v>0</v>
      </c>
    </row>
    <row r="954" spans="1:6" s="1242" customFormat="1" ht="127.5">
      <c r="A954" s="1282" t="s">
        <v>206</v>
      </c>
      <c r="B954" s="1238" t="s">
        <v>3576</v>
      </c>
      <c r="C954" s="1239"/>
      <c r="D954" s="1277"/>
      <c r="E954" s="1275"/>
      <c r="F954" s="1277">
        <f t="shared" si="14"/>
        <v>0</v>
      </c>
    </row>
    <row r="955" spans="1:6" s="1242" customFormat="1" ht="38.25">
      <c r="A955" s="1282"/>
      <c r="B955" s="1238" t="s">
        <v>3543</v>
      </c>
      <c r="C955" s="1239"/>
      <c r="D955" s="1277"/>
      <c r="E955" s="1275"/>
      <c r="F955" s="1277">
        <f t="shared" si="14"/>
        <v>0</v>
      </c>
    </row>
    <row r="956" spans="1:6" s="1242" customFormat="1" ht="25.5">
      <c r="A956" s="1282"/>
      <c r="B956" s="1238" t="s">
        <v>3544</v>
      </c>
      <c r="C956" s="1239"/>
      <c r="D956" s="1277"/>
      <c r="E956" s="1275"/>
      <c r="F956" s="1277">
        <f t="shared" si="14"/>
        <v>0</v>
      </c>
    </row>
    <row r="957" spans="1:6" s="1242" customFormat="1">
      <c r="A957" s="1282"/>
      <c r="B957" s="1238" t="s">
        <v>533</v>
      </c>
      <c r="C957" s="1239" t="s">
        <v>93</v>
      </c>
      <c r="D957" s="1277">
        <v>1</v>
      </c>
      <c r="E957" s="1275"/>
      <c r="F957" s="1277">
        <f t="shared" si="14"/>
        <v>0</v>
      </c>
    </row>
    <row r="958" spans="1:6" s="1242" customFormat="1">
      <c r="A958" s="1282"/>
      <c r="B958" s="1251"/>
      <c r="C958" s="1283"/>
      <c r="D958" s="1277"/>
      <c r="E958" s="1275"/>
      <c r="F958" s="1277">
        <f t="shared" si="14"/>
        <v>0</v>
      </c>
    </row>
    <row r="959" spans="1:6" s="1242" customFormat="1" ht="127.5">
      <c r="A959" s="1282" t="s">
        <v>207</v>
      </c>
      <c r="B959" s="1238" t="s">
        <v>3577</v>
      </c>
      <c r="C959" s="1239"/>
      <c r="D959" s="1277"/>
      <c r="E959" s="1275"/>
      <c r="F959" s="1277">
        <f t="shared" si="14"/>
        <v>0</v>
      </c>
    </row>
    <row r="960" spans="1:6" s="1242" customFormat="1" ht="38.25">
      <c r="A960" s="1282"/>
      <c r="B960" s="1238" t="s">
        <v>3543</v>
      </c>
      <c r="C960" s="1239"/>
      <c r="D960" s="1277"/>
      <c r="E960" s="1275"/>
      <c r="F960" s="1277">
        <f t="shared" si="14"/>
        <v>0</v>
      </c>
    </row>
    <row r="961" spans="1:6" s="1242" customFormat="1" ht="25.5">
      <c r="A961" s="1282"/>
      <c r="B961" s="1238" t="s">
        <v>3544</v>
      </c>
      <c r="C961" s="1239"/>
      <c r="D961" s="1277"/>
      <c r="E961" s="1275"/>
      <c r="F961" s="1277">
        <f t="shared" si="14"/>
        <v>0</v>
      </c>
    </row>
    <row r="962" spans="1:6" s="1242" customFormat="1">
      <c r="A962" s="1282"/>
      <c r="B962" s="1238" t="s">
        <v>923</v>
      </c>
      <c r="C962" s="1239" t="s">
        <v>93</v>
      </c>
      <c r="D962" s="1277">
        <v>1</v>
      </c>
      <c r="E962" s="1275"/>
      <c r="F962" s="1277">
        <f t="shared" si="14"/>
        <v>0</v>
      </c>
    </row>
    <row r="963" spans="1:6" s="1242" customFormat="1">
      <c r="A963" s="1282"/>
      <c r="B963" s="1251"/>
      <c r="C963" s="1283"/>
      <c r="D963" s="1277"/>
      <c r="E963" s="1275"/>
      <c r="F963" s="1277">
        <f t="shared" si="14"/>
        <v>0</v>
      </c>
    </row>
    <row r="964" spans="1:6" s="1242" customFormat="1" ht="89.25">
      <c r="A964" s="1237" t="s">
        <v>208</v>
      </c>
      <c r="B964" s="1238" t="s">
        <v>3578</v>
      </c>
      <c r="C964" s="1239"/>
      <c r="D964" s="1240"/>
      <c r="E964" s="1275"/>
      <c r="F964" s="1277">
        <f t="shared" si="14"/>
        <v>0</v>
      </c>
    </row>
    <row r="965" spans="1:6" s="1242" customFormat="1">
      <c r="A965" s="1237"/>
      <c r="B965" s="1238" t="s">
        <v>886</v>
      </c>
      <c r="C965" s="1239"/>
      <c r="D965" s="1240"/>
      <c r="E965" s="1275"/>
      <c r="F965" s="1277">
        <f t="shared" si="14"/>
        <v>0</v>
      </c>
    </row>
    <row r="966" spans="1:6" s="1242" customFormat="1" ht="25.5">
      <c r="A966" s="1237"/>
      <c r="B966" s="1238" t="s">
        <v>3544</v>
      </c>
      <c r="C966" s="1239"/>
      <c r="D966" s="1240"/>
      <c r="E966" s="1275"/>
      <c r="F966" s="1277">
        <f t="shared" si="14"/>
        <v>0</v>
      </c>
    </row>
    <row r="967" spans="1:6" s="1242" customFormat="1">
      <c r="A967" s="1237"/>
      <c r="B967" s="1238" t="s">
        <v>924</v>
      </c>
      <c r="C967" s="1239"/>
      <c r="D967" s="1240"/>
      <c r="E967" s="1275"/>
      <c r="F967" s="1277">
        <f t="shared" si="14"/>
        <v>0</v>
      </c>
    </row>
    <row r="968" spans="1:6" s="1242" customFormat="1">
      <c r="A968" s="1237"/>
      <c r="B968" s="1235"/>
      <c r="C968" s="1239" t="s">
        <v>93</v>
      </c>
      <c r="D968" s="1240">
        <v>1</v>
      </c>
      <c r="E968" s="1275"/>
      <c r="F968" s="1277">
        <f t="shared" si="14"/>
        <v>0</v>
      </c>
    </row>
    <row r="969" spans="1:6" s="1242" customFormat="1">
      <c r="A969" s="1282"/>
      <c r="B969" s="1251"/>
      <c r="C969" s="1283"/>
      <c r="D969" s="1277"/>
      <c r="E969" s="1275"/>
      <c r="F969" s="1277">
        <f t="shared" si="14"/>
        <v>0</v>
      </c>
    </row>
    <row r="970" spans="1:6" s="1242" customFormat="1" ht="191.25">
      <c r="A970" s="1282" t="s">
        <v>209</v>
      </c>
      <c r="B970" s="1238" t="s">
        <v>925</v>
      </c>
      <c r="C970" s="1239"/>
      <c r="D970" s="1277"/>
      <c r="E970" s="1275"/>
      <c r="F970" s="1277">
        <f t="shared" si="14"/>
        <v>0</v>
      </c>
    </row>
    <row r="971" spans="1:6" s="1242" customFormat="1" ht="25.5">
      <c r="A971" s="1282"/>
      <c r="B971" s="1238" t="s">
        <v>3579</v>
      </c>
      <c r="C971" s="1239"/>
      <c r="D971" s="1277"/>
      <c r="E971" s="1275"/>
      <c r="F971" s="1277">
        <f t="shared" si="14"/>
        <v>0</v>
      </c>
    </row>
    <row r="972" spans="1:6" s="1242" customFormat="1" ht="25.5">
      <c r="A972" s="1282"/>
      <c r="B972" s="1238" t="s">
        <v>3544</v>
      </c>
      <c r="C972" s="1239"/>
      <c r="D972" s="1277"/>
      <c r="E972" s="1275"/>
      <c r="F972" s="1277">
        <f t="shared" ref="F972:F1035" si="15">D987*E972</f>
        <v>0</v>
      </c>
    </row>
    <row r="973" spans="1:6" s="1242" customFormat="1">
      <c r="A973" s="1282"/>
      <c r="B973" s="1238" t="s">
        <v>926</v>
      </c>
      <c r="C973" s="1239" t="s">
        <v>93</v>
      </c>
      <c r="D973" s="1277">
        <v>1</v>
      </c>
      <c r="E973" s="1275"/>
      <c r="F973" s="1277">
        <f t="shared" si="15"/>
        <v>0</v>
      </c>
    </row>
    <row r="974" spans="1:6" s="1242" customFormat="1">
      <c r="A974" s="1282"/>
      <c r="B974" s="1251"/>
      <c r="C974" s="1283"/>
      <c r="D974" s="1277"/>
      <c r="E974" s="1275"/>
      <c r="F974" s="1277">
        <f t="shared" si="15"/>
        <v>0</v>
      </c>
    </row>
    <row r="975" spans="1:6" s="1242" customFormat="1" ht="178.5">
      <c r="A975" s="1282" t="s">
        <v>210</v>
      </c>
      <c r="B975" s="1238" t="s">
        <v>927</v>
      </c>
      <c r="C975" s="1239"/>
      <c r="D975" s="1277"/>
      <c r="E975" s="1275"/>
      <c r="F975" s="1277">
        <f t="shared" si="15"/>
        <v>0</v>
      </c>
    </row>
    <row r="976" spans="1:6" s="1242" customFormat="1" ht="25.5">
      <c r="A976" s="1282"/>
      <c r="B976" s="1238" t="s">
        <v>3579</v>
      </c>
      <c r="C976" s="1239"/>
      <c r="D976" s="1277"/>
      <c r="E976" s="1275"/>
      <c r="F976" s="1277">
        <f t="shared" si="15"/>
        <v>0</v>
      </c>
    </row>
    <row r="977" spans="1:6" s="1242" customFormat="1" ht="25.5">
      <c r="A977" s="1282"/>
      <c r="B977" s="1238" t="s">
        <v>3544</v>
      </c>
      <c r="C977" s="1239"/>
      <c r="D977" s="1277"/>
      <c r="E977" s="1275"/>
      <c r="F977" s="1277">
        <f t="shared" si="15"/>
        <v>0</v>
      </c>
    </row>
    <row r="978" spans="1:6" s="1242" customFormat="1">
      <c r="A978" s="1282"/>
      <c r="B978" s="1238" t="s">
        <v>928</v>
      </c>
      <c r="C978" s="1239" t="s">
        <v>93</v>
      </c>
      <c r="D978" s="1277">
        <v>1</v>
      </c>
      <c r="E978" s="1275"/>
      <c r="F978" s="1277">
        <f t="shared" si="15"/>
        <v>0</v>
      </c>
    </row>
    <row r="979" spans="1:6" s="1242" customFormat="1">
      <c r="A979" s="1282"/>
      <c r="B979" s="1251"/>
      <c r="C979" s="1283"/>
      <c r="D979" s="1277"/>
      <c r="E979" s="1275"/>
      <c r="F979" s="1277">
        <f t="shared" si="15"/>
        <v>0</v>
      </c>
    </row>
    <row r="980" spans="1:6" s="1242" customFormat="1" ht="140.25">
      <c r="A980" s="1282" t="s">
        <v>211</v>
      </c>
      <c r="B980" s="1238" t="s">
        <v>3582</v>
      </c>
      <c r="C980" s="1239"/>
      <c r="D980" s="1277"/>
      <c r="E980" s="1275"/>
      <c r="F980" s="1277">
        <f t="shared" si="15"/>
        <v>0</v>
      </c>
    </row>
    <row r="981" spans="1:6" s="1242" customFormat="1" ht="38.25">
      <c r="A981" s="1282"/>
      <c r="B981" s="1238" t="s">
        <v>881</v>
      </c>
      <c r="C981" s="1239"/>
      <c r="D981" s="1277"/>
      <c r="E981" s="1275"/>
      <c r="F981" s="1277">
        <f t="shared" si="15"/>
        <v>0</v>
      </c>
    </row>
    <row r="982" spans="1:6" s="1242" customFormat="1" ht="38.25">
      <c r="A982" s="1282"/>
      <c r="B982" s="1238" t="s">
        <v>3543</v>
      </c>
      <c r="C982" s="1239"/>
      <c r="D982" s="1277"/>
      <c r="E982" s="1275"/>
      <c r="F982" s="1277">
        <f t="shared" si="15"/>
        <v>0</v>
      </c>
    </row>
    <row r="983" spans="1:6" s="1242" customFormat="1" ht="25.5">
      <c r="A983" s="1282"/>
      <c r="B983" s="1238" t="s">
        <v>3544</v>
      </c>
      <c r="C983" s="1239"/>
      <c r="D983" s="1277"/>
      <c r="E983" s="1275"/>
      <c r="F983" s="1277">
        <f t="shared" si="15"/>
        <v>0</v>
      </c>
    </row>
    <row r="984" spans="1:6" s="1242" customFormat="1">
      <c r="A984" s="1282"/>
      <c r="B984" s="1238" t="s">
        <v>929</v>
      </c>
      <c r="C984" s="1239" t="s">
        <v>93</v>
      </c>
      <c r="D984" s="1277">
        <v>1</v>
      </c>
      <c r="E984" s="1275"/>
      <c r="F984" s="1277">
        <f t="shared" si="15"/>
        <v>0</v>
      </c>
    </row>
    <row r="985" spans="1:6" s="1242" customFormat="1">
      <c r="A985" s="1282"/>
      <c r="B985" s="1251"/>
      <c r="C985" s="1283"/>
      <c r="D985" s="1277"/>
      <c r="E985" s="1275"/>
      <c r="F985" s="1277">
        <f t="shared" si="15"/>
        <v>0</v>
      </c>
    </row>
    <row r="986" spans="1:6" s="1242" customFormat="1" ht="140.25">
      <c r="A986" s="1282" t="s">
        <v>212</v>
      </c>
      <c r="B986" s="1238" t="s">
        <v>3581</v>
      </c>
      <c r="C986" s="1239"/>
      <c r="D986" s="1277"/>
      <c r="E986" s="1275"/>
      <c r="F986" s="1277">
        <f t="shared" si="15"/>
        <v>0</v>
      </c>
    </row>
    <row r="987" spans="1:6" s="1242" customFormat="1" ht="38.25">
      <c r="A987" s="1282"/>
      <c r="B987" s="1238" t="s">
        <v>881</v>
      </c>
      <c r="C987" s="1239"/>
      <c r="D987" s="1277"/>
      <c r="E987" s="1275"/>
      <c r="F987" s="1277">
        <f t="shared" si="15"/>
        <v>0</v>
      </c>
    </row>
    <row r="988" spans="1:6" s="1242" customFormat="1" ht="38.25">
      <c r="A988" s="1282"/>
      <c r="B988" s="1238" t="s">
        <v>3543</v>
      </c>
      <c r="C988" s="1239"/>
      <c r="D988" s="1277"/>
      <c r="E988" s="1275"/>
      <c r="F988" s="1277">
        <f t="shared" si="15"/>
        <v>0</v>
      </c>
    </row>
    <row r="989" spans="1:6" s="1242" customFormat="1" ht="25.5">
      <c r="A989" s="1282"/>
      <c r="B989" s="1238" t="s">
        <v>3544</v>
      </c>
      <c r="C989" s="1239"/>
      <c r="D989" s="1277"/>
      <c r="E989" s="1275"/>
      <c r="F989" s="1277">
        <f t="shared" si="15"/>
        <v>0</v>
      </c>
    </row>
    <row r="990" spans="1:6" s="1242" customFormat="1">
      <c r="A990" s="1282"/>
      <c r="B990" s="1238" t="s">
        <v>930</v>
      </c>
      <c r="C990" s="1239" t="s">
        <v>93</v>
      </c>
      <c r="D990" s="1277">
        <v>3</v>
      </c>
      <c r="E990" s="1275"/>
      <c r="F990" s="1277">
        <f t="shared" si="15"/>
        <v>0</v>
      </c>
    </row>
    <row r="991" spans="1:6" s="1242" customFormat="1">
      <c r="A991" s="1282"/>
      <c r="B991" s="1251"/>
      <c r="C991" s="1283"/>
      <c r="D991" s="1277"/>
      <c r="E991" s="1275"/>
      <c r="F991" s="1277">
        <f t="shared" si="15"/>
        <v>0</v>
      </c>
    </row>
    <row r="992" spans="1:6" s="1242" customFormat="1" ht="127.5">
      <c r="A992" s="1282" t="s">
        <v>213</v>
      </c>
      <c r="B992" s="1238" t="s">
        <v>3580</v>
      </c>
      <c r="C992" s="1239"/>
      <c r="D992" s="1277"/>
      <c r="E992" s="1275"/>
      <c r="F992" s="1277">
        <f t="shared" si="15"/>
        <v>0</v>
      </c>
    </row>
    <row r="993" spans="1:6" s="1242" customFormat="1" ht="38.25">
      <c r="A993" s="1282"/>
      <c r="B993" s="1238" t="s">
        <v>3543</v>
      </c>
      <c r="C993" s="1239"/>
      <c r="D993" s="1277"/>
      <c r="E993" s="1275"/>
      <c r="F993" s="1277">
        <f t="shared" si="15"/>
        <v>0</v>
      </c>
    </row>
    <row r="994" spans="1:6" s="1242" customFormat="1" ht="25.5">
      <c r="A994" s="1282"/>
      <c r="B994" s="1238" t="s">
        <v>3544</v>
      </c>
      <c r="C994" s="1239"/>
      <c r="D994" s="1277"/>
      <c r="E994" s="1275"/>
      <c r="F994" s="1277">
        <f t="shared" si="15"/>
        <v>0</v>
      </c>
    </row>
    <row r="995" spans="1:6" s="1242" customFormat="1">
      <c r="A995" s="1282"/>
      <c r="B995" s="1238" t="s">
        <v>931</v>
      </c>
      <c r="C995" s="1239" t="s">
        <v>93</v>
      </c>
      <c r="D995" s="1277">
        <v>1</v>
      </c>
      <c r="E995" s="1275"/>
      <c r="F995" s="1277">
        <f t="shared" si="15"/>
        <v>0</v>
      </c>
    </row>
    <row r="996" spans="1:6" s="1242" customFormat="1">
      <c r="A996" s="1282"/>
      <c r="B996" s="1251"/>
      <c r="C996" s="1283"/>
      <c r="D996" s="1277"/>
      <c r="E996" s="1275"/>
      <c r="F996" s="1277">
        <f t="shared" si="15"/>
        <v>0</v>
      </c>
    </row>
    <row r="997" spans="1:6" s="1242" customFormat="1" ht="153">
      <c r="A997" s="1282" t="s">
        <v>414</v>
      </c>
      <c r="B997" s="1238" t="s">
        <v>932</v>
      </c>
      <c r="C997" s="1239"/>
      <c r="D997" s="1277"/>
      <c r="E997" s="1275"/>
      <c r="F997" s="1277">
        <f t="shared" si="15"/>
        <v>0</v>
      </c>
    </row>
    <row r="998" spans="1:6" s="1242" customFormat="1" ht="38.25">
      <c r="A998" s="1282"/>
      <c r="B998" s="1238" t="s">
        <v>881</v>
      </c>
      <c r="C998" s="1239"/>
      <c r="D998" s="1277"/>
      <c r="E998" s="1275"/>
      <c r="F998" s="1277">
        <f t="shared" si="15"/>
        <v>0</v>
      </c>
    </row>
    <row r="999" spans="1:6" s="1242" customFormat="1" ht="25.5">
      <c r="A999" s="1282"/>
      <c r="B999" s="1238" t="s">
        <v>3544</v>
      </c>
      <c r="C999" s="1239"/>
      <c r="D999" s="1277"/>
      <c r="E999" s="1275"/>
      <c r="F999" s="1277">
        <f t="shared" si="15"/>
        <v>0</v>
      </c>
    </row>
    <row r="1000" spans="1:6" s="1242" customFormat="1">
      <c r="A1000" s="1282"/>
      <c r="B1000" s="1238" t="s">
        <v>933</v>
      </c>
      <c r="C1000" s="1239" t="s">
        <v>93</v>
      </c>
      <c r="D1000" s="1277">
        <v>2</v>
      </c>
      <c r="E1000" s="1275"/>
      <c r="F1000" s="1277">
        <f t="shared" si="15"/>
        <v>0</v>
      </c>
    </row>
    <row r="1001" spans="1:6" s="1242" customFormat="1">
      <c r="A1001" s="1282"/>
      <c r="B1001" s="1251"/>
      <c r="C1001" s="1283"/>
      <c r="D1001" s="1277"/>
      <c r="E1001" s="1275"/>
      <c r="F1001" s="1277">
        <f t="shared" si="15"/>
        <v>0</v>
      </c>
    </row>
    <row r="1002" spans="1:6" s="1242" customFormat="1" ht="140.25">
      <c r="A1002" s="1282" t="s">
        <v>415</v>
      </c>
      <c r="B1002" s="1238" t="s">
        <v>3410</v>
      </c>
      <c r="C1002" s="1239"/>
      <c r="D1002" s="1277"/>
      <c r="E1002" s="1275"/>
      <c r="F1002" s="1277">
        <f t="shared" si="15"/>
        <v>0</v>
      </c>
    </row>
    <row r="1003" spans="1:6" s="1242" customFormat="1" ht="38.25">
      <c r="A1003" s="1282"/>
      <c r="B1003" s="1238" t="s">
        <v>3543</v>
      </c>
      <c r="C1003" s="1239"/>
      <c r="D1003" s="1277"/>
      <c r="E1003" s="1275"/>
      <c r="F1003" s="1277">
        <f t="shared" si="15"/>
        <v>0</v>
      </c>
    </row>
    <row r="1004" spans="1:6" s="1242" customFormat="1" ht="25.5">
      <c r="A1004" s="1282"/>
      <c r="B1004" s="1238" t="s">
        <v>3544</v>
      </c>
      <c r="C1004" s="1239"/>
      <c r="D1004" s="1277"/>
      <c r="E1004" s="1275"/>
      <c r="F1004" s="1277">
        <f t="shared" si="15"/>
        <v>0</v>
      </c>
    </row>
    <row r="1005" spans="1:6" s="1242" customFormat="1">
      <c r="A1005" s="1282"/>
      <c r="B1005" s="1238" t="s">
        <v>934</v>
      </c>
      <c r="C1005" s="1239" t="s">
        <v>93</v>
      </c>
      <c r="D1005" s="1277">
        <v>1</v>
      </c>
      <c r="E1005" s="1275"/>
      <c r="F1005" s="1277">
        <f t="shared" si="15"/>
        <v>0</v>
      </c>
    </row>
    <row r="1006" spans="1:6" s="1242" customFormat="1">
      <c r="A1006" s="1282"/>
      <c r="B1006" s="1251"/>
      <c r="C1006" s="1283"/>
      <c r="D1006" s="1277"/>
      <c r="E1006" s="1275"/>
      <c r="F1006" s="1277">
        <f t="shared" si="15"/>
        <v>0</v>
      </c>
    </row>
    <row r="1007" spans="1:6" s="1242" customFormat="1" ht="114.75">
      <c r="A1007" s="1282" t="s">
        <v>416</v>
      </c>
      <c r="B1007" s="1238" t="s">
        <v>935</v>
      </c>
      <c r="C1007" s="1239"/>
      <c r="D1007" s="1277"/>
      <c r="E1007" s="1241"/>
      <c r="F1007" s="1277">
        <f t="shared" si="15"/>
        <v>0</v>
      </c>
    </row>
    <row r="1008" spans="1:6" s="1242" customFormat="1" ht="38.25">
      <c r="A1008" s="1282"/>
      <c r="B1008" s="1238" t="s">
        <v>3543</v>
      </c>
      <c r="C1008" s="1239"/>
      <c r="D1008" s="1277"/>
      <c r="E1008" s="1241"/>
      <c r="F1008" s="1277">
        <f t="shared" si="15"/>
        <v>0</v>
      </c>
    </row>
    <row r="1009" spans="1:6" s="1242" customFormat="1" ht="25.5">
      <c r="A1009" s="1282"/>
      <c r="B1009" s="1238" t="s">
        <v>3544</v>
      </c>
      <c r="C1009" s="1239"/>
      <c r="D1009" s="1277"/>
      <c r="E1009" s="1241"/>
      <c r="F1009" s="1277">
        <f t="shared" si="15"/>
        <v>0</v>
      </c>
    </row>
    <row r="1010" spans="1:6" s="1242" customFormat="1">
      <c r="A1010" s="1282"/>
      <c r="B1010" s="1238" t="s">
        <v>936</v>
      </c>
      <c r="C1010" s="1239" t="s">
        <v>93</v>
      </c>
      <c r="D1010" s="1277">
        <v>1</v>
      </c>
      <c r="E1010" s="1241"/>
      <c r="F1010" s="1277">
        <f t="shared" si="15"/>
        <v>0</v>
      </c>
    </row>
    <row r="1011" spans="1:6" s="1242" customFormat="1">
      <c r="A1011" s="1282"/>
      <c r="B1011" s="1251"/>
      <c r="C1011" s="1283"/>
      <c r="D1011" s="1277"/>
      <c r="E1011" s="1286"/>
      <c r="F1011" s="1277">
        <f t="shared" si="15"/>
        <v>0</v>
      </c>
    </row>
    <row r="1012" spans="1:6" s="1242" customFormat="1" ht="140.25">
      <c r="A1012" s="1282" t="s">
        <v>416</v>
      </c>
      <c r="B1012" s="1238" t="s">
        <v>3411</v>
      </c>
      <c r="C1012" s="1239"/>
      <c r="D1012" s="1277"/>
      <c r="E1012" s="1241"/>
      <c r="F1012" s="1277">
        <f t="shared" si="15"/>
        <v>0</v>
      </c>
    </row>
    <row r="1013" spans="1:6" s="1242" customFormat="1" ht="38.25">
      <c r="A1013" s="1282"/>
      <c r="B1013" s="1238" t="s">
        <v>3543</v>
      </c>
      <c r="C1013" s="1239"/>
      <c r="D1013" s="1277"/>
      <c r="E1013" s="1241"/>
      <c r="F1013" s="1277">
        <f t="shared" si="15"/>
        <v>0</v>
      </c>
    </row>
    <row r="1014" spans="1:6" s="1242" customFormat="1" ht="25.5">
      <c r="A1014" s="1282"/>
      <c r="B1014" s="1238" t="s">
        <v>3544</v>
      </c>
      <c r="C1014" s="1239"/>
      <c r="D1014" s="1277"/>
      <c r="E1014" s="1241"/>
      <c r="F1014" s="1277">
        <f t="shared" si="15"/>
        <v>0</v>
      </c>
    </row>
    <row r="1015" spans="1:6" s="1242" customFormat="1">
      <c r="A1015" s="1282"/>
      <c r="B1015" s="1238" t="s">
        <v>937</v>
      </c>
      <c r="C1015" s="1239" t="s">
        <v>93</v>
      </c>
      <c r="D1015" s="1277">
        <v>1</v>
      </c>
      <c r="E1015" s="1241"/>
      <c r="F1015" s="1277">
        <f t="shared" si="15"/>
        <v>0</v>
      </c>
    </row>
    <row r="1016" spans="1:6" s="1242" customFormat="1">
      <c r="A1016" s="1282"/>
      <c r="B1016" s="1251"/>
      <c r="C1016" s="1283"/>
      <c r="D1016" s="1277"/>
      <c r="E1016" s="1286"/>
      <c r="F1016" s="1277">
        <f t="shared" si="15"/>
        <v>0</v>
      </c>
    </row>
    <row r="1017" spans="1:6" s="1242" customFormat="1" ht="127.5">
      <c r="A1017" s="1282" t="s">
        <v>417</v>
      </c>
      <c r="B1017" s="1238" t="s">
        <v>3584</v>
      </c>
      <c r="C1017" s="1239"/>
      <c r="D1017" s="1277"/>
      <c r="E1017" s="1275"/>
      <c r="F1017" s="1277">
        <f t="shared" si="15"/>
        <v>0</v>
      </c>
    </row>
    <row r="1018" spans="1:6" s="1242" customFormat="1" ht="38.25">
      <c r="A1018" s="1282"/>
      <c r="B1018" s="1238" t="s">
        <v>3543</v>
      </c>
      <c r="C1018" s="1239"/>
      <c r="D1018" s="1277"/>
      <c r="E1018" s="1275"/>
      <c r="F1018" s="1277">
        <f t="shared" si="15"/>
        <v>0</v>
      </c>
    </row>
    <row r="1019" spans="1:6" s="1242" customFormat="1" ht="25.5">
      <c r="A1019" s="1282"/>
      <c r="B1019" s="1238" t="s">
        <v>3544</v>
      </c>
      <c r="C1019" s="1239"/>
      <c r="D1019" s="1277"/>
      <c r="E1019" s="1275"/>
      <c r="F1019" s="1277">
        <f t="shared" si="15"/>
        <v>0</v>
      </c>
    </row>
    <row r="1020" spans="1:6" s="1242" customFormat="1">
      <c r="A1020" s="1282"/>
      <c r="B1020" s="1238" t="s">
        <v>938</v>
      </c>
      <c r="C1020" s="1239" t="s">
        <v>93</v>
      </c>
      <c r="D1020" s="1277">
        <v>3</v>
      </c>
      <c r="E1020" s="1275"/>
      <c r="F1020" s="1277">
        <f t="shared" si="15"/>
        <v>0</v>
      </c>
    </row>
    <row r="1021" spans="1:6" s="1242" customFormat="1">
      <c r="A1021" s="1282"/>
      <c r="B1021" s="1251"/>
      <c r="C1021" s="1283"/>
      <c r="D1021" s="1277"/>
      <c r="E1021" s="1275"/>
      <c r="F1021" s="1277">
        <f t="shared" si="15"/>
        <v>0</v>
      </c>
    </row>
    <row r="1022" spans="1:6" s="1242" customFormat="1" ht="76.5">
      <c r="A1022" s="1237" t="s">
        <v>418</v>
      </c>
      <c r="B1022" s="1238" t="s">
        <v>3588</v>
      </c>
      <c r="C1022" s="1239"/>
      <c r="D1022" s="1240"/>
      <c r="E1022" s="1241"/>
      <c r="F1022" s="1277">
        <f t="shared" si="15"/>
        <v>0</v>
      </c>
    </row>
    <row r="1023" spans="1:6" s="1242" customFormat="1" ht="25.5">
      <c r="A1023" s="1237"/>
      <c r="B1023" s="1238" t="s">
        <v>939</v>
      </c>
      <c r="C1023" s="1239"/>
      <c r="D1023" s="1240"/>
      <c r="E1023" s="1241"/>
      <c r="F1023" s="1277">
        <f t="shared" si="15"/>
        <v>0</v>
      </c>
    </row>
    <row r="1024" spans="1:6" s="1242" customFormat="1" ht="25.5">
      <c r="A1024" s="1237"/>
      <c r="B1024" s="1238" t="s">
        <v>3544</v>
      </c>
      <c r="C1024" s="1239"/>
      <c r="D1024" s="1240"/>
      <c r="E1024" s="1241"/>
      <c r="F1024" s="1277">
        <f t="shared" si="15"/>
        <v>0</v>
      </c>
    </row>
    <row r="1025" spans="1:6" s="1242" customFormat="1">
      <c r="A1025" s="1237"/>
      <c r="B1025" s="1238" t="s">
        <v>940</v>
      </c>
      <c r="C1025" s="1239" t="s">
        <v>93</v>
      </c>
      <c r="D1025" s="1240">
        <v>2</v>
      </c>
      <c r="E1025" s="1241"/>
      <c r="F1025" s="1277">
        <f t="shared" si="15"/>
        <v>0</v>
      </c>
    </row>
    <row r="1026" spans="1:6" s="1242" customFormat="1">
      <c r="A1026" s="1237"/>
      <c r="B1026" s="1235"/>
      <c r="C1026" s="1287"/>
      <c r="D1026" s="1287"/>
      <c r="E1026" s="1286"/>
      <c r="F1026" s="1277">
        <f t="shared" si="15"/>
        <v>0</v>
      </c>
    </row>
    <row r="1027" spans="1:6" s="1242" customFormat="1" ht="76.5">
      <c r="A1027" s="1237" t="s">
        <v>419</v>
      </c>
      <c r="B1027" s="1238" t="s">
        <v>3587</v>
      </c>
      <c r="C1027" s="1239"/>
      <c r="D1027" s="1240"/>
      <c r="E1027" s="1275"/>
      <c r="F1027" s="1277">
        <f t="shared" si="15"/>
        <v>0</v>
      </c>
    </row>
    <row r="1028" spans="1:6" s="1242" customFormat="1" ht="25.5">
      <c r="A1028" s="1237"/>
      <c r="B1028" s="1238" t="s">
        <v>939</v>
      </c>
      <c r="C1028" s="1239"/>
      <c r="D1028" s="1240"/>
      <c r="E1028" s="1275"/>
      <c r="F1028" s="1277">
        <f t="shared" si="15"/>
        <v>0</v>
      </c>
    </row>
    <row r="1029" spans="1:6" s="1242" customFormat="1" ht="25.5">
      <c r="A1029" s="1237"/>
      <c r="B1029" s="1238" t="s">
        <v>3544</v>
      </c>
      <c r="C1029" s="1239"/>
      <c r="D1029" s="1240"/>
      <c r="E1029" s="1275"/>
      <c r="F1029" s="1277">
        <f t="shared" si="15"/>
        <v>0</v>
      </c>
    </row>
    <row r="1030" spans="1:6" s="1242" customFormat="1">
      <c r="A1030" s="1237"/>
      <c r="B1030" s="1238" t="s">
        <v>941</v>
      </c>
      <c r="C1030" s="1239" t="s">
        <v>93</v>
      </c>
      <c r="D1030" s="1240">
        <v>2</v>
      </c>
      <c r="E1030" s="1275"/>
      <c r="F1030" s="1277">
        <f t="shared" si="15"/>
        <v>0</v>
      </c>
    </row>
    <row r="1031" spans="1:6" s="1242" customFormat="1">
      <c r="A1031" s="1237"/>
      <c r="B1031" s="1235"/>
      <c r="C1031" s="1287"/>
      <c r="D1031" s="1287"/>
      <c r="E1031" s="1275"/>
      <c r="F1031" s="1277">
        <f t="shared" si="15"/>
        <v>0</v>
      </c>
    </row>
    <row r="1032" spans="1:6" s="1242" customFormat="1" ht="140.25">
      <c r="A1032" s="1282" t="s">
        <v>420</v>
      </c>
      <c r="B1032" s="1238" t="s">
        <v>3585</v>
      </c>
      <c r="C1032" s="1239"/>
      <c r="D1032" s="1277"/>
      <c r="E1032" s="1241"/>
      <c r="F1032" s="1277">
        <f t="shared" si="15"/>
        <v>0</v>
      </c>
    </row>
    <row r="1033" spans="1:6" s="1242" customFormat="1" ht="38.25">
      <c r="A1033" s="1282"/>
      <c r="B1033" s="1238" t="s">
        <v>3543</v>
      </c>
      <c r="C1033" s="1239"/>
      <c r="D1033" s="1277"/>
      <c r="E1033" s="1241"/>
      <c r="F1033" s="1277">
        <f t="shared" si="15"/>
        <v>0</v>
      </c>
    </row>
    <row r="1034" spans="1:6" s="1242" customFormat="1" ht="25.5">
      <c r="A1034" s="1282"/>
      <c r="B1034" s="1238" t="s">
        <v>3544</v>
      </c>
      <c r="C1034" s="1239"/>
      <c r="D1034" s="1277"/>
      <c r="E1034" s="1241"/>
      <c r="F1034" s="1277">
        <f t="shared" si="15"/>
        <v>0</v>
      </c>
    </row>
    <row r="1035" spans="1:6" s="1242" customFormat="1">
      <c r="A1035" s="1282"/>
      <c r="B1035" s="1238" t="s">
        <v>942</v>
      </c>
      <c r="C1035" s="1239" t="s">
        <v>93</v>
      </c>
      <c r="D1035" s="1277">
        <v>1</v>
      </c>
      <c r="E1035" s="1241"/>
      <c r="F1035" s="1277">
        <f t="shared" si="15"/>
        <v>0</v>
      </c>
    </row>
    <row r="1036" spans="1:6" s="1242" customFormat="1">
      <c r="A1036" s="1282"/>
      <c r="B1036" s="1251"/>
      <c r="C1036" s="1283"/>
      <c r="D1036" s="1277"/>
      <c r="E1036" s="1286"/>
      <c r="F1036" s="1277">
        <f t="shared" ref="F1036:F1052" si="16">D1051*E1036</f>
        <v>0</v>
      </c>
    </row>
    <row r="1037" spans="1:6" s="1242" customFormat="1" ht="76.5">
      <c r="A1037" s="1237" t="s">
        <v>460</v>
      </c>
      <c r="B1037" s="1238" t="s">
        <v>3586</v>
      </c>
      <c r="C1037" s="1239"/>
      <c r="D1037" s="1240"/>
      <c r="E1037" s="1275"/>
      <c r="F1037" s="1277">
        <f t="shared" si="16"/>
        <v>0</v>
      </c>
    </row>
    <row r="1038" spans="1:6" s="1242" customFormat="1" ht="25.5">
      <c r="A1038" s="1237"/>
      <c r="B1038" s="1238" t="s">
        <v>3589</v>
      </c>
      <c r="C1038" s="1239"/>
      <c r="D1038" s="1240"/>
      <c r="E1038" s="1275"/>
      <c r="F1038" s="1277">
        <f t="shared" si="16"/>
        <v>0</v>
      </c>
    </row>
    <row r="1039" spans="1:6" s="1242" customFormat="1" ht="25.5">
      <c r="A1039" s="1237"/>
      <c r="B1039" s="1238" t="s">
        <v>3544</v>
      </c>
      <c r="C1039" s="1239"/>
      <c r="D1039" s="1240"/>
      <c r="E1039" s="1275"/>
      <c r="F1039" s="1277">
        <f t="shared" si="16"/>
        <v>0</v>
      </c>
    </row>
    <row r="1040" spans="1:6" s="1242" customFormat="1">
      <c r="A1040" s="1237"/>
      <c r="B1040" s="1238" t="s">
        <v>943</v>
      </c>
      <c r="C1040" s="1239" t="s">
        <v>93</v>
      </c>
      <c r="D1040" s="1240">
        <v>1</v>
      </c>
      <c r="E1040" s="1275"/>
      <c r="F1040" s="1277">
        <f t="shared" si="16"/>
        <v>0</v>
      </c>
    </row>
    <row r="1041" spans="1:6" s="1242" customFormat="1">
      <c r="A1041" s="1237"/>
      <c r="B1041" s="1235"/>
      <c r="C1041" s="1287"/>
      <c r="D1041" s="1287"/>
      <c r="E1041" s="1275"/>
      <c r="F1041" s="1277">
        <f t="shared" si="16"/>
        <v>0</v>
      </c>
    </row>
    <row r="1042" spans="1:6" s="1242" customFormat="1" ht="127.5">
      <c r="A1042" s="1282" t="s">
        <v>461</v>
      </c>
      <c r="B1042" s="1238" t="s">
        <v>3590</v>
      </c>
      <c r="C1042" s="1239"/>
      <c r="D1042" s="1277"/>
      <c r="E1042" s="1241"/>
      <c r="F1042" s="1277">
        <f t="shared" si="16"/>
        <v>0</v>
      </c>
    </row>
    <row r="1043" spans="1:6" s="1242" customFormat="1" ht="38.25">
      <c r="A1043" s="1282"/>
      <c r="B1043" s="1238" t="s">
        <v>3543</v>
      </c>
      <c r="C1043" s="1239"/>
      <c r="D1043" s="1277"/>
      <c r="E1043" s="1241"/>
      <c r="F1043" s="1277">
        <f t="shared" si="16"/>
        <v>0</v>
      </c>
    </row>
    <row r="1044" spans="1:6" s="1242" customFormat="1" ht="25.5">
      <c r="A1044" s="1282"/>
      <c r="B1044" s="1238" t="s">
        <v>3544</v>
      </c>
      <c r="C1044" s="1239"/>
      <c r="D1044" s="1277"/>
      <c r="E1044" s="1241"/>
      <c r="F1044" s="1277">
        <f t="shared" si="16"/>
        <v>0</v>
      </c>
    </row>
    <row r="1045" spans="1:6" s="1242" customFormat="1">
      <c r="A1045" s="1282"/>
      <c r="B1045" s="1238" t="s">
        <v>944</v>
      </c>
      <c r="C1045" s="1239" t="s">
        <v>93</v>
      </c>
      <c r="D1045" s="1277">
        <v>1</v>
      </c>
      <c r="E1045" s="1241"/>
      <c r="F1045" s="1277">
        <f t="shared" si="16"/>
        <v>0</v>
      </c>
    </row>
    <row r="1046" spans="1:6" s="1242" customFormat="1">
      <c r="A1046" s="1282"/>
      <c r="B1046" s="1251"/>
      <c r="C1046" s="1283"/>
      <c r="D1046" s="1277"/>
      <c r="E1046" s="1275"/>
      <c r="F1046" s="1277">
        <f t="shared" si="16"/>
        <v>0</v>
      </c>
    </row>
    <row r="1047" spans="1:6" s="1242" customFormat="1" ht="76.5">
      <c r="A1047" s="1237" t="s">
        <v>462</v>
      </c>
      <c r="B1047" s="1238" t="s">
        <v>3591</v>
      </c>
      <c r="C1047" s="1239"/>
      <c r="D1047" s="1240"/>
      <c r="E1047" s="1241"/>
      <c r="F1047" s="1277">
        <f t="shared" si="16"/>
        <v>0</v>
      </c>
    </row>
    <row r="1048" spans="1:6" s="1242" customFormat="1" ht="25.5">
      <c r="A1048" s="1237"/>
      <c r="B1048" s="1238" t="s">
        <v>939</v>
      </c>
      <c r="C1048" s="1239"/>
      <c r="D1048" s="1240"/>
      <c r="E1048" s="1241"/>
      <c r="F1048" s="1277">
        <f t="shared" si="16"/>
        <v>0</v>
      </c>
    </row>
    <row r="1049" spans="1:6" s="1242" customFormat="1" ht="25.5">
      <c r="A1049" s="1237"/>
      <c r="B1049" s="1238" t="s">
        <v>3544</v>
      </c>
      <c r="C1049" s="1239"/>
      <c r="D1049" s="1240"/>
      <c r="E1049" s="1241"/>
      <c r="F1049" s="1277">
        <f t="shared" si="16"/>
        <v>0</v>
      </c>
    </row>
    <row r="1050" spans="1:6" s="1242" customFormat="1">
      <c r="A1050" s="1237"/>
      <c r="B1050" s="1238" t="s">
        <v>945</v>
      </c>
      <c r="C1050" s="1239" t="s">
        <v>93</v>
      </c>
      <c r="D1050" s="1240">
        <v>2</v>
      </c>
      <c r="E1050" s="1241"/>
      <c r="F1050" s="1277">
        <f t="shared" si="16"/>
        <v>0</v>
      </c>
    </row>
    <row r="1051" spans="1:6" s="1242" customFormat="1">
      <c r="A1051" s="1237"/>
      <c r="B1051" s="1235"/>
      <c r="C1051" s="1287"/>
      <c r="D1051" s="1287"/>
      <c r="E1051" s="1275"/>
      <c r="F1051" s="1277">
        <f t="shared" si="16"/>
        <v>0</v>
      </c>
    </row>
    <row r="1052" spans="1:6" s="1242" customFormat="1" ht="191.25">
      <c r="A1052" s="1282" t="s">
        <v>463</v>
      </c>
      <c r="B1052" s="1238" t="s">
        <v>946</v>
      </c>
      <c r="C1052" s="1239"/>
      <c r="D1052" s="1277"/>
      <c r="E1052" s="1275"/>
      <c r="F1052" s="1277">
        <f t="shared" si="16"/>
        <v>0</v>
      </c>
    </row>
    <row r="1053" spans="1:6" s="1242" customFormat="1" ht="38.25">
      <c r="A1053" s="1282"/>
      <c r="B1053" s="1238" t="s">
        <v>3543</v>
      </c>
      <c r="C1053" s="1239"/>
      <c r="D1053" s="1277"/>
      <c r="E1053" s="1288"/>
      <c r="F1053" s="1277"/>
    </row>
    <row r="1054" spans="1:6" s="1242" customFormat="1">
      <c r="A1054" s="1282"/>
      <c r="B1054" s="1238" t="s">
        <v>3583</v>
      </c>
      <c r="C1054" s="1239"/>
      <c r="D1054" s="1277"/>
      <c r="E1054" s="1288"/>
      <c r="F1054" s="1277">
        <f t="shared" ref="F1054:F1065" si="17">D1068*E1054</f>
        <v>0</v>
      </c>
    </row>
    <row r="1055" spans="1:6" s="1242" customFormat="1">
      <c r="A1055" s="1282"/>
      <c r="B1055" s="1238" t="s">
        <v>947</v>
      </c>
      <c r="C1055" s="1239" t="s">
        <v>93</v>
      </c>
      <c r="D1055" s="1277">
        <v>1</v>
      </c>
      <c r="E1055" s="1275"/>
      <c r="F1055" s="1277">
        <f t="shared" si="17"/>
        <v>0</v>
      </c>
    </row>
    <row r="1056" spans="1:6" s="1242" customFormat="1">
      <c r="A1056" s="1282"/>
      <c r="B1056" s="1251"/>
      <c r="C1056" s="1283"/>
      <c r="D1056" s="1277"/>
      <c r="E1056" s="1273"/>
      <c r="F1056" s="1277">
        <f t="shared" si="17"/>
        <v>0</v>
      </c>
    </row>
    <row r="1057" spans="1:6" s="1242" customFormat="1" ht="76.5">
      <c r="A1057" s="1237" t="s">
        <v>464</v>
      </c>
      <c r="B1057" s="1238" t="s">
        <v>3594</v>
      </c>
      <c r="C1057" s="1239"/>
      <c r="D1057" s="1240"/>
      <c r="E1057" s="1275"/>
      <c r="F1057" s="1277">
        <f t="shared" si="17"/>
        <v>0</v>
      </c>
    </row>
    <row r="1058" spans="1:6" s="1242" customFormat="1" ht="25.5">
      <c r="A1058" s="1237"/>
      <c r="B1058" s="1238" t="s">
        <v>939</v>
      </c>
      <c r="C1058" s="1239"/>
      <c r="D1058" s="1240"/>
      <c r="E1058" s="1289"/>
      <c r="F1058" s="1277">
        <f t="shared" si="17"/>
        <v>0</v>
      </c>
    </row>
    <row r="1059" spans="1:6" s="1242" customFormat="1" ht="25.5">
      <c r="A1059" s="1237"/>
      <c r="B1059" s="1238" t="s">
        <v>3544</v>
      </c>
      <c r="C1059" s="1239"/>
      <c r="D1059" s="1240"/>
      <c r="E1059" s="1290"/>
      <c r="F1059" s="1277">
        <f t="shared" si="17"/>
        <v>0</v>
      </c>
    </row>
    <row r="1060" spans="1:6" s="1242" customFormat="1">
      <c r="A1060" s="1237"/>
      <c r="B1060" s="1238" t="s">
        <v>948</v>
      </c>
      <c r="C1060" s="1239" t="s">
        <v>93</v>
      </c>
      <c r="D1060" s="1240">
        <v>1</v>
      </c>
      <c r="E1060" s="1286"/>
      <c r="F1060" s="1277">
        <f t="shared" si="17"/>
        <v>0</v>
      </c>
    </row>
    <row r="1061" spans="1:6" s="1242" customFormat="1">
      <c r="A1061" s="1282"/>
      <c r="B1061" s="1251"/>
      <c r="C1061" s="1283"/>
      <c r="D1061" s="1277"/>
      <c r="E1061" s="1286"/>
      <c r="F1061" s="1277">
        <f t="shared" si="17"/>
        <v>0</v>
      </c>
    </row>
    <row r="1062" spans="1:6" s="1242" customFormat="1" ht="76.5">
      <c r="A1062" s="1237" t="s">
        <v>465</v>
      </c>
      <c r="B1062" s="1238" t="s">
        <v>3593</v>
      </c>
      <c r="C1062" s="1239"/>
      <c r="D1062" s="1240"/>
      <c r="E1062" s="1286"/>
      <c r="F1062" s="1277">
        <f t="shared" si="17"/>
        <v>0</v>
      </c>
    </row>
    <row r="1063" spans="1:6" s="1242" customFormat="1" ht="25.5">
      <c r="A1063" s="1237"/>
      <c r="B1063" s="1238" t="s">
        <v>939</v>
      </c>
      <c r="C1063" s="1239"/>
      <c r="D1063" s="1240"/>
      <c r="E1063" s="1286"/>
      <c r="F1063" s="1277">
        <f t="shared" si="17"/>
        <v>0</v>
      </c>
    </row>
    <row r="1064" spans="1:6" s="1242" customFormat="1" ht="25.5">
      <c r="A1064" s="1237"/>
      <c r="B1064" s="1238" t="s">
        <v>3930</v>
      </c>
      <c r="C1064" s="1239"/>
      <c r="D1064" s="1240"/>
      <c r="E1064" s="1286"/>
      <c r="F1064" s="1277">
        <f t="shared" si="17"/>
        <v>0</v>
      </c>
    </row>
    <row r="1065" spans="1:6" s="1242" customFormat="1">
      <c r="A1065" s="1237"/>
      <c r="B1065" s="1238" t="s">
        <v>3592</v>
      </c>
      <c r="C1065" s="1239" t="s">
        <v>93</v>
      </c>
      <c r="D1065" s="1240">
        <v>32</v>
      </c>
      <c r="E1065" s="1286"/>
      <c r="F1065" s="1277">
        <f t="shared" si="17"/>
        <v>0</v>
      </c>
    </row>
    <row r="1066" spans="1:6">
      <c r="A1066" s="1282"/>
      <c r="B1066" s="1251"/>
      <c r="C1066" s="1283"/>
      <c r="D1066" s="1277"/>
      <c r="E1066" s="1291"/>
      <c r="F1066" s="1277"/>
    </row>
    <row r="1067" spans="1:6">
      <c r="A1067" s="1282"/>
      <c r="B1067" s="1251"/>
      <c r="C1067" s="1283"/>
      <c r="D1067" s="1277"/>
      <c r="E1067" s="1291"/>
      <c r="F1067" s="1277"/>
    </row>
    <row r="1068" spans="1:6">
      <c r="A1068" s="1282"/>
      <c r="B1068" s="1154"/>
      <c r="C1068" s="1155"/>
      <c r="D1068" s="1292"/>
      <c r="E1068" s="1158"/>
      <c r="F1068" s="1277"/>
    </row>
    <row r="1069" spans="1:6">
      <c r="A1069" s="1282"/>
      <c r="B1069" s="1235"/>
      <c r="D1069" s="1277"/>
      <c r="E1069" s="1158"/>
      <c r="F1069" s="1158"/>
    </row>
    <row r="1070" spans="1:6">
      <c r="A1070" s="1278" t="s">
        <v>523</v>
      </c>
      <c r="B1070" s="1279" t="s">
        <v>534</v>
      </c>
      <c r="C1070" s="1293"/>
      <c r="D1070" s="1281"/>
      <c r="E1070" s="1158"/>
      <c r="F1070" s="1294">
        <f>SUM(F778:F1065)</f>
        <v>0</v>
      </c>
    </row>
    <row r="1071" spans="1:6">
      <c r="A1071" s="1282"/>
      <c r="B1071" s="1235"/>
      <c r="D1071" s="1277"/>
      <c r="E1071" s="1158"/>
      <c r="F1071" s="1158"/>
    </row>
    <row r="1072" spans="1:6">
      <c r="C1072" s="1199"/>
      <c r="D1072" s="1200"/>
      <c r="E1072" s="1158"/>
      <c r="F1072" s="1158"/>
    </row>
    <row r="1073" spans="1:6">
      <c r="A1073" s="1211" t="s">
        <v>221</v>
      </c>
      <c r="B1073" s="1211" t="s">
        <v>336</v>
      </c>
      <c r="C1073" s="1295"/>
      <c r="D1073" s="1296"/>
      <c r="E1073" s="1158"/>
      <c r="F1073" s="1297">
        <f>F335+F459+F769+F1070</f>
        <v>0</v>
      </c>
    </row>
  </sheetData>
  <sheetProtection algorithmName="SHA-512" hashValue="lSWzn18MArMLflGTWdwyCp9zTEuetxDYBO7ZqzsKqt0dRzWVHyFghT9budEO8Y5MR0azaSWnk9ZTOF2UNtta2Q==" saltValue="ZLwFB5fO1dx4tX+SdlSaTQ==" spinCount="100000" sheet="1" objects="1" scenarios="1"/>
  <pageMargins left="0.7" right="0.7" top="0.75" bottom="0.75" header="0.3" footer="0.3"/>
  <pageSetup paperSize="9" scale="9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G206"/>
  <sheetViews>
    <sheetView view="pageBreakPreview" zoomScale="115" zoomScaleNormal="80" zoomScaleSheetLayoutView="115" workbookViewId="0">
      <selection activeCell="B4" sqref="B4"/>
    </sheetView>
  </sheetViews>
  <sheetFormatPr defaultColWidth="9.140625" defaultRowHeight="12.75"/>
  <cols>
    <col min="1" max="1" width="3.7109375" style="1194" customWidth="1"/>
    <col min="2" max="2" width="45.7109375" style="1330" customWidth="1"/>
    <col min="3" max="3" width="9.140625" style="1199" customWidth="1"/>
    <col min="4" max="4" width="9.140625" style="1343" customWidth="1"/>
    <col min="5" max="5" width="13" style="1343" bestFit="1" customWidth="1"/>
    <col min="6" max="6" width="14.7109375" style="1200" bestFit="1" customWidth="1"/>
    <col min="7" max="7" width="10.85546875" style="1158" customWidth="1"/>
    <col min="8" max="16384" width="9.140625" style="1158"/>
  </cols>
  <sheetData>
    <row r="2" spans="1:6">
      <c r="A2" s="1298"/>
      <c r="B2" s="1299"/>
      <c r="C2" s="1212"/>
      <c r="D2" s="1300"/>
      <c r="E2" s="1300"/>
      <c r="F2" s="1213"/>
    </row>
    <row r="3" spans="1:6">
      <c r="A3" s="1298" t="s">
        <v>223</v>
      </c>
      <c r="B3" s="1299" t="s">
        <v>311</v>
      </c>
      <c r="C3" s="1231" t="s">
        <v>88</v>
      </c>
      <c r="D3" s="1301" t="s">
        <v>89</v>
      </c>
      <c r="E3" s="1301" t="s">
        <v>90</v>
      </c>
      <c r="F3" s="1232" t="s">
        <v>91</v>
      </c>
    </row>
    <row r="4" spans="1:6">
      <c r="A4" s="1153"/>
      <c r="B4" s="1179"/>
      <c r="C4" s="1217"/>
      <c r="D4" s="1302"/>
      <c r="E4" s="1303"/>
      <c r="F4" s="1218"/>
    </row>
    <row r="5" spans="1:6">
      <c r="A5" s="1304" t="s">
        <v>84</v>
      </c>
      <c r="B5" s="1305" t="s">
        <v>312</v>
      </c>
      <c r="C5" s="1217"/>
      <c r="D5" s="1302"/>
      <c r="E5" s="1303"/>
      <c r="F5" s="1218"/>
    </row>
    <row r="6" spans="1:6">
      <c r="A6" s="1153"/>
      <c r="B6" s="1179"/>
      <c r="C6" s="1217"/>
      <c r="D6" s="1302"/>
      <c r="E6" s="1303"/>
      <c r="F6" s="1218"/>
    </row>
    <row r="7" spans="1:6" ht="89.25">
      <c r="A7" s="1153" t="s">
        <v>1</v>
      </c>
      <c r="B7" s="1179" t="s">
        <v>3747</v>
      </c>
      <c r="C7" s="1217"/>
      <c r="D7" s="1302"/>
      <c r="E7" s="1303"/>
      <c r="F7" s="1218"/>
    </row>
    <row r="8" spans="1:6">
      <c r="A8" s="1153"/>
      <c r="B8" s="1179" t="s">
        <v>850</v>
      </c>
      <c r="C8" s="1217" t="s">
        <v>93</v>
      </c>
      <c r="D8" s="1302">
        <v>1</v>
      </c>
      <c r="E8" s="1303"/>
      <c r="F8" s="1218">
        <f>D8*E8</f>
        <v>0</v>
      </c>
    </row>
    <row r="9" spans="1:6">
      <c r="A9" s="1153"/>
      <c r="B9" s="1179"/>
      <c r="C9" s="1217"/>
      <c r="D9" s="1302"/>
      <c r="E9" s="1303"/>
      <c r="F9" s="1218">
        <f>D9*E9</f>
        <v>0</v>
      </c>
    </row>
    <row r="10" spans="1:6" ht="89.25">
      <c r="A10" s="1153" t="s">
        <v>94</v>
      </c>
      <c r="B10" s="1179" t="s">
        <v>3746</v>
      </c>
      <c r="C10" s="1217"/>
      <c r="D10" s="1302"/>
      <c r="E10" s="1303"/>
      <c r="F10" s="1218">
        <f>D10*E10</f>
        <v>0</v>
      </c>
    </row>
    <row r="11" spans="1:6">
      <c r="A11" s="1153"/>
      <c r="B11" s="1179" t="s">
        <v>851</v>
      </c>
      <c r="C11" s="1217" t="s">
        <v>93</v>
      </c>
      <c r="D11" s="1302">
        <v>1</v>
      </c>
      <c r="E11" s="1303"/>
      <c r="F11" s="1218">
        <f>D11*E11</f>
        <v>0</v>
      </c>
    </row>
    <row r="12" spans="1:6">
      <c r="A12" s="1153"/>
      <c r="B12" s="1179"/>
      <c r="C12" s="1217"/>
      <c r="D12" s="1302"/>
      <c r="E12" s="1303"/>
      <c r="F12" s="1218">
        <f>D12*E12</f>
        <v>0</v>
      </c>
    </row>
    <row r="13" spans="1:6" ht="102">
      <c r="A13" s="1153" t="s">
        <v>97</v>
      </c>
      <c r="B13" s="1179" t="s">
        <v>3745</v>
      </c>
      <c r="C13" s="1217"/>
      <c r="D13" s="1302"/>
      <c r="E13" s="1303"/>
      <c r="F13" s="1218"/>
    </row>
    <row r="14" spans="1:6">
      <c r="A14" s="1153"/>
      <c r="B14" s="1179" t="s">
        <v>852</v>
      </c>
      <c r="C14" s="1217" t="s">
        <v>93</v>
      </c>
      <c r="D14" s="1302">
        <v>2</v>
      </c>
      <c r="E14" s="1303"/>
      <c r="F14" s="1218">
        <f t="shared" ref="F14:F45" si="0">D14*E14</f>
        <v>0</v>
      </c>
    </row>
    <row r="15" spans="1:6">
      <c r="A15" s="1153"/>
      <c r="B15" s="1179"/>
      <c r="C15" s="1217"/>
      <c r="D15" s="1302"/>
      <c r="E15" s="1303"/>
      <c r="F15" s="1218">
        <f t="shared" si="0"/>
        <v>0</v>
      </c>
    </row>
    <row r="16" spans="1:6" ht="102">
      <c r="A16" s="1153" t="s">
        <v>98</v>
      </c>
      <c r="B16" s="1179" t="s">
        <v>3744</v>
      </c>
      <c r="C16" s="1217"/>
      <c r="D16" s="1302"/>
      <c r="E16" s="1303"/>
      <c r="F16" s="1218">
        <f t="shared" si="0"/>
        <v>0</v>
      </c>
    </row>
    <row r="17" spans="1:6">
      <c r="A17" s="1153"/>
      <c r="B17" s="1179" t="s">
        <v>853</v>
      </c>
      <c r="C17" s="1217" t="s">
        <v>93</v>
      </c>
      <c r="D17" s="1302">
        <v>1</v>
      </c>
      <c r="E17" s="1303"/>
      <c r="F17" s="1218">
        <f t="shared" si="0"/>
        <v>0</v>
      </c>
    </row>
    <row r="18" spans="1:6">
      <c r="A18" s="1153"/>
      <c r="B18" s="1179"/>
      <c r="C18" s="1217"/>
      <c r="D18" s="1302"/>
      <c r="E18" s="1303"/>
      <c r="F18" s="1218">
        <f t="shared" si="0"/>
        <v>0</v>
      </c>
    </row>
    <row r="19" spans="1:6" ht="102">
      <c r="A19" s="1153" t="s">
        <v>101</v>
      </c>
      <c r="B19" s="1179" t="s">
        <v>3743</v>
      </c>
      <c r="C19" s="1217"/>
      <c r="D19" s="1302"/>
      <c r="E19" s="1303"/>
      <c r="F19" s="1218">
        <f t="shared" si="0"/>
        <v>0</v>
      </c>
    </row>
    <row r="20" spans="1:6">
      <c r="A20" s="1153"/>
      <c r="B20" s="1179" t="s">
        <v>854</v>
      </c>
      <c r="C20" s="1217" t="s">
        <v>93</v>
      </c>
      <c r="D20" s="1302">
        <v>1</v>
      </c>
      <c r="E20" s="1303"/>
      <c r="F20" s="1218">
        <f t="shared" si="0"/>
        <v>0</v>
      </c>
    </row>
    <row r="21" spans="1:6">
      <c r="A21" s="1153"/>
      <c r="B21" s="1179"/>
      <c r="C21" s="1217"/>
      <c r="D21" s="1302"/>
      <c r="E21" s="1303"/>
      <c r="F21" s="1218">
        <f t="shared" si="0"/>
        <v>0</v>
      </c>
    </row>
    <row r="22" spans="1:6" ht="102">
      <c r="A22" s="1153" t="s">
        <v>110</v>
      </c>
      <c r="B22" s="1179" t="s">
        <v>3742</v>
      </c>
      <c r="C22" s="1217"/>
      <c r="D22" s="1302"/>
      <c r="E22" s="1303"/>
      <c r="F22" s="1218">
        <f t="shared" si="0"/>
        <v>0</v>
      </c>
    </row>
    <row r="23" spans="1:6">
      <c r="A23" s="1153"/>
      <c r="B23" s="1179" t="s">
        <v>855</v>
      </c>
      <c r="C23" s="1217" t="s">
        <v>93</v>
      </c>
      <c r="D23" s="1302">
        <v>7</v>
      </c>
      <c r="E23" s="1303"/>
      <c r="F23" s="1218">
        <f t="shared" si="0"/>
        <v>0</v>
      </c>
    </row>
    <row r="24" spans="1:6">
      <c r="A24" s="1153"/>
      <c r="B24" s="1179"/>
      <c r="C24" s="1217"/>
      <c r="D24" s="1302"/>
      <c r="E24" s="1303"/>
      <c r="F24" s="1218">
        <f t="shared" si="0"/>
        <v>0</v>
      </c>
    </row>
    <row r="25" spans="1:6" ht="114.75">
      <c r="A25" s="1153" t="s">
        <v>116</v>
      </c>
      <c r="B25" s="1179" t="s">
        <v>3741</v>
      </c>
      <c r="C25" s="1217"/>
      <c r="D25" s="1302"/>
      <c r="E25" s="1303"/>
      <c r="F25" s="1218">
        <f t="shared" si="0"/>
        <v>0</v>
      </c>
    </row>
    <row r="26" spans="1:6">
      <c r="A26" s="1153"/>
      <c r="B26" s="1179" t="s">
        <v>856</v>
      </c>
      <c r="C26" s="1217" t="s">
        <v>93</v>
      </c>
      <c r="D26" s="1302">
        <v>2</v>
      </c>
      <c r="E26" s="1303"/>
      <c r="F26" s="1218">
        <f t="shared" si="0"/>
        <v>0</v>
      </c>
    </row>
    <row r="27" spans="1:6">
      <c r="A27" s="1153"/>
      <c r="B27" s="1179"/>
      <c r="C27" s="1217"/>
      <c r="D27" s="1302"/>
      <c r="E27" s="1303"/>
      <c r="F27" s="1218">
        <f t="shared" si="0"/>
        <v>0</v>
      </c>
    </row>
    <row r="28" spans="1:6" ht="127.5">
      <c r="A28" s="1153" t="s">
        <v>120</v>
      </c>
      <c r="B28" s="1179" t="s">
        <v>3740</v>
      </c>
      <c r="C28" s="1217"/>
      <c r="D28" s="1302"/>
      <c r="E28" s="1303"/>
      <c r="F28" s="1218">
        <f t="shared" si="0"/>
        <v>0</v>
      </c>
    </row>
    <row r="29" spans="1:6">
      <c r="A29" s="1153"/>
      <c r="B29" s="1179" t="s">
        <v>857</v>
      </c>
      <c r="C29" s="1217" t="s">
        <v>93</v>
      </c>
      <c r="D29" s="1302">
        <v>2</v>
      </c>
      <c r="E29" s="1303"/>
      <c r="F29" s="1218">
        <f t="shared" si="0"/>
        <v>0</v>
      </c>
    </row>
    <row r="30" spans="1:6">
      <c r="A30" s="1153"/>
      <c r="B30" s="1179"/>
      <c r="C30" s="1217"/>
      <c r="D30" s="1302"/>
      <c r="E30" s="1303"/>
      <c r="F30" s="1218">
        <f t="shared" si="0"/>
        <v>0</v>
      </c>
    </row>
    <row r="31" spans="1:6" ht="89.25">
      <c r="A31" s="1153" t="s">
        <v>123</v>
      </c>
      <c r="B31" s="1179" t="s">
        <v>3739</v>
      </c>
      <c r="C31" s="1217"/>
      <c r="D31" s="1302"/>
      <c r="E31" s="1303"/>
      <c r="F31" s="1218">
        <f t="shared" si="0"/>
        <v>0</v>
      </c>
    </row>
    <row r="32" spans="1:6">
      <c r="A32" s="1153"/>
      <c r="B32" s="1179" t="s">
        <v>506</v>
      </c>
      <c r="C32" s="1217" t="s">
        <v>93</v>
      </c>
      <c r="D32" s="1302">
        <v>1</v>
      </c>
      <c r="E32" s="1303"/>
      <c r="F32" s="1218">
        <f t="shared" si="0"/>
        <v>0</v>
      </c>
    </row>
    <row r="33" spans="1:6">
      <c r="A33" s="1153"/>
      <c r="B33" s="1179"/>
      <c r="C33" s="1217"/>
      <c r="D33" s="1302"/>
      <c r="E33" s="1303"/>
      <c r="F33" s="1218">
        <f t="shared" si="0"/>
        <v>0</v>
      </c>
    </row>
    <row r="34" spans="1:6" ht="153">
      <c r="A34" s="1153" t="s">
        <v>124</v>
      </c>
      <c r="B34" s="1179" t="s">
        <v>3738</v>
      </c>
      <c r="C34" s="1217"/>
      <c r="D34" s="1302"/>
      <c r="E34" s="1303"/>
      <c r="F34" s="1218">
        <f t="shared" si="0"/>
        <v>0</v>
      </c>
    </row>
    <row r="35" spans="1:6">
      <c r="A35" s="1153"/>
      <c r="B35" s="1179" t="s">
        <v>858</v>
      </c>
      <c r="C35" s="1217" t="s">
        <v>93</v>
      </c>
      <c r="D35" s="1302">
        <v>1</v>
      </c>
      <c r="E35" s="1303"/>
      <c r="F35" s="1218">
        <f t="shared" si="0"/>
        <v>0</v>
      </c>
    </row>
    <row r="36" spans="1:6">
      <c r="A36" s="1153"/>
      <c r="B36" s="1179"/>
      <c r="C36" s="1217"/>
      <c r="D36" s="1302"/>
      <c r="E36" s="1303"/>
      <c r="F36" s="1218">
        <f t="shared" si="0"/>
        <v>0</v>
      </c>
    </row>
    <row r="37" spans="1:6" ht="153">
      <c r="A37" s="1153" t="s">
        <v>126</v>
      </c>
      <c r="B37" s="1179" t="s">
        <v>3737</v>
      </c>
      <c r="C37" s="1217"/>
      <c r="D37" s="1302"/>
      <c r="E37" s="1303"/>
      <c r="F37" s="1218">
        <f t="shared" si="0"/>
        <v>0</v>
      </c>
    </row>
    <row r="38" spans="1:6">
      <c r="A38" s="1153"/>
      <c r="B38" s="1179" t="s">
        <v>859</v>
      </c>
      <c r="C38" s="1217" t="s">
        <v>93</v>
      </c>
      <c r="D38" s="1302">
        <v>1</v>
      </c>
      <c r="E38" s="1303"/>
      <c r="F38" s="1218">
        <f t="shared" si="0"/>
        <v>0</v>
      </c>
    </row>
    <row r="39" spans="1:6">
      <c r="A39" s="1153"/>
      <c r="B39" s="1179"/>
      <c r="C39" s="1217"/>
      <c r="D39" s="1302"/>
      <c r="E39" s="1303"/>
      <c r="F39" s="1218">
        <f t="shared" si="0"/>
        <v>0</v>
      </c>
    </row>
    <row r="40" spans="1:6" ht="127.5">
      <c r="A40" s="1153" t="s">
        <v>127</v>
      </c>
      <c r="B40" s="1179" t="s">
        <v>3736</v>
      </c>
      <c r="C40" s="1217"/>
      <c r="D40" s="1302"/>
      <c r="E40" s="1303"/>
      <c r="F40" s="1218">
        <f t="shared" si="0"/>
        <v>0</v>
      </c>
    </row>
    <row r="41" spans="1:6">
      <c r="A41" s="1153"/>
      <c r="B41" s="1179" t="s">
        <v>860</v>
      </c>
      <c r="C41" s="1217" t="s">
        <v>93</v>
      </c>
      <c r="D41" s="1302">
        <v>3</v>
      </c>
      <c r="E41" s="1303"/>
      <c r="F41" s="1218">
        <f t="shared" si="0"/>
        <v>0</v>
      </c>
    </row>
    <row r="42" spans="1:6">
      <c r="A42" s="1153"/>
      <c r="B42" s="1179"/>
      <c r="C42" s="1217"/>
      <c r="D42" s="1302"/>
      <c r="E42" s="1303"/>
      <c r="F42" s="1218">
        <f t="shared" si="0"/>
        <v>0</v>
      </c>
    </row>
    <row r="43" spans="1:6" ht="102">
      <c r="A43" s="1153" t="s">
        <v>128</v>
      </c>
      <c r="B43" s="1179" t="s">
        <v>3735</v>
      </c>
      <c r="C43" s="1217"/>
      <c r="D43" s="1302"/>
      <c r="E43" s="1303"/>
      <c r="F43" s="1218">
        <f t="shared" si="0"/>
        <v>0</v>
      </c>
    </row>
    <row r="44" spans="1:6">
      <c r="A44" s="1153"/>
      <c r="B44" s="1179" t="s">
        <v>861</v>
      </c>
      <c r="C44" s="1217" t="s">
        <v>93</v>
      </c>
      <c r="D44" s="1302">
        <v>2</v>
      </c>
      <c r="E44" s="1303"/>
      <c r="F44" s="1218">
        <f t="shared" si="0"/>
        <v>0</v>
      </c>
    </row>
    <row r="45" spans="1:6">
      <c r="A45" s="1153"/>
      <c r="B45" s="1179"/>
      <c r="C45" s="1217"/>
      <c r="D45" s="1302"/>
      <c r="E45" s="1303"/>
      <c r="F45" s="1218">
        <f t="shared" si="0"/>
        <v>0</v>
      </c>
    </row>
    <row r="46" spans="1:6" ht="140.25">
      <c r="A46" s="1153" t="s">
        <v>129</v>
      </c>
      <c r="B46" s="1179" t="s">
        <v>3734</v>
      </c>
      <c r="C46" s="1217"/>
      <c r="D46" s="1302"/>
      <c r="E46" s="1303"/>
      <c r="F46" s="1218">
        <f t="shared" ref="F46:F77" si="1">D46*E46</f>
        <v>0</v>
      </c>
    </row>
    <row r="47" spans="1:6">
      <c r="A47" s="1153"/>
      <c r="B47" s="1179" t="s">
        <v>862</v>
      </c>
      <c r="C47" s="1217" t="s">
        <v>93</v>
      </c>
      <c r="D47" s="1302">
        <v>3</v>
      </c>
      <c r="E47" s="1303"/>
      <c r="F47" s="1218">
        <f t="shared" si="1"/>
        <v>0</v>
      </c>
    </row>
    <row r="48" spans="1:6">
      <c r="A48" s="1153"/>
      <c r="B48" s="1179"/>
      <c r="C48" s="1217"/>
      <c r="D48" s="1302"/>
      <c r="E48" s="1303"/>
      <c r="F48" s="1218">
        <f t="shared" si="1"/>
        <v>0</v>
      </c>
    </row>
    <row r="49" spans="1:6" ht="127.5">
      <c r="A49" s="1153" t="s">
        <v>130</v>
      </c>
      <c r="B49" s="1179" t="s">
        <v>3733</v>
      </c>
      <c r="C49" s="1217"/>
      <c r="D49" s="1302"/>
      <c r="E49" s="1303"/>
      <c r="F49" s="1218">
        <f t="shared" si="1"/>
        <v>0</v>
      </c>
    </row>
    <row r="50" spans="1:6">
      <c r="A50" s="1153"/>
      <c r="B50" s="1179" t="s">
        <v>507</v>
      </c>
      <c r="C50" s="1217" t="s">
        <v>93</v>
      </c>
      <c r="D50" s="1302">
        <v>1</v>
      </c>
      <c r="E50" s="1303"/>
      <c r="F50" s="1218">
        <f t="shared" si="1"/>
        <v>0</v>
      </c>
    </row>
    <row r="51" spans="1:6">
      <c r="A51" s="1153"/>
      <c r="B51" s="1179"/>
      <c r="C51" s="1217"/>
      <c r="D51" s="1302"/>
      <c r="E51" s="1303"/>
      <c r="F51" s="1218">
        <f t="shared" si="1"/>
        <v>0</v>
      </c>
    </row>
    <row r="52" spans="1:6" ht="102">
      <c r="A52" s="1153" t="s">
        <v>133</v>
      </c>
      <c r="B52" s="1179" t="s">
        <v>3732</v>
      </c>
      <c r="C52" s="1217"/>
      <c r="D52" s="1302"/>
      <c r="E52" s="1303"/>
      <c r="F52" s="1218">
        <f t="shared" si="1"/>
        <v>0</v>
      </c>
    </row>
    <row r="53" spans="1:6">
      <c r="A53" s="1153"/>
      <c r="B53" s="1179" t="s">
        <v>863</v>
      </c>
      <c r="C53" s="1217" t="s">
        <v>93</v>
      </c>
      <c r="D53" s="1302">
        <v>3</v>
      </c>
      <c r="E53" s="1303"/>
      <c r="F53" s="1218">
        <f t="shared" si="1"/>
        <v>0</v>
      </c>
    </row>
    <row r="54" spans="1:6">
      <c r="A54" s="1153"/>
      <c r="B54" s="1179"/>
      <c r="C54" s="1217"/>
      <c r="D54" s="1302"/>
      <c r="E54" s="1303"/>
      <c r="F54" s="1218">
        <f t="shared" si="1"/>
        <v>0</v>
      </c>
    </row>
    <row r="55" spans="1:6" ht="114.75">
      <c r="A55" s="1153" t="s">
        <v>135</v>
      </c>
      <c r="B55" s="1179" t="s">
        <v>3731</v>
      </c>
      <c r="C55" s="1217"/>
      <c r="D55" s="1302"/>
      <c r="E55" s="1303"/>
      <c r="F55" s="1218">
        <f t="shared" si="1"/>
        <v>0</v>
      </c>
    </row>
    <row r="56" spans="1:6">
      <c r="A56" s="1153"/>
      <c r="B56" s="1179" t="s">
        <v>864</v>
      </c>
      <c r="C56" s="1217" t="s">
        <v>93</v>
      </c>
      <c r="D56" s="1302">
        <v>1</v>
      </c>
      <c r="E56" s="1303"/>
      <c r="F56" s="1218">
        <f t="shared" si="1"/>
        <v>0</v>
      </c>
    </row>
    <row r="57" spans="1:6">
      <c r="A57" s="1153"/>
      <c r="B57" s="1179"/>
      <c r="C57" s="1217"/>
      <c r="D57" s="1302"/>
      <c r="E57" s="1303"/>
      <c r="F57" s="1218">
        <f t="shared" si="1"/>
        <v>0</v>
      </c>
    </row>
    <row r="58" spans="1:6" ht="114.75">
      <c r="A58" s="1153" t="s">
        <v>136</v>
      </c>
      <c r="B58" s="1179" t="s">
        <v>3730</v>
      </c>
      <c r="C58" s="1217"/>
      <c r="D58" s="1302"/>
      <c r="E58" s="1303"/>
      <c r="F58" s="1218">
        <f t="shared" si="1"/>
        <v>0</v>
      </c>
    </row>
    <row r="59" spans="1:6">
      <c r="A59" s="1153"/>
      <c r="B59" s="1179" t="s">
        <v>865</v>
      </c>
      <c r="C59" s="1217" t="s">
        <v>93</v>
      </c>
      <c r="D59" s="1302">
        <v>1</v>
      </c>
      <c r="E59" s="1303"/>
      <c r="F59" s="1218">
        <f t="shared" si="1"/>
        <v>0</v>
      </c>
    </row>
    <row r="60" spans="1:6">
      <c r="A60" s="1153"/>
      <c r="B60" s="1179"/>
      <c r="C60" s="1217"/>
      <c r="D60" s="1302"/>
      <c r="E60" s="1303"/>
      <c r="F60" s="1218">
        <f t="shared" si="1"/>
        <v>0</v>
      </c>
    </row>
    <row r="61" spans="1:6" ht="102">
      <c r="A61" s="1153" t="s">
        <v>137</v>
      </c>
      <c r="B61" s="1179" t="s">
        <v>3729</v>
      </c>
      <c r="C61" s="1217"/>
      <c r="D61" s="1302"/>
      <c r="E61" s="1303"/>
      <c r="F61" s="1218">
        <f t="shared" si="1"/>
        <v>0</v>
      </c>
    </row>
    <row r="62" spans="1:6">
      <c r="A62" s="1153"/>
      <c r="B62" s="1179" t="s">
        <v>508</v>
      </c>
      <c r="C62" s="1217" t="s">
        <v>93</v>
      </c>
      <c r="D62" s="1302">
        <v>4</v>
      </c>
      <c r="E62" s="1303"/>
      <c r="F62" s="1218">
        <f t="shared" si="1"/>
        <v>0</v>
      </c>
    </row>
    <row r="63" spans="1:6">
      <c r="A63" s="1153"/>
      <c r="B63" s="1179"/>
      <c r="C63" s="1217"/>
      <c r="D63" s="1302"/>
      <c r="E63" s="1303"/>
      <c r="F63" s="1218">
        <f t="shared" si="1"/>
        <v>0</v>
      </c>
    </row>
    <row r="64" spans="1:6" ht="89.25">
      <c r="A64" s="1153" t="s">
        <v>139</v>
      </c>
      <c r="B64" s="1179" t="s">
        <v>3728</v>
      </c>
      <c r="C64" s="1217"/>
      <c r="D64" s="1302"/>
      <c r="E64" s="1303"/>
      <c r="F64" s="1218">
        <f t="shared" si="1"/>
        <v>0</v>
      </c>
    </row>
    <row r="65" spans="1:7">
      <c r="A65" s="1153"/>
      <c r="B65" s="1179" t="s">
        <v>509</v>
      </c>
      <c r="C65" s="1217" t="s">
        <v>93</v>
      </c>
      <c r="D65" s="1302">
        <v>2</v>
      </c>
      <c r="E65" s="1303"/>
      <c r="F65" s="1218">
        <f t="shared" si="1"/>
        <v>0</v>
      </c>
    </row>
    <row r="66" spans="1:7">
      <c r="A66" s="1153"/>
      <c r="B66" s="1179"/>
      <c r="C66" s="1217"/>
      <c r="D66" s="1302"/>
      <c r="E66" s="1303"/>
      <c r="F66" s="1218">
        <f t="shared" si="1"/>
        <v>0</v>
      </c>
    </row>
    <row r="67" spans="1:7" ht="127.5">
      <c r="A67" s="1153" t="s">
        <v>141</v>
      </c>
      <c r="B67" s="1179" t="s">
        <v>3727</v>
      </c>
      <c r="C67" s="1217"/>
      <c r="D67" s="1302"/>
      <c r="E67" s="1303"/>
      <c r="F67" s="1218">
        <f t="shared" si="1"/>
        <v>0</v>
      </c>
    </row>
    <row r="68" spans="1:7">
      <c r="A68" s="1153"/>
      <c r="B68" s="1179" t="s">
        <v>3726</v>
      </c>
      <c r="C68" s="1217" t="s">
        <v>93</v>
      </c>
      <c r="D68" s="1302">
        <v>8</v>
      </c>
      <c r="E68" s="1303"/>
      <c r="F68" s="1218">
        <f t="shared" si="1"/>
        <v>0</v>
      </c>
    </row>
    <row r="69" spans="1:7">
      <c r="A69" s="1153"/>
      <c r="B69" s="1179"/>
      <c r="C69" s="1217"/>
      <c r="D69" s="1302"/>
      <c r="E69" s="1303"/>
      <c r="F69" s="1218">
        <f t="shared" si="1"/>
        <v>0</v>
      </c>
    </row>
    <row r="70" spans="1:7" ht="140.25">
      <c r="A70" s="1153" t="s">
        <v>141</v>
      </c>
      <c r="B70" s="1179" t="s">
        <v>3725</v>
      </c>
      <c r="C70" s="1217"/>
      <c r="D70" s="1302"/>
      <c r="E70" s="1303"/>
      <c r="F70" s="1218">
        <f t="shared" si="1"/>
        <v>0</v>
      </c>
    </row>
    <row r="71" spans="1:7">
      <c r="A71" s="1153"/>
      <c r="B71" s="1179" t="s">
        <v>866</v>
      </c>
      <c r="C71" s="1217" t="s">
        <v>93</v>
      </c>
      <c r="D71" s="1302">
        <v>5</v>
      </c>
      <c r="E71" s="1303"/>
      <c r="F71" s="1218">
        <f t="shared" si="1"/>
        <v>0</v>
      </c>
    </row>
    <row r="72" spans="1:7">
      <c r="A72" s="1153"/>
      <c r="B72" s="1179"/>
      <c r="C72" s="1217"/>
      <c r="D72" s="1302"/>
      <c r="E72" s="1303"/>
      <c r="F72" s="1218">
        <f t="shared" si="1"/>
        <v>0</v>
      </c>
    </row>
    <row r="73" spans="1:7" ht="140.25">
      <c r="A73" s="1153" t="s">
        <v>143</v>
      </c>
      <c r="B73" s="1179" t="s">
        <v>3724</v>
      </c>
      <c r="C73" s="1217"/>
      <c r="D73" s="1302"/>
      <c r="E73" s="1303"/>
      <c r="F73" s="1218">
        <f t="shared" si="1"/>
        <v>0</v>
      </c>
    </row>
    <row r="74" spans="1:7">
      <c r="A74" s="1153"/>
      <c r="B74" s="1179" t="s">
        <v>511</v>
      </c>
      <c r="C74" s="1217" t="s">
        <v>93</v>
      </c>
      <c r="D74" s="1302">
        <v>6</v>
      </c>
      <c r="E74" s="1303"/>
      <c r="F74" s="1218">
        <f t="shared" si="1"/>
        <v>0</v>
      </c>
    </row>
    <row r="75" spans="1:7">
      <c r="A75" s="1153"/>
      <c r="B75" s="1179"/>
      <c r="C75" s="1217"/>
      <c r="D75" s="1302"/>
      <c r="E75" s="1303"/>
      <c r="F75" s="1218">
        <f t="shared" si="1"/>
        <v>0</v>
      </c>
    </row>
    <row r="76" spans="1:7" ht="140.25">
      <c r="A76" s="1153" t="s">
        <v>145</v>
      </c>
      <c r="B76" s="1306" t="s">
        <v>3723</v>
      </c>
      <c r="C76" s="1217"/>
      <c r="D76" s="1302"/>
      <c r="E76" s="1303"/>
      <c r="F76" s="1218">
        <f t="shared" si="1"/>
        <v>0</v>
      </c>
      <c r="G76" s="1179"/>
    </row>
    <row r="77" spans="1:7">
      <c r="A77" s="1153"/>
      <c r="B77" s="1179" t="s">
        <v>512</v>
      </c>
      <c r="C77" s="1217" t="s">
        <v>93</v>
      </c>
      <c r="D77" s="1302">
        <v>3</v>
      </c>
      <c r="E77" s="1303"/>
      <c r="F77" s="1218">
        <f t="shared" si="1"/>
        <v>0</v>
      </c>
    </row>
    <row r="78" spans="1:7">
      <c r="A78" s="1153"/>
      <c r="B78" s="1179"/>
      <c r="C78" s="1217"/>
      <c r="D78" s="1302"/>
      <c r="E78" s="1303"/>
      <c r="F78" s="1218">
        <f t="shared" ref="F78:F109" si="2">D78*E78</f>
        <v>0</v>
      </c>
    </row>
    <row r="79" spans="1:7" ht="140.25">
      <c r="A79" s="1153" t="s">
        <v>145</v>
      </c>
      <c r="B79" s="1306" t="s">
        <v>3722</v>
      </c>
      <c r="C79" s="1217"/>
      <c r="D79" s="1302"/>
      <c r="E79" s="1303"/>
      <c r="F79" s="1218">
        <f t="shared" si="2"/>
        <v>0</v>
      </c>
      <c r="G79" s="1179"/>
    </row>
    <row r="80" spans="1:7">
      <c r="A80" s="1153"/>
      <c r="B80" s="1179" t="s">
        <v>513</v>
      </c>
      <c r="C80" s="1217" t="s">
        <v>93</v>
      </c>
      <c r="D80" s="1302">
        <v>1</v>
      </c>
      <c r="E80" s="1303"/>
      <c r="F80" s="1218">
        <f t="shared" si="2"/>
        <v>0</v>
      </c>
    </row>
    <row r="81" spans="1:6">
      <c r="A81" s="1153"/>
      <c r="B81" s="1179"/>
      <c r="C81" s="1217"/>
      <c r="D81" s="1302"/>
      <c r="E81" s="1303"/>
      <c r="F81" s="1218">
        <f t="shared" si="2"/>
        <v>0</v>
      </c>
    </row>
    <row r="82" spans="1:6" ht="140.25">
      <c r="A82" s="1153" t="s">
        <v>148</v>
      </c>
      <c r="B82" s="1179" t="s">
        <v>3721</v>
      </c>
      <c r="C82" s="1217"/>
      <c r="D82" s="1302"/>
      <c r="E82" s="1303"/>
      <c r="F82" s="1218">
        <f t="shared" si="2"/>
        <v>0</v>
      </c>
    </row>
    <row r="83" spans="1:6">
      <c r="A83" s="1153"/>
      <c r="B83" s="1179" t="s">
        <v>514</v>
      </c>
      <c r="C83" s="1217" t="s">
        <v>93</v>
      </c>
      <c r="D83" s="1302">
        <v>1</v>
      </c>
      <c r="E83" s="1303"/>
      <c r="F83" s="1218">
        <f t="shared" si="2"/>
        <v>0</v>
      </c>
    </row>
    <row r="84" spans="1:6">
      <c r="A84" s="1153"/>
      <c r="B84" s="1179"/>
      <c r="C84" s="1217"/>
      <c r="D84" s="1302"/>
      <c r="E84" s="1303"/>
      <c r="F84" s="1218">
        <f t="shared" si="2"/>
        <v>0</v>
      </c>
    </row>
    <row r="85" spans="1:6" ht="140.25">
      <c r="A85" s="1153" t="s">
        <v>152</v>
      </c>
      <c r="B85" s="1179" t="s">
        <v>3720</v>
      </c>
      <c r="C85" s="1217"/>
      <c r="D85" s="1302"/>
      <c r="E85" s="1303"/>
      <c r="F85" s="1218">
        <f t="shared" si="2"/>
        <v>0</v>
      </c>
    </row>
    <row r="86" spans="1:6">
      <c r="A86" s="1153"/>
      <c r="B86" s="1179" t="s">
        <v>515</v>
      </c>
      <c r="C86" s="1217" t="s">
        <v>93</v>
      </c>
      <c r="D86" s="1302">
        <v>3</v>
      </c>
      <c r="E86" s="1303"/>
      <c r="F86" s="1218">
        <f t="shared" si="2"/>
        <v>0</v>
      </c>
    </row>
    <row r="87" spans="1:6">
      <c r="A87" s="1153"/>
      <c r="B87" s="1179"/>
      <c r="C87" s="1217"/>
      <c r="D87" s="1302"/>
      <c r="E87" s="1303"/>
      <c r="F87" s="1218">
        <f t="shared" si="2"/>
        <v>0</v>
      </c>
    </row>
    <row r="88" spans="1:6" ht="153" customHeight="1">
      <c r="A88" s="1153" t="s">
        <v>185</v>
      </c>
      <c r="B88" s="1179" t="s">
        <v>3719</v>
      </c>
      <c r="C88" s="1217"/>
      <c r="D88" s="1302"/>
      <c r="E88" s="1303"/>
      <c r="F88" s="1218">
        <f t="shared" si="2"/>
        <v>0</v>
      </c>
    </row>
    <row r="89" spans="1:6">
      <c r="A89" s="1153"/>
      <c r="B89" s="1179" t="s">
        <v>867</v>
      </c>
      <c r="C89" s="1217" t="s">
        <v>93</v>
      </c>
      <c r="D89" s="1302">
        <v>1</v>
      </c>
      <c r="E89" s="1303"/>
      <c r="F89" s="1218">
        <f t="shared" si="2"/>
        <v>0</v>
      </c>
    </row>
    <row r="90" spans="1:6">
      <c r="A90" s="1153"/>
      <c r="B90" s="1179"/>
      <c r="C90" s="1217"/>
      <c r="D90" s="1302"/>
      <c r="E90" s="1303"/>
      <c r="F90" s="1218">
        <f t="shared" si="2"/>
        <v>0</v>
      </c>
    </row>
    <row r="91" spans="1:6" ht="153">
      <c r="A91" s="1153" t="s">
        <v>187</v>
      </c>
      <c r="B91" s="1179" t="s">
        <v>3718</v>
      </c>
      <c r="C91" s="1217"/>
      <c r="D91" s="1302"/>
      <c r="E91" s="1303"/>
      <c r="F91" s="1218">
        <f t="shared" si="2"/>
        <v>0</v>
      </c>
    </row>
    <row r="92" spans="1:6">
      <c r="A92" s="1153"/>
      <c r="B92" s="1179" t="s">
        <v>868</v>
      </c>
      <c r="C92" s="1217" t="s">
        <v>93</v>
      </c>
      <c r="D92" s="1302">
        <v>1</v>
      </c>
      <c r="E92" s="1303"/>
      <c r="F92" s="1218">
        <f t="shared" si="2"/>
        <v>0</v>
      </c>
    </row>
    <row r="93" spans="1:6">
      <c r="A93" s="1153"/>
      <c r="B93" s="1179"/>
      <c r="C93" s="1217"/>
      <c r="D93" s="1302"/>
      <c r="E93" s="1303"/>
      <c r="F93" s="1218">
        <f t="shared" si="2"/>
        <v>0</v>
      </c>
    </row>
    <row r="94" spans="1:6" ht="89.25">
      <c r="A94" s="1153" t="s">
        <v>189</v>
      </c>
      <c r="B94" s="1179" t="s">
        <v>3717</v>
      </c>
      <c r="C94" s="1217"/>
      <c r="D94" s="1302"/>
      <c r="E94" s="1303"/>
      <c r="F94" s="1218">
        <f t="shared" si="2"/>
        <v>0</v>
      </c>
    </row>
    <row r="95" spans="1:6">
      <c r="A95" s="1153"/>
      <c r="B95" s="1179" t="s">
        <v>869</v>
      </c>
      <c r="C95" s="1217" t="s">
        <v>93</v>
      </c>
      <c r="D95" s="1302">
        <v>1</v>
      </c>
      <c r="E95" s="1303"/>
      <c r="F95" s="1218">
        <f t="shared" si="2"/>
        <v>0</v>
      </c>
    </row>
    <row r="96" spans="1:6">
      <c r="A96" s="1153"/>
      <c r="B96" s="1179"/>
      <c r="C96" s="1217"/>
      <c r="D96" s="1302"/>
      <c r="E96" s="1303"/>
      <c r="F96" s="1218">
        <f t="shared" si="2"/>
        <v>0</v>
      </c>
    </row>
    <row r="97" spans="1:6" ht="114.75">
      <c r="A97" s="1153" t="s">
        <v>190</v>
      </c>
      <c r="B97" s="1179" t="s">
        <v>3716</v>
      </c>
      <c r="C97" s="1217"/>
      <c r="D97" s="1302"/>
      <c r="E97" s="1303"/>
      <c r="F97" s="1218">
        <f t="shared" si="2"/>
        <v>0</v>
      </c>
    </row>
    <row r="98" spans="1:6">
      <c r="A98" s="1153"/>
      <c r="B98" s="1179" t="s">
        <v>516</v>
      </c>
      <c r="C98" s="1217" t="s">
        <v>93</v>
      </c>
      <c r="D98" s="1302">
        <v>2</v>
      </c>
      <c r="E98" s="1303"/>
      <c r="F98" s="1218">
        <f t="shared" si="2"/>
        <v>0</v>
      </c>
    </row>
    <row r="99" spans="1:6">
      <c r="A99" s="1153"/>
      <c r="B99" s="1179"/>
      <c r="C99" s="1217"/>
      <c r="D99" s="1302"/>
      <c r="E99" s="1303"/>
      <c r="F99" s="1218">
        <f t="shared" si="2"/>
        <v>0</v>
      </c>
    </row>
    <row r="100" spans="1:6" ht="178.5">
      <c r="A100" s="1153" t="s">
        <v>191</v>
      </c>
      <c r="B100" s="1179" t="s">
        <v>3715</v>
      </c>
      <c r="C100" s="1217"/>
      <c r="D100" s="1302"/>
      <c r="E100" s="1303"/>
      <c r="F100" s="1218">
        <f t="shared" si="2"/>
        <v>0</v>
      </c>
    </row>
    <row r="101" spans="1:6">
      <c r="A101" s="1153"/>
      <c r="B101" s="1179" t="s">
        <v>517</v>
      </c>
      <c r="C101" s="1217" t="s">
        <v>93</v>
      </c>
      <c r="D101" s="1302">
        <v>2</v>
      </c>
      <c r="E101" s="1303"/>
      <c r="F101" s="1218">
        <f t="shared" si="2"/>
        <v>0</v>
      </c>
    </row>
    <row r="102" spans="1:6">
      <c r="A102" s="1153"/>
      <c r="B102" s="1179"/>
      <c r="C102" s="1217"/>
      <c r="D102" s="1302"/>
      <c r="E102" s="1303"/>
      <c r="F102" s="1218">
        <f t="shared" si="2"/>
        <v>0</v>
      </c>
    </row>
    <row r="103" spans="1:6" ht="140.25">
      <c r="A103" s="1153" t="s">
        <v>192</v>
      </c>
      <c r="B103" s="1179" t="s">
        <v>3714</v>
      </c>
      <c r="C103" s="1217"/>
      <c r="D103" s="1302"/>
      <c r="E103" s="1303"/>
      <c r="F103" s="1218">
        <f t="shared" si="2"/>
        <v>0</v>
      </c>
    </row>
    <row r="104" spans="1:6">
      <c r="A104" s="1153"/>
      <c r="B104" s="1179" t="s">
        <v>518</v>
      </c>
      <c r="C104" s="1217" t="s">
        <v>93</v>
      </c>
      <c r="D104" s="1302">
        <v>1</v>
      </c>
      <c r="E104" s="1303"/>
      <c r="F104" s="1218">
        <f t="shared" si="2"/>
        <v>0</v>
      </c>
    </row>
    <row r="105" spans="1:6" s="1313" customFormat="1">
      <c r="A105" s="1307"/>
      <c r="B105" s="1308"/>
      <c r="C105" s="1309"/>
      <c r="D105" s="1310"/>
      <c r="E105" s="1311"/>
      <c r="F105" s="1312">
        <f t="shared" si="2"/>
        <v>0</v>
      </c>
    </row>
    <row r="106" spans="1:6" ht="166.5" customHeight="1">
      <c r="A106" s="1153" t="s">
        <v>193</v>
      </c>
      <c r="B106" s="1179" t="s">
        <v>3713</v>
      </c>
      <c r="C106" s="1217"/>
      <c r="D106" s="1302"/>
      <c r="E106" s="1303"/>
      <c r="F106" s="1218">
        <f t="shared" si="2"/>
        <v>0</v>
      </c>
    </row>
    <row r="107" spans="1:6">
      <c r="A107" s="1153"/>
      <c r="B107" s="1179" t="s">
        <v>519</v>
      </c>
      <c r="C107" s="1217" t="s">
        <v>93</v>
      </c>
      <c r="D107" s="1302">
        <v>5</v>
      </c>
      <c r="E107" s="1303"/>
      <c r="F107" s="1218">
        <f t="shared" si="2"/>
        <v>0</v>
      </c>
    </row>
    <row r="108" spans="1:6">
      <c r="A108" s="1153"/>
      <c r="B108" s="1179"/>
      <c r="C108" s="1217"/>
      <c r="D108" s="1302"/>
      <c r="E108" s="1303"/>
      <c r="F108" s="1218">
        <f t="shared" si="2"/>
        <v>0</v>
      </c>
    </row>
    <row r="109" spans="1:6" ht="165.75">
      <c r="A109" s="1153" t="s">
        <v>194</v>
      </c>
      <c r="B109" s="1179" t="s">
        <v>3712</v>
      </c>
      <c r="C109" s="1217"/>
      <c r="D109" s="1302"/>
      <c r="E109" s="1303"/>
      <c r="F109" s="1218">
        <f t="shared" si="2"/>
        <v>0</v>
      </c>
    </row>
    <row r="110" spans="1:6">
      <c r="A110" s="1153"/>
      <c r="B110" s="1179" t="s">
        <v>870</v>
      </c>
      <c r="C110" s="1217" t="s">
        <v>93</v>
      </c>
      <c r="D110" s="1302">
        <v>1</v>
      </c>
      <c r="E110" s="1303"/>
      <c r="F110" s="1218">
        <f t="shared" ref="F110:F113" si="3">D110*E110</f>
        <v>0</v>
      </c>
    </row>
    <row r="111" spans="1:6">
      <c r="A111" s="1153"/>
      <c r="B111" s="1179"/>
      <c r="C111" s="1217"/>
      <c r="D111" s="1302"/>
      <c r="E111" s="1303"/>
      <c r="F111" s="1218">
        <f t="shared" si="3"/>
        <v>0</v>
      </c>
    </row>
    <row r="112" spans="1:6" ht="165.75">
      <c r="A112" s="1153" t="s">
        <v>195</v>
      </c>
      <c r="B112" s="1179" t="s">
        <v>3711</v>
      </c>
      <c r="C112" s="1217"/>
      <c r="D112" s="1302"/>
      <c r="E112" s="1303"/>
      <c r="F112" s="1218">
        <f t="shared" si="3"/>
        <v>0</v>
      </c>
    </row>
    <row r="113" spans="1:6">
      <c r="A113" s="1153"/>
      <c r="B113" s="1179" t="s">
        <v>520</v>
      </c>
      <c r="C113" s="1217" t="s">
        <v>93</v>
      </c>
      <c r="D113" s="1302">
        <v>1</v>
      </c>
      <c r="E113" s="1303"/>
      <c r="F113" s="1218">
        <f t="shared" si="3"/>
        <v>0</v>
      </c>
    </row>
    <row r="114" spans="1:6">
      <c r="A114" s="1153"/>
      <c r="B114" s="1179"/>
      <c r="C114" s="1217"/>
      <c r="D114" s="1302"/>
      <c r="E114" s="1303"/>
      <c r="F114" s="1218"/>
    </row>
    <row r="115" spans="1:6">
      <c r="A115" s="1153"/>
      <c r="B115" s="1179"/>
      <c r="C115" s="1217"/>
      <c r="D115" s="1302"/>
      <c r="E115" s="1303"/>
      <c r="F115" s="1218"/>
    </row>
    <row r="116" spans="1:6">
      <c r="A116" s="1314"/>
      <c r="B116" s="1315"/>
      <c r="C116" s="1316"/>
      <c r="D116" s="1317"/>
      <c r="E116" s="1318"/>
      <c r="F116" s="1319"/>
    </row>
    <row r="117" spans="1:6">
      <c r="A117" s="1304" t="s">
        <v>84</v>
      </c>
      <c r="B117" s="1305" t="s">
        <v>313</v>
      </c>
      <c r="C117" s="1320"/>
      <c r="D117" s="1321"/>
      <c r="E117" s="1322"/>
      <c r="F117" s="1323">
        <f>SUM(F7:F113)</f>
        <v>0</v>
      </c>
    </row>
    <row r="118" spans="1:6">
      <c r="A118" s="1153"/>
      <c r="B118" s="1179"/>
      <c r="C118" s="1217"/>
      <c r="D118" s="1302"/>
      <c r="E118" s="1303"/>
      <c r="F118" s="1218"/>
    </row>
    <row r="119" spans="1:6">
      <c r="A119" s="1153"/>
      <c r="B119" s="1179"/>
      <c r="C119" s="1217"/>
      <c r="D119" s="1302"/>
      <c r="E119" s="1303"/>
      <c r="F119" s="1218"/>
    </row>
    <row r="120" spans="1:6">
      <c r="A120" s="1304" t="s">
        <v>288</v>
      </c>
      <c r="B120" s="1305" t="s">
        <v>873</v>
      </c>
      <c r="C120" s="1217"/>
      <c r="D120" s="1302"/>
      <c r="E120" s="1303"/>
      <c r="F120" s="1218"/>
    </row>
    <row r="121" spans="1:6">
      <c r="A121" s="1153"/>
      <c r="B121" s="1179"/>
      <c r="C121" s="1217"/>
      <c r="D121" s="1302"/>
      <c r="E121" s="1303"/>
      <c r="F121" s="1218"/>
    </row>
    <row r="122" spans="1:6" ht="127.5">
      <c r="A122" s="1153" t="s">
        <v>206</v>
      </c>
      <c r="B122" s="1179" t="s">
        <v>3710</v>
      </c>
      <c r="C122" s="1217"/>
      <c r="D122" s="1302"/>
      <c r="E122" s="1303"/>
      <c r="F122" s="1218"/>
    </row>
    <row r="123" spans="1:6">
      <c r="A123" s="1153"/>
      <c r="B123" s="1179" t="s">
        <v>850</v>
      </c>
      <c r="C123" s="1217" t="s">
        <v>93</v>
      </c>
      <c r="D123" s="1302">
        <v>3</v>
      </c>
      <c r="E123" s="1303"/>
      <c r="F123" s="1218">
        <f t="shared" ref="F123:F150" si="4">SUM(E123)</f>
        <v>0</v>
      </c>
    </row>
    <row r="124" spans="1:6">
      <c r="A124" s="1153"/>
      <c r="B124" s="1179"/>
      <c r="C124" s="1217"/>
      <c r="D124" s="1302"/>
      <c r="E124" s="1303"/>
      <c r="F124" s="1218">
        <f t="shared" si="4"/>
        <v>0</v>
      </c>
    </row>
    <row r="125" spans="1:6" ht="102">
      <c r="A125" s="1153" t="s">
        <v>207</v>
      </c>
      <c r="B125" s="1179" t="s">
        <v>3709</v>
      </c>
      <c r="C125" s="1217"/>
      <c r="D125" s="1302"/>
      <c r="E125" s="1303"/>
      <c r="F125" s="1218">
        <f t="shared" si="4"/>
        <v>0</v>
      </c>
    </row>
    <row r="126" spans="1:6">
      <c r="A126" s="1153"/>
      <c r="B126" s="1179" t="s">
        <v>851</v>
      </c>
      <c r="C126" s="1217" t="s">
        <v>93</v>
      </c>
      <c r="D126" s="1302">
        <v>1</v>
      </c>
      <c r="E126" s="1303"/>
      <c r="F126" s="1218">
        <f t="shared" si="4"/>
        <v>0</v>
      </c>
    </row>
    <row r="127" spans="1:6">
      <c r="A127" s="1153"/>
      <c r="B127" s="1179"/>
      <c r="C127" s="1217"/>
      <c r="D127" s="1302"/>
      <c r="E127" s="1303"/>
      <c r="F127" s="1218">
        <f t="shared" si="4"/>
        <v>0</v>
      </c>
    </row>
    <row r="128" spans="1:6" ht="114.75">
      <c r="A128" s="1153" t="s">
        <v>208</v>
      </c>
      <c r="B128" s="1179" t="s">
        <v>3708</v>
      </c>
      <c r="C128" s="1217"/>
      <c r="D128" s="1302"/>
      <c r="E128" s="1303"/>
      <c r="F128" s="1218">
        <f t="shared" si="4"/>
        <v>0</v>
      </c>
    </row>
    <row r="129" spans="1:6">
      <c r="A129" s="1153"/>
      <c r="B129" s="1179" t="s">
        <v>852</v>
      </c>
      <c r="C129" s="1217" t="s">
        <v>93</v>
      </c>
      <c r="D129" s="1302">
        <v>1</v>
      </c>
      <c r="E129" s="1303"/>
      <c r="F129" s="1218">
        <f t="shared" si="4"/>
        <v>0</v>
      </c>
    </row>
    <row r="130" spans="1:6">
      <c r="A130" s="1153"/>
      <c r="B130" s="1179"/>
      <c r="C130" s="1217"/>
      <c r="D130" s="1302"/>
      <c r="E130" s="1303"/>
      <c r="F130" s="1218">
        <f t="shared" si="4"/>
        <v>0</v>
      </c>
    </row>
    <row r="131" spans="1:6" ht="114.75">
      <c r="A131" s="1153" t="s">
        <v>209</v>
      </c>
      <c r="B131" s="1179" t="s">
        <v>3707</v>
      </c>
      <c r="C131" s="1217"/>
      <c r="D131" s="1302"/>
      <c r="E131" s="1303"/>
      <c r="F131" s="1218">
        <f t="shared" si="4"/>
        <v>0</v>
      </c>
    </row>
    <row r="132" spans="1:6">
      <c r="A132" s="1153"/>
      <c r="B132" s="1179" t="s">
        <v>855</v>
      </c>
      <c r="C132" s="1217" t="s">
        <v>93</v>
      </c>
      <c r="D132" s="1302">
        <v>2</v>
      </c>
      <c r="E132" s="1303"/>
      <c r="F132" s="1218">
        <f t="shared" si="4"/>
        <v>0</v>
      </c>
    </row>
    <row r="133" spans="1:6">
      <c r="A133" s="1153"/>
      <c r="B133" s="1179"/>
      <c r="C133" s="1217"/>
      <c r="D133" s="1302"/>
      <c r="E133" s="1303"/>
      <c r="F133" s="1218">
        <f t="shared" si="4"/>
        <v>0</v>
      </c>
    </row>
    <row r="134" spans="1:6" ht="89.25">
      <c r="A134" s="1215" t="s">
        <v>210</v>
      </c>
      <c r="B134" s="1234" t="s">
        <v>872</v>
      </c>
      <c r="C134" s="1217"/>
      <c r="D134" s="1218"/>
      <c r="E134" s="1219"/>
      <c r="F134" s="1218">
        <f t="shared" si="4"/>
        <v>0</v>
      </c>
    </row>
    <row r="135" spans="1:6" ht="25.5">
      <c r="A135" s="1215"/>
      <c r="B135" s="1234" t="s">
        <v>871</v>
      </c>
      <c r="C135" s="1217"/>
      <c r="D135" s="1218"/>
      <c r="E135" s="1219"/>
      <c r="F135" s="1218">
        <f t="shared" si="4"/>
        <v>0</v>
      </c>
    </row>
    <row r="136" spans="1:6" ht="25.5">
      <c r="A136" s="1215"/>
      <c r="B136" s="1234" t="s">
        <v>3706</v>
      </c>
      <c r="C136" s="1217"/>
      <c r="D136" s="1218"/>
      <c r="E136" s="1219"/>
      <c r="F136" s="1218">
        <f t="shared" si="4"/>
        <v>0</v>
      </c>
    </row>
    <row r="137" spans="1:6">
      <c r="A137" s="1215"/>
      <c r="B137" s="1234" t="s">
        <v>874</v>
      </c>
      <c r="C137" s="1217"/>
      <c r="D137" s="1218"/>
      <c r="E137" s="1219"/>
      <c r="F137" s="1218">
        <f t="shared" si="4"/>
        <v>0</v>
      </c>
    </row>
    <row r="138" spans="1:6">
      <c r="A138" s="1215"/>
      <c r="B138" s="1235"/>
      <c r="C138" s="1217" t="s">
        <v>93</v>
      </c>
      <c r="D138" s="1218">
        <v>2</v>
      </c>
      <c r="E138" s="1219"/>
      <c r="F138" s="1218">
        <f t="shared" si="4"/>
        <v>0</v>
      </c>
    </row>
    <row r="139" spans="1:6">
      <c r="A139" s="1153"/>
      <c r="B139" s="1179"/>
      <c r="C139" s="1217"/>
      <c r="D139" s="1302"/>
      <c r="E139" s="1303"/>
      <c r="F139" s="1218">
        <f t="shared" si="4"/>
        <v>0</v>
      </c>
    </row>
    <row r="140" spans="1:6" ht="102">
      <c r="A140" s="1153" t="s">
        <v>211</v>
      </c>
      <c r="B140" s="1179" t="s">
        <v>3705</v>
      </c>
      <c r="C140" s="1217"/>
      <c r="D140" s="1302"/>
      <c r="E140" s="1303"/>
      <c r="F140" s="1218">
        <f t="shared" si="4"/>
        <v>0</v>
      </c>
    </row>
    <row r="141" spans="1:6">
      <c r="A141" s="1153"/>
      <c r="B141" s="1179" t="s">
        <v>857</v>
      </c>
      <c r="C141" s="1217" t="s">
        <v>93</v>
      </c>
      <c r="D141" s="1302">
        <v>2</v>
      </c>
      <c r="E141" s="1303"/>
      <c r="F141" s="1218">
        <f t="shared" si="4"/>
        <v>0</v>
      </c>
    </row>
    <row r="142" spans="1:6">
      <c r="A142" s="1153"/>
      <c r="B142" s="1179"/>
      <c r="C142" s="1217"/>
      <c r="D142" s="1302"/>
      <c r="E142" s="1303"/>
      <c r="F142" s="1218">
        <f t="shared" si="4"/>
        <v>0</v>
      </c>
    </row>
    <row r="143" spans="1:6" ht="127.5">
      <c r="A143" s="1153" t="s">
        <v>212</v>
      </c>
      <c r="B143" s="1179" t="s">
        <v>3704</v>
      </c>
      <c r="C143" s="1217"/>
      <c r="D143" s="1302"/>
      <c r="E143" s="1303"/>
      <c r="F143" s="1218">
        <f t="shared" si="4"/>
        <v>0</v>
      </c>
    </row>
    <row r="144" spans="1:6">
      <c r="A144" s="1153"/>
      <c r="B144" s="1179" t="s">
        <v>875</v>
      </c>
      <c r="C144" s="1217" t="s">
        <v>93</v>
      </c>
      <c r="D144" s="1302">
        <v>6</v>
      </c>
      <c r="E144" s="1303"/>
      <c r="F144" s="1218">
        <f t="shared" si="4"/>
        <v>0</v>
      </c>
    </row>
    <row r="145" spans="1:6">
      <c r="A145" s="1153"/>
      <c r="B145" s="1179"/>
      <c r="C145" s="1217"/>
      <c r="D145" s="1302"/>
      <c r="E145" s="1303"/>
      <c r="F145" s="1218">
        <f t="shared" si="4"/>
        <v>0</v>
      </c>
    </row>
    <row r="146" spans="1:6" ht="145.5" customHeight="1">
      <c r="A146" s="1153" t="s">
        <v>213</v>
      </c>
      <c r="B146" s="1179" t="s">
        <v>3703</v>
      </c>
      <c r="C146" s="1217"/>
      <c r="D146" s="1302"/>
      <c r="E146" s="1303"/>
      <c r="F146" s="1218">
        <f t="shared" si="4"/>
        <v>0</v>
      </c>
    </row>
    <row r="147" spans="1:6">
      <c r="A147" s="1153"/>
      <c r="B147" s="1179" t="s">
        <v>858</v>
      </c>
      <c r="C147" s="1217" t="s">
        <v>93</v>
      </c>
      <c r="D147" s="1302">
        <v>1</v>
      </c>
      <c r="E147" s="1303"/>
      <c r="F147" s="1218">
        <f t="shared" si="4"/>
        <v>0</v>
      </c>
    </row>
    <row r="148" spans="1:6">
      <c r="A148" s="1153"/>
      <c r="B148" s="1179"/>
      <c r="C148" s="1217"/>
      <c r="D148" s="1302"/>
      <c r="E148" s="1303"/>
      <c r="F148" s="1218">
        <f t="shared" si="4"/>
        <v>0</v>
      </c>
    </row>
    <row r="149" spans="1:6" ht="114.75">
      <c r="A149" s="1153" t="s">
        <v>414</v>
      </c>
      <c r="B149" s="1179" t="s">
        <v>3702</v>
      </c>
      <c r="C149" s="1217"/>
      <c r="D149" s="1302"/>
      <c r="E149" s="1303"/>
      <c r="F149" s="1218">
        <f t="shared" si="4"/>
        <v>0</v>
      </c>
    </row>
    <row r="150" spans="1:6">
      <c r="A150" s="1153"/>
      <c r="B150" s="1179" t="s">
        <v>859</v>
      </c>
      <c r="C150" s="1217" t="s">
        <v>93</v>
      </c>
      <c r="D150" s="1302">
        <v>3</v>
      </c>
      <c r="E150" s="1303"/>
      <c r="F150" s="1218">
        <f t="shared" si="4"/>
        <v>0</v>
      </c>
    </row>
    <row r="151" spans="1:6">
      <c r="A151" s="1153"/>
      <c r="B151" s="1179"/>
      <c r="C151" s="1217"/>
      <c r="D151" s="1302"/>
      <c r="E151" s="1303"/>
      <c r="F151" s="1218"/>
    </row>
    <row r="152" spans="1:6">
      <c r="A152" s="1324" t="s">
        <v>288</v>
      </c>
      <c r="B152" s="1325" t="s">
        <v>1138</v>
      </c>
      <c r="C152" s="1326"/>
      <c r="D152" s="1327"/>
      <c r="E152" s="1328"/>
      <c r="F152" s="1329">
        <f>SUM(F122:F150)</f>
        <v>0</v>
      </c>
    </row>
    <row r="153" spans="1:6">
      <c r="A153" s="1153"/>
      <c r="B153" s="1179"/>
      <c r="C153" s="1217"/>
      <c r="D153" s="1302"/>
      <c r="E153" s="1303"/>
      <c r="F153" s="1218"/>
    </row>
    <row r="154" spans="1:6">
      <c r="A154" s="1153"/>
      <c r="B154" s="1179"/>
      <c r="C154" s="1217"/>
      <c r="D154" s="1302"/>
      <c r="E154" s="1303"/>
      <c r="F154" s="1218"/>
    </row>
    <row r="155" spans="1:6">
      <c r="C155" s="1217"/>
      <c r="D155" s="1302"/>
      <c r="E155" s="1303"/>
      <c r="F155" s="1218"/>
    </row>
    <row r="156" spans="1:6">
      <c r="A156" s="1304" t="s">
        <v>523</v>
      </c>
      <c r="B156" s="1305" t="s">
        <v>917</v>
      </c>
      <c r="C156" s="1217"/>
      <c r="D156" s="1302"/>
      <c r="E156" s="1303"/>
      <c r="F156" s="1218"/>
    </row>
    <row r="157" spans="1:6">
      <c r="A157" s="1153"/>
      <c r="B157" s="1179"/>
      <c r="C157" s="1217"/>
      <c r="D157" s="1302"/>
      <c r="E157" s="1303"/>
      <c r="F157" s="1218"/>
    </row>
    <row r="158" spans="1:6" ht="114.75">
      <c r="A158" s="1153" t="s">
        <v>1</v>
      </c>
      <c r="B158" s="1179" t="s">
        <v>3701</v>
      </c>
      <c r="C158" s="1217"/>
      <c r="D158" s="1302"/>
      <c r="E158" s="1303"/>
      <c r="F158" s="1218"/>
    </row>
    <row r="159" spans="1:6">
      <c r="A159" s="1153"/>
      <c r="B159" s="1179"/>
      <c r="C159" s="1217" t="s">
        <v>96</v>
      </c>
      <c r="D159" s="1302">
        <v>256</v>
      </c>
      <c r="E159" s="1303"/>
      <c r="F159" s="1218">
        <f>SUM(D159*E159)</f>
        <v>0</v>
      </c>
    </row>
    <row r="160" spans="1:6">
      <c r="A160" s="1153"/>
      <c r="B160" s="1179"/>
      <c r="C160" s="1217"/>
      <c r="D160" s="1302"/>
      <c r="E160" s="1303"/>
      <c r="F160" s="1218"/>
    </row>
    <row r="161" spans="1:6" ht="89.25">
      <c r="A161" s="1153" t="s">
        <v>94</v>
      </c>
      <c r="B161" s="1179" t="s">
        <v>3700</v>
      </c>
      <c r="C161" s="1217"/>
      <c r="D161" s="1302"/>
      <c r="E161" s="1303"/>
      <c r="F161" s="1218">
        <f t="shared" ref="F161:F174" si="5">D161*E161</f>
        <v>0</v>
      </c>
    </row>
    <row r="162" spans="1:6">
      <c r="A162" s="1153"/>
      <c r="B162" s="1179"/>
      <c r="C162" s="1217" t="s">
        <v>96</v>
      </c>
      <c r="D162" s="1302">
        <v>256</v>
      </c>
      <c r="E162" s="1303"/>
      <c r="F162" s="1218">
        <f t="shared" si="5"/>
        <v>0</v>
      </c>
    </row>
    <row r="163" spans="1:6">
      <c r="A163" s="1153"/>
      <c r="B163" s="1179"/>
      <c r="C163" s="1217"/>
      <c r="D163" s="1302"/>
      <c r="E163" s="1303"/>
      <c r="F163" s="1218">
        <f t="shared" si="5"/>
        <v>0</v>
      </c>
    </row>
    <row r="164" spans="1:6" ht="76.5">
      <c r="A164" s="1153" t="s">
        <v>97</v>
      </c>
      <c r="B164" s="1306" t="s">
        <v>3699</v>
      </c>
      <c r="C164" s="1217"/>
      <c r="D164" s="1302"/>
      <c r="E164" s="1303"/>
      <c r="F164" s="1218">
        <f t="shared" si="5"/>
        <v>0</v>
      </c>
    </row>
    <row r="165" spans="1:6">
      <c r="A165" s="1153"/>
      <c r="B165" s="1179"/>
      <c r="C165" s="1217" t="s">
        <v>93</v>
      </c>
      <c r="D165" s="1302">
        <v>1</v>
      </c>
      <c r="E165" s="1303"/>
      <c r="F165" s="1218">
        <f t="shared" si="5"/>
        <v>0</v>
      </c>
    </row>
    <row r="166" spans="1:6">
      <c r="A166" s="1153"/>
      <c r="B166" s="1179"/>
      <c r="C166" s="1217"/>
      <c r="D166" s="1302"/>
      <c r="E166" s="1303"/>
      <c r="F166" s="1218">
        <f t="shared" si="5"/>
        <v>0</v>
      </c>
    </row>
    <row r="167" spans="1:6" ht="63.75">
      <c r="A167" s="1153" t="s">
        <v>98</v>
      </c>
      <c r="B167" s="1179" t="s">
        <v>918</v>
      </c>
      <c r="C167" s="1217"/>
      <c r="D167" s="1302"/>
      <c r="E167" s="1303"/>
      <c r="F167" s="1218">
        <f t="shared" si="5"/>
        <v>0</v>
      </c>
    </row>
    <row r="168" spans="1:6">
      <c r="A168" s="1153"/>
      <c r="B168" s="1179"/>
      <c r="C168" s="1217" t="s">
        <v>93</v>
      </c>
      <c r="D168" s="1302">
        <v>113</v>
      </c>
      <c r="E168" s="1303"/>
      <c r="F168" s="1218">
        <f t="shared" si="5"/>
        <v>0</v>
      </c>
    </row>
    <row r="169" spans="1:6">
      <c r="A169" s="1153"/>
      <c r="B169" s="1179"/>
      <c r="C169" s="1217"/>
      <c r="D169" s="1302"/>
      <c r="E169" s="1303"/>
      <c r="F169" s="1218">
        <f t="shared" si="5"/>
        <v>0</v>
      </c>
    </row>
    <row r="170" spans="1:6" ht="76.5">
      <c r="A170" s="1153" t="s">
        <v>101</v>
      </c>
      <c r="B170" s="1179" t="s">
        <v>3698</v>
      </c>
      <c r="C170" s="1217"/>
      <c r="D170" s="1302"/>
      <c r="E170" s="1303"/>
      <c r="F170" s="1218">
        <f t="shared" si="5"/>
        <v>0</v>
      </c>
    </row>
    <row r="171" spans="1:6">
      <c r="A171" s="1153"/>
      <c r="B171" s="1179"/>
      <c r="C171" s="1217" t="s">
        <v>93</v>
      </c>
      <c r="D171" s="1302">
        <v>6</v>
      </c>
      <c r="E171" s="1303"/>
      <c r="F171" s="1218">
        <f t="shared" si="5"/>
        <v>0</v>
      </c>
    </row>
    <row r="172" spans="1:6">
      <c r="A172" s="1153"/>
      <c r="B172" s="1179"/>
      <c r="C172" s="1217"/>
      <c r="D172" s="1302"/>
      <c r="E172" s="1303"/>
      <c r="F172" s="1218">
        <f t="shared" si="5"/>
        <v>0</v>
      </c>
    </row>
    <row r="173" spans="1:6" ht="89.25">
      <c r="A173" s="1153" t="s">
        <v>110</v>
      </c>
      <c r="B173" s="1179" t="s">
        <v>3697</v>
      </c>
      <c r="C173" s="1217"/>
      <c r="D173" s="1302"/>
      <c r="E173" s="1303"/>
      <c r="F173" s="1218">
        <f t="shared" si="5"/>
        <v>0</v>
      </c>
    </row>
    <row r="174" spans="1:6">
      <c r="A174" s="1153"/>
      <c r="B174" s="1179"/>
      <c r="C174" s="1217" t="s">
        <v>93</v>
      </c>
      <c r="D174" s="1302">
        <v>1</v>
      </c>
      <c r="E174" s="1303"/>
      <c r="F174" s="1218">
        <f t="shared" si="5"/>
        <v>0</v>
      </c>
    </row>
    <row r="175" spans="1:6">
      <c r="A175" s="1153"/>
      <c r="B175" s="1179"/>
      <c r="C175" s="1217"/>
      <c r="D175" s="1302"/>
      <c r="E175" s="1303"/>
      <c r="F175" s="1218"/>
    </row>
    <row r="176" spans="1:6" ht="102">
      <c r="A176" s="1153" t="s">
        <v>116</v>
      </c>
      <c r="B176" s="1179" t="s">
        <v>3696</v>
      </c>
      <c r="C176" s="1217"/>
      <c r="D176" s="1302"/>
      <c r="E176" s="1303"/>
      <c r="F176" s="1218">
        <f>D176*E176</f>
        <v>0</v>
      </c>
    </row>
    <row r="177" spans="1:6">
      <c r="A177" s="1153"/>
      <c r="B177" s="1179" t="s">
        <v>510</v>
      </c>
      <c r="C177" s="1217" t="s">
        <v>96</v>
      </c>
      <c r="D177" s="1302">
        <v>3.9</v>
      </c>
      <c r="E177" s="1303"/>
      <c r="F177" s="1218">
        <f>D177*E177</f>
        <v>0</v>
      </c>
    </row>
    <row r="178" spans="1:6">
      <c r="A178" s="1153"/>
      <c r="B178" s="1179"/>
      <c r="C178" s="1217"/>
      <c r="D178" s="1302"/>
      <c r="E178" s="1303"/>
      <c r="F178" s="1218">
        <f>D178*E178</f>
        <v>0</v>
      </c>
    </row>
    <row r="179" spans="1:6" ht="63.75">
      <c r="A179" s="1153" t="s">
        <v>120</v>
      </c>
      <c r="B179" s="1179" t="s">
        <v>3695</v>
      </c>
      <c r="C179" s="1217"/>
      <c r="D179" s="1302"/>
      <c r="E179" s="1303"/>
      <c r="F179" s="1218">
        <f>D179*E179</f>
        <v>0</v>
      </c>
    </row>
    <row r="180" spans="1:6">
      <c r="A180" s="1153"/>
      <c r="B180" s="1179"/>
      <c r="C180" s="1217" t="s">
        <v>93</v>
      </c>
      <c r="D180" s="1302">
        <v>10</v>
      </c>
      <c r="E180" s="1303"/>
      <c r="F180" s="1218">
        <f>D180*E180</f>
        <v>0</v>
      </c>
    </row>
    <row r="181" spans="1:6">
      <c r="A181" s="1153"/>
      <c r="B181" s="1179"/>
      <c r="C181" s="1217"/>
      <c r="D181" s="1302"/>
      <c r="E181" s="1303"/>
      <c r="F181" s="1218"/>
    </row>
    <row r="182" spans="1:6">
      <c r="A182" s="1153"/>
      <c r="B182" s="1154"/>
      <c r="C182" s="1155"/>
      <c r="D182" s="1292"/>
      <c r="E182" s="1331"/>
      <c r="F182" s="1332"/>
    </row>
    <row r="183" spans="1:6">
      <c r="A183" s="1315"/>
      <c r="B183" s="1315"/>
      <c r="C183" s="1315"/>
      <c r="D183" s="1333"/>
      <c r="E183" s="1333"/>
      <c r="F183" s="1334"/>
    </row>
    <row r="184" spans="1:6">
      <c r="A184" s="1305" t="s">
        <v>523</v>
      </c>
      <c r="B184" s="1305" t="s">
        <v>314</v>
      </c>
      <c r="C184" s="1305"/>
      <c r="D184" s="1335"/>
      <c r="E184" s="1335"/>
      <c r="F184" s="1336">
        <f>SUM(F158:F182)</f>
        <v>0</v>
      </c>
    </row>
    <row r="185" spans="1:6">
      <c r="A185" s="1179"/>
      <c r="B185" s="1179"/>
      <c r="C185" s="1179"/>
      <c r="D185" s="1337"/>
      <c r="E185" s="1337"/>
      <c r="F185" s="1338"/>
    </row>
    <row r="186" spans="1:6">
      <c r="A186" s="1339" t="s">
        <v>223</v>
      </c>
      <c r="B186" s="1339" t="s">
        <v>315</v>
      </c>
      <c r="C186" s="1339"/>
      <c r="D186" s="1340"/>
      <c r="E186" s="1340"/>
      <c r="F186" s="1341">
        <f>SUM(F184+F152+F117)</f>
        <v>0</v>
      </c>
    </row>
    <row r="187" spans="1:6">
      <c r="A187" s="1153"/>
      <c r="B187" s="1179"/>
      <c r="C187" s="1217"/>
      <c r="D187" s="1302"/>
      <c r="E187" s="1302"/>
      <c r="F187" s="1218"/>
    </row>
    <row r="188" spans="1:6">
      <c r="A188" s="1153"/>
      <c r="B188" s="1179"/>
      <c r="C188" s="1217"/>
      <c r="D188" s="1302"/>
      <c r="E188" s="1302"/>
      <c r="F188" s="1218"/>
    </row>
    <row r="189" spans="1:6">
      <c r="A189" s="1153"/>
      <c r="B189" s="1179"/>
      <c r="C189" s="1217"/>
      <c r="D189" s="1302"/>
      <c r="E189" s="1302"/>
      <c r="F189" s="1218"/>
    </row>
    <row r="190" spans="1:6">
      <c r="A190" s="1153"/>
      <c r="B190" s="1179"/>
      <c r="C190" s="1217"/>
      <c r="D190" s="1302"/>
      <c r="E190" s="1302"/>
      <c r="F190" s="1218"/>
    </row>
    <row r="191" spans="1:6">
      <c r="A191" s="1153"/>
      <c r="B191" s="1179"/>
      <c r="C191" s="1217"/>
      <c r="D191" s="1302"/>
      <c r="E191" s="1302"/>
      <c r="F191" s="1218"/>
    </row>
    <row r="192" spans="1:6">
      <c r="A192" s="1153"/>
      <c r="B192" s="1179"/>
      <c r="C192" s="1217"/>
      <c r="D192" s="1302"/>
      <c r="E192" s="1302"/>
      <c r="F192" s="1218"/>
    </row>
    <row r="193" spans="1:6">
      <c r="A193" s="1153"/>
      <c r="B193" s="1179"/>
      <c r="C193" s="1217"/>
      <c r="D193" s="1302"/>
      <c r="E193" s="1302"/>
      <c r="F193" s="1218"/>
    </row>
    <row r="194" spans="1:6">
      <c r="A194" s="1153"/>
      <c r="B194" s="1179"/>
      <c r="C194" s="1217"/>
      <c r="D194" s="1302"/>
      <c r="E194" s="1302"/>
      <c r="F194" s="1218"/>
    </row>
    <row r="195" spans="1:6">
      <c r="D195" s="1342"/>
      <c r="E195" s="1342"/>
    </row>
    <row r="196" spans="1:6">
      <c r="A196" s="1153"/>
      <c r="B196" s="1179"/>
      <c r="C196" s="1217"/>
      <c r="D196" s="1302"/>
      <c r="E196" s="1302"/>
      <c r="F196" s="1218"/>
    </row>
    <row r="197" spans="1:6">
      <c r="A197" s="1153"/>
      <c r="B197" s="1179"/>
      <c r="C197" s="1217"/>
      <c r="D197" s="1302"/>
      <c r="E197" s="1302"/>
      <c r="F197" s="1218"/>
    </row>
    <row r="198" spans="1:6">
      <c r="A198" s="1153"/>
      <c r="B198" s="1179"/>
      <c r="C198" s="1217"/>
      <c r="D198" s="1302"/>
      <c r="E198" s="1302"/>
      <c r="F198" s="1218"/>
    </row>
    <row r="199" spans="1:6">
      <c r="A199" s="1153"/>
      <c r="B199" s="1179"/>
      <c r="C199" s="1217"/>
      <c r="D199" s="1302"/>
      <c r="E199" s="1302"/>
      <c r="F199" s="1218"/>
    </row>
    <row r="200" spans="1:6">
      <c r="A200" s="1153"/>
      <c r="B200" s="1179"/>
      <c r="C200" s="1217"/>
      <c r="D200" s="1302"/>
      <c r="E200" s="1302"/>
      <c r="F200" s="1218"/>
    </row>
    <row r="201" spans="1:6">
      <c r="A201" s="1153"/>
      <c r="B201" s="1179"/>
      <c r="C201" s="1217"/>
      <c r="D201" s="1302"/>
      <c r="E201" s="1302"/>
      <c r="F201" s="1218"/>
    </row>
    <row r="202" spans="1:6">
      <c r="A202" s="1153"/>
      <c r="B202" s="1179"/>
      <c r="C202" s="1217"/>
      <c r="D202" s="1302"/>
      <c r="E202" s="1302"/>
      <c r="F202" s="1218"/>
    </row>
    <row r="203" spans="1:6">
      <c r="A203" s="1153"/>
      <c r="B203" s="1179"/>
      <c r="C203" s="1217"/>
      <c r="D203" s="1302"/>
      <c r="E203" s="1302"/>
      <c r="F203" s="1218"/>
    </row>
    <row r="204" spans="1:6">
      <c r="A204" s="1153"/>
      <c r="B204" s="1179"/>
      <c r="C204" s="1217"/>
      <c r="D204" s="1302"/>
      <c r="E204" s="1342"/>
      <c r="F204" s="1218"/>
    </row>
    <row r="205" spans="1:6">
      <c r="A205" s="1153"/>
      <c r="B205" s="1179"/>
      <c r="C205" s="1217"/>
      <c r="D205" s="1302"/>
      <c r="E205" s="1302"/>
      <c r="F205" s="1218"/>
    </row>
    <row r="206" spans="1:6">
      <c r="A206" s="1153"/>
      <c r="B206" s="1179"/>
      <c r="C206" s="1217"/>
      <c r="D206" s="1302"/>
      <c r="E206" s="1302"/>
      <c r="F206" s="1218"/>
    </row>
  </sheetData>
  <sheetProtection algorithmName="SHA-512" hashValue="al989Y3+r3uRs1KON4R+kE/biOeO0pTg6Rr/ylQqz99mHm2AwSZaYOQUULiM0EXKopx3eJIx1B0pWva3rFyrAQ==" saltValue="QxtuyOoAHKQ4WBEUlHVhMw==" spinCount="100000" sheet="1" objects="1" scenarios="1"/>
  <pageMargins left="0.7" right="0.7" top="0.75" bottom="0.75" header="0.3" footer="0.3"/>
  <pageSetup paperSize="9" scale="9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F15"/>
  <sheetViews>
    <sheetView view="pageBreakPreview" zoomScaleSheetLayoutView="100" workbookViewId="0">
      <selection activeCell="D9" sqref="D9"/>
    </sheetView>
  </sheetViews>
  <sheetFormatPr defaultRowHeight="12.75"/>
  <cols>
    <col min="1" max="1" width="3" style="192" customWidth="1"/>
    <col min="2" max="2" width="46.28515625" style="192" customWidth="1"/>
    <col min="3" max="3" width="9.140625" style="178" customWidth="1"/>
    <col min="4" max="4" width="9.7109375" style="178" bestFit="1" customWidth="1"/>
    <col min="5" max="5" width="10.85546875" style="178" bestFit="1" customWidth="1"/>
    <col min="6" max="6" width="13.85546875" style="178" bestFit="1" customWidth="1"/>
  </cols>
  <sheetData>
    <row r="1" spans="1:6">
      <c r="A1" s="189" t="s">
        <v>233</v>
      </c>
      <c r="B1" s="189" t="s">
        <v>337</v>
      </c>
      <c r="C1" s="231" t="s">
        <v>88</v>
      </c>
      <c r="D1" s="226" t="s">
        <v>89</v>
      </c>
      <c r="E1" s="226" t="s">
        <v>90</v>
      </c>
      <c r="F1" s="226" t="s">
        <v>91</v>
      </c>
    </row>
    <row r="2" spans="1:6">
      <c r="A2" s="28"/>
      <c r="B2" s="28"/>
      <c r="C2" s="184"/>
      <c r="D2" s="131"/>
      <c r="E2" s="740"/>
      <c r="F2" s="131"/>
    </row>
    <row r="3" spans="1:6">
      <c r="A3" s="190"/>
      <c r="B3" s="190"/>
      <c r="C3" s="196"/>
      <c r="D3" s="198"/>
      <c r="E3" s="741"/>
      <c r="F3" s="198"/>
    </row>
    <row r="4" spans="1:6" ht="57" customHeight="1">
      <c r="A4" s="461" t="s">
        <v>1</v>
      </c>
      <c r="B4" s="190" t="s">
        <v>1144</v>
      </c>
      <c r="C4" s="196"/>
      <c r="D4" s="198"/>
      <c r="E4" s="741"/>
      <c r="F4" s="198"/>
    </row>
    <row r="5" spans="1:6" ht="43.5" customHeight="1">
      <c r="A5" s="190"/>
      <c r="B5" s="190" t="s">
        <v>1145</v>
      </c>
      <c r="C5" s="196"/>
      <c r="D5" s="198"/>
      <c r="E5" s="741"/>
      <c r="F5" s="198"/>
    </row>
    <row r="6" spans="1:6" ht="66" customHeight="1">
      <c r="A6" s="190"/>
      <c r="B6" s="190" t="s">
        <v>1146</v>
      </c>
      <c r="C6" s="196" t="s">
        <v>103</v>
      </c>
      <c r="D6" s="198">
        <v>1925</v>
      </c>
      <c r="E6" s="741"/>
      <c r="F6" s="198">
        <f>D6*E6</f>
        <v>0</v>
      </c>
    </row>
    <row r="7" spans="1:6">
      <c r="A7" s="190"/>
      <c r="B7" s="190"/>
      <c r="C7" s="196"/>
      <c r="D7" s="198"/>
      <c r="E7" s="741"/>
      <c r="F7" s="198"/>
    </row>
    <row r="8" spans="1:6" ht="51.75" customHeight="1">
      <c r="A8" s="461" t="s">
        <v>94</v>
      </c>
      <c r="B8" s="461" t="s">
        <v>3513</v>
      </c>
      <c r="C8" s="196"/>
      <c r="D8" s="198"/>
      <c r="E8" s="741"/>
      <c r="F8" s="198"/>
    </row>
    <row r="9" spans="1:6" ht="44.25" customHeight="1">
      <c r="A9" s="190"/>
      <c r="B9" s="190" t="s">
        <v>1147</v>
      </c>
      <c r="C9" s="196" t="s">
        <v>103</v>
      </c>
      <c r="D9" s="198">
        <v>1543</v>
      </c>
      <c r="E9" s="741"/>
      <c r="F9" s="198">
        <f>D9*E9</f>
        <v>0</v>
      </c>
    </row>
    <row r="10" spans="1:6" s="499" customFormat="1" ht="57" customHeight="1">
      <c r="A10" s="461" t="s">
        <v>97</v>
      </c>
      <c r="B10" s="461" t="s">
        <v>3599</v>
      </c>
      <c r="C10" s="196"/>
      <c r="D10" s="198"/>
      <c r="E10" s="741"/>
      <c r="F10" s="198"/>
    </row>
    <row r="11" spans="1:6" s="499" customFormat="1" ht="44.25" customHeight="1">
      <c r="A11" s="190"/>
      <c r="B11" s="500" t="s">
        <v>3600</v>
      </c>
      <c r="C11" s="196" t="s">
        <v>109</v>
      </c>
      <c r="D11" s="198">
        <v>970</v>
      </c>
      <c r="E11" s="741"/>
      <c r="F11" s="198">
        <f>D11*E11</f>
        <v>0</v>
      </c>
    </row>
    <row r="12" spans="1:6">
      <c r="A12" s="190"/>
      <c r="B12" s="190"/>
      <c r="C12" s="196"/>
      <c r="D12" s="198"/>
      <c r="E12" s="741"/>
      <c r="F12" s="198"/>
    </row>
    <row r="13" spans="1:6">
      <c r="A13" s="190"/>
      <c r="B13" s="452"/>
      <c r="C13" s="455"/>
      <c r="D13" s="456"/>
      <c r="E13" s="726"/>
      <c r="F13" s="141"/>
    </row>
    <row r="14" spans="1:6">
      <c r="A14" s="190"/>
      <c r="B14" s="190"/>
      <c r="C14" s="196"/>
      <c r="D14" s="198"/>
      <c r="E14" s="198"/>
      <c r="F14" s="198"/>
    </row>
    <row r="15" spans="1:6">
      <c r="A15" s="189" t="s">
        <v>233</v>
      </c>
      <c r="B15" s="189" t="s">
        <v>338</v>
      </c>
      <c r="C15" s="197"/>
      <c r="D15" s="191"/>
      <c r="E15" s="191"/>
      <c r="F15" s="191">
        <f>SUM(F3:F13)</f>
        <v>0</v>
      </c>
    </row>
  </sheetData>
  <sheetProtection algorithmName="SHA-512" hashValue="+9O/6nWyMOv+bl6R1aolo2uT4sHPaQ44q3uh6/TadM9L/aQNOVqH9h1L5aLo13+DsLVtbkv0onFl+fnfi8FpHA==" saltValue="638m9KkVj+RY5lBx5WSxBA==" spinCount="100000" sheet="1" objects="1" scenarios="1"/>
  <pageMargins left="0.7" right="0.28000000000000003" top="0.75" bottom="0.28999999999999998" header="0.3" footer="0.18"/>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F70"/>
  <sheetViews>
    <sheetView view="pageBreakPreview" zoomScale="98" zoomScaleSheetLayoutView="98" workbookViewId="0">
      <selection activeCell="D13" sqref="D13"/>
    </sheetView>
  </sheetViews>
  <sheetFormatPr defaultColWidth="9.140625" defaultRowHeight="12.75"/>
  <cols>
    <col min="1" max="1" width="3.85546875" style="1158" customWidth="1"/>
    <col min="2" max="2" width="45.7109375" style="1223" customWidth="1"/>
    <col min="3" max="3" width="9.140625" style="1210" customWidth="1"/>
    <col min="4" max="4" width="13.42578125" style="1210" bestFit="1" customWidth="1"/>
    <col min="5" max="5" width="9.140625" style="1210" customWidth="1"/>
    <col min="6" max="6" width="13.42578125" style="1210" bestFit="1" customWidth="1"/>
    <col min="7" max="16384" width="9.140625" style="1158"/>
  </cols>
  <sheetData>
    <row r="1" spans="1:6">
      <c r="B1" s="1344"/>
    </row>
    <row r="3" spans="1:6">
      <c r="A3" s="1345" t="s">
        <v>246</v>
      </c>
      <c r="B3" s="1363" t="s">
        <v>3601</v>
      </c>
      <c r="C3" s="1138" t="s">
        <v>88</v>
      </c>
      <c r="D3" s="1139" t="s">
        <v>89</v>
      </c>
      <c r="E3" s="1139" t="s">
        <v>90</v>
      </c>
      <c r="F3" s="1139" t="s">
        <v>91</v>
      </c>
    </row>
    <row r="4" spans="1:6">
      <c r="A4" s="1344"/>
      <c r="B4" s="1344"/>
      <c r="C4" s="1346"/>
      <c r="D4" s="1347"/>
      <c r="E4" s="1348"/>
      <c r="F4" s="1347"/>
    </row>
    <row r="5" spans="1:6" ht="19.5" customHeight="1">
      <c r="A5" s="1344" t="s">
        <v>1</v>
      </c>
      <c r="B5" s="1257" t="s">
        <v>3626</v>
      </c>
      <c r="C5" s="1346"/>
      <c r="D5" s="1347"/>
      <c r="E5" s="1348"/>
      <c r="F5" s="1347"/>
    </row>
    <row r="6" spans="1:6" ht="24.75" customHeight="1">
      <c r="A6" s="1349"/>
      <c r="B6" s="1350" t="s">
        <v>3627</v>
      </c>
      <c r="C6" s="1349" t="s">
        <v>3628</v>
      </c>
      <c r="D6" s="1347"/>
      <c r="E6" s="1348"/>
      <c r="F6" s="1347"/>
    </row>
    <row r="7" spans="1:6" ht="26.25" customHeight="1">
      <c r="A7" s="1349"/>
      <c r="B7" s="1350" t="s">
        <v>3629</v>
      </c>
      <c r="C7" s="1349" t="s">
        <v>3630</v>
      </c>
      <c r="D7" s="1347"/>
      <c r="E7" s="1348"/>
      <c r="F7" s="1347"/>
    </row>
    <row r="8" spans="1:6" ht="30" customHeight="1">
      <c r="A8" s="1349"/>
      <c r="B8" s="1350" t="s">
        <v>3631</v>
      </c>
      <c r="C8" s="1349" t="s">
        <v>3632</v>
      </c>
      <c r="D8" s="1347"/>
      <c r="E8" s="1348"/>
      <c r="F8" s="1347"/>
    </row>
    <row r="9" spans="1:6" ht="30.75" customHeight="1">
      <c r="A9" s="1349"/>
      <c r="B9" s="1350" t="s">
        <v>3633</v>
      </c>
      <c r="C9" s="1349" t="s">
        <v>3634</v>
      </c>
      <c r="D9" s="1347"/>
      <c r="E9" s="1348"/>
      <c r="F9" s="1347"/>
    </row>
    <row r="10" spans="1:6" ht="20.25" customHeight="1">
      <c r="A10" s="1344"/>
      <c r="B10" s="1257" t="s">
        <v>3657</v>
      </c>
      <c r="C10" s="1351" t="s">
        <v>103</v>
      </c>
      <c r="D10" s="1347">
        <v>120</v>
      </c>
      <c r="E10" s="1348"/>
      <c r="F10" s="1347">
        <f>D10*E10</f>
        <v>0</v>
      </c>
    </row>
    <row r="11" spans="1:6" ht="18" customHeight="1">
      <c r="A11" s="1344"/>
      <c r="B11" s="1257"/>
      <c r="C11" s="1346"/>
      <c r="D11" s="1347"/>
      <c r="E11" s="1348"/>
      <c r="F11" s="1347"/>
    </row>
    <row r="12" spans="1:6" ht="63" customHeight="1">
      <c r="A12" s="1257" t="s">
        <v>3637</v>
      </c>
      <c r="B12" s="1257" t="s">
        <v>3638</v>
      </c>
      <c r="C12" s="1346"/>
      <c r="D12" s="1347"/>
      <c r="E12" s="1348"/>
      <c r="F12" s="1347"/>
    </row>
    <row r="13" spans="1:6" ht="18" customHeight="1">
      <c r="A13" s="1344"/>
      <c r="B13" s="1257" t="s">
        <v>3636</v>
      </c>
      <c r="C13" s="1351" t="s">
        <v>103</v>
      </c>
      <c r="D13" s="1347">
        <v>90</v>
      </c>
      <c r="E13" s="1348"/>
      <c r="F13" s="1347">
        <f>D13*E13</f>
        <v>0</v>
      </c>
    </row>
    <row r="14" spans="1:6" ht="17.25" customHeight="1">
      <c r="A14" s="1344"/>
      <c r="B14" s="1257"/>
      <c r="C14" s="1346"/>
      <c r="D14" s="1347"/>
      <c r="E14" s="1348"/>
      <c r="F14" s="1347"/>
    </row>
    <row r="15" spans="1:6" ht="17.25" customHeight="1">
      <c r="A15" s="1257" t="s">
        <v>97</v>
      </c>
      <c r="B15" s="1257" t="s">
        <v>3639</v>
      </c>
      <c r="C15" s="1346"/>
      <c r="D15" s="1347"/>
      <c r="E15" s="1348"/>
      <c r="F15" s="1347"/>
    </row>
    <row r="16" spans="1:6" ht="30.75" customHeight="1">
      <c r="A16" s="1349"/>
      <c r="B16" s="1350" t="s">
        <v>3640</v>
      </c>
      <c r="C16" s="1349" t="s">
        <v>3628</v>
      </c>
      <c r="D16" s="1347"/>
      <c r="E16" s="1348"/>
      <c r="F16" s="1347"/>
    </row>
    <row r="17" spans="1:6" ht="32.25" customHeight="1">
      <c r="A17" s="1349"/>
      <c r="B17" s="1350" t="s">
        <v>3641</v>
      </c>
      <c r="C17" s="1349" t="s">
        <v>3642</v>
      </c>
      <c r="D17" s="1347"/>
      <c r="E17" s="1348"/>
      <c r="F17" s="1347"/>
    </row>
    <row r="18" spans="1:6" ht="27.75" customHeight="1">
      <c r="A18" s="1352"/>
      <c r="B18" s="1353" t="s">
        <v>3643</v>
      </c>
      <c r="C18" s="1352" t="s">
        <v>3644</v>
      </c>
      <c r="D18" s="1347"/>
      <c r="E18" s="1348"/>
      <c r="F18" s="1347"/>
    </row>
    <row r="19" spans="1:6" ht="31.5" customHeight="1">
      <c r="A19" s="1349"/>
      <c r="B19" s="1350" t="s">
        <v>3645</v>
      </c>
      <c r="C19" s="1349" t="s">
        <v>3646</v>
      </c>
      <c r="D19" s="1347"/>
      <c r="E19" s="1348"/>
      <c r="F19" s="1347"/>
    </row>
    <row r="20" spans="1:6" ht="34.5" customHeight="1">
      <c r="A20" s="1349"/>
      <c r="B20" s="1350" t="s">
        <v>3647</v>
      </c>
      <c r="C20" s="1158"/>
      <c r="D20" s="1347"/>
      <c r="E20" s="1348"/>
      <c r="F20" s="1347"/>
    </row>
    <row r="21" spans="1:6" ht="17.25" customHeight="1">
      <c r="B21" s="1350" t="s">
        <v>3648</v>
      </c>
      <c r="C21" s="1349" t="s">
        <v>3649</v>
      </c>
      <c r="D21" s="1347"/>
      <c r="E21" s="1348"/>
      <c r="F21" s="1347"/>
    </row>
    <row r="22" spans="1:6" ht="28.5" customHeight="1">
      <c r="A22" s="1349"/>
      <c r="B22" s="1350" t="s">
        <v>3633</v>
      </c>
      <c r="C22" s="1349" t="s">
        <v>3634</v>
      </c>
      <c r="D22" s="1347"/>
      <c r="E22" s="1348"/>
      <c r="F22" s="1347"/>
    </row>
    <row r="23" spans="1:6" ht="17.25" customHeight="1">
      <c r="A23" s="1344"/>
      <c r="B23" s="1257"/>
      <c r="C23" s="1346"/>
      <c r="D23" s="1347"/>
      <c r="E23" s="1348"/>
      <c r="F23" s="1347"/>
    </row>
    <row r="24" spans="1:6" ht="19.5" customHeight="1">
      <c r="A24" s="1344"/>
      <c r="B24" s="1257" t="s">
        <v>3657</v>
      </c>
      <c r="C24" s="1351" t="s">
        <v>103</v>
      </c>
      <c r="D24" s="1347">
        <v>723</v>
      </c>
      <c r="E24" s="1348"/>
      <c r="F24" s="1347">
        <f>D24*E24</f>
        <v>0</v>
      </c>
    </row>
    <row r="25" spans="1:6" ht="25.5" customHeight="1">
      <c r="A25" s="1344"/>
      <c r="B25" s="1257"/>
      <c r="C25" s="1346"/>
      <c r="D25" s="1347"/>
      <c r="E25" s="1348"/>
      <c r="F25" s="1347"/>
    </row>
    <row r="26" spans="1:6" ht="29.25" customHeight="1">
      <c r="A26" s="1257" t="s">
        <v>98</v>
      </c>
      <c r="B26" s="1257" t="s">
        <v>3650</v>
      </c>
      <c r="C26" s="1346"/>
      <c r="D26" s="1347"/>
      <c r="E26" s="1348"/>
      <c r="F26" s="1347">
        <f>D26*E26</f>
        <v>0</v>
      </c>
    </row>
    <row r="27" spans="1:6" ht="30" customHeight="1">
      <c r="A27" s="1349"/>
      <c r="B27" s="1350" t="s">
        <v>3651</v>
      </c>
      <c r="C27" s="1158"/>
      <c r="D27" s="1347"/>
      <c r="E27" s="1348"/>
      <c r="F27" s="1347"/>
    </row>
    <row r="28" spans="1:6" ht="25.5" customHeight="1">
      <c r="B28" s="1350" t="s">
        <v>3652</v>
      </c>
      <c r="C28" s="1349" t="s">
        <v>3653</v>
      </c>
      <c r="D28" s="1347"/>
      <c r="E28" s="1348"/>
      <c r="F28" s="1347"/>
    </row>
    <row r="29" spans="1:6" ht="18" customHeight="1">
      <c r="A29" s="1349"/>
      <c r="B29" s="1350" t="s">
        <v>3654</v>
      </c>
      <c r="C29" s="1349" t="s">
        <v>3642</v>
      </c>
      <c r="D29" s="1347"/>
      <c r="E29" s="1348"/>
      <c r="F29" s="1347"/>
    </row>
    <row r="30" spans="1:6" ht="30" customHeight="1">
      <c r="A30" s="1352"/>
      <c r="B30" s="1353" t="s">
        <v>3643</v>
      </c>
      <c r="C30" s="1352" t="s">
        <v>3644</v>
      </c>
      <c r="D30" s="1347"/>
      <c r="E30" s="1348"/>
      <c r="F30" s="1347"/>
    </row>
    <row r="31" spans="1:6" ht="27.75" customHeight="1">
      <c r="A31" s="1349"/>
      <c r="B31" s="1350" t="s">
        <v>3645</v>
      </c>
      <c r="C31" s="1349" t="s">
        <v>3646</v>
      </c>
      <c r="D31" s="1347"/>
      <c r="E31" s="1348"/>
      <c r="F31" s="1347"/>
    </row>
    <row r="32" spans="1:6" ht="28.5" customHeight="1">
      <c r="A32" s="1349"/>
      <c r="B32" s="1350" t="s">
        <v>3655</v>
      </c>
      <c r="C32" s="1354" t="s">
        <v>3656</v>
      </c>
      <c r="D32" s="1347"/>
      <c r="E32" s="1348"/>
      <c r="F32" s="1347"/>
    </row>
    <row r="33" spans="1:6" ht="18" customHeight="1">
      <c r="A33" s="1257"/>
      <c r="B33" s="1344"/>
      <c r="C33" s="1346"/>
      <c r="D33" s="1347"/>
      <c r="E33" s="1348"/>
      <c r="F33" s="1347"/>
    </row>
    <row r="34" spans="1:6" ht="18" customHeight="1">
      <c r="A34" s="1257"/>
      <c r="B34" s="1257" t="s">
        <v>3657</v>
      </c>
      <c r="C34" s="1351" t="s">
        <v>103</v>
      </c>
      <c r="D34" s="1347">
        <v>290</v>
      </c>
      <c r="E34" s="1348"/>
      <c r="F34" s="1347">
        <f>D34*E34</f>
        <v>0</v>
      </c>
    </row>
    <row r="35" spans="1:6" ht="18" customHeight="1">
      <c r="A35" s="1257"/>
      <c r="B35" s="1344"/>
      <c r="C35" s="1346"/>
      <c r="D35" s="1347"/>
      <c r="E35" s="1348"/>
      <c r="F35" s="1347"/>
    </row>
    <row r="36" spans="1:6" ht="18" customHeight="1">
      <c r="A36" s="1257" t="s">
        <v>101</v>
      </c>
      <c r="B36" s="1257" t="s">
        <v>3658</v>
      </c>
      <c r="C36" s="1346"/>
      <c r="D36" s="1347"/>
      <c r="E36" s="1348"/>
      <c r="F36" s="1347"/>
    </row>
    <row r="37" spans="1:6" ht="18" customHeight="1">
      <c r="A37" s="1355" t="s">
        <v>3615</v>
      </c>
      <c r="B37" s="1364" t="s">
        <v>3659</v>
      </c>
      <c r="C37" s="1355" t="s">
        <v>3660</v>
      </c>
      <c r="D37" s="1347"/>
      <c r="E37" s="1348"/>
      <c r="F37" s="1347"/>
    </row>
    <row r="38" spans="1:6" ht="18" customHeight="1">
      <c r="A38" s="1352" t="s">
        <v>3615</v>
      </c>
      <c r="B38" s="1353" t="s">
        <v>3661</v>
      </c>
      <c r="C38" s="1352" t="s">
        <v>3662</v>
      </c>
      <c r="D38" s="1347"/>
      <c r="E38" s="1348"/>
      <c r="F38" s="1347"/>
    </row>
    <row r="39" spans="1:6" ht="18" customHeight="1">
      <c r="A39" s="1349"/>
      <c r="B39" s="1350" t="s">
        <v>3663</v>
      </c>
      <c r="C39" s="1349" t="s">
        <v>3664</v>
      </c>
      <c r="D39" s="1347"/>
      <c r="E39" s="1348"/>
      <c r="F39" s="1347"/>
    </row>
    <row r="40" spans="1:6" ht="25.5" customHeight="1">
      <c r="A40" s="1349"/>
      <c r="B40" s="1350" t="s">
        <v>3665</v>
      </c>
      <c r="C40" s="1349" t="s">
        <v>3666</v>
      </c>
      <c r="D40" s="1347"/>
      <c r="E40" s="1348"/>
      <c r="F40" s="1347"/>
    </row>
    <row r="41" spans="1:6" ht="27.75" customHeight="1">
      <c r="A41" s="1349"/>
      <c r="B41" s="1350" t="s">
        <v>3667</v>
      </c>
      <c r="C41" s="1158"/>
      <c r="D41" s="1347"/>
      <c r="E41" s="1348"/>
      <c r="F41" s="1347"/>
    </row>
    <row r="42" spans="1:6" ht="26.25" customHeight="1">
      <c r="B42" s="1350" t="s">
        <v>3668</v>
      </c>
      <c r="C42" s="1349" t="s">
        <v>3669</v>
      </c>
      <c r="D42" s="1347"/>
      <c r="E42" s="1348"/>
      <c r="F42" s="1347"/>
    </row>
    <row r="43" spans="1:6" ht="18" customHeight="1">
      <c r="A43" s="1349"/>
      <c r="B43" s="1350" t="s">
        <v>3670</v>
      </c>
      <c r="C43" s="1158"/>
      <c r="D43" s="1347"/>
      <c r="E43" s="1348"/>
      <c r="F43" s="1347"/>
    </row>
    <row r="44" spans="1:6" ht="24.75" customHeight="1">
      <c r="B44" s="1350" t="s">
        <v>3671</v>
      </c>
      <c r="C44" s="1158"/>
      <c r="D44" s="1347"/>
      <c r="E44" s="1348"/>
      <c r="F44" s="1347"/>
    </row>
    <row r="45" spans="1:6" ht="18" customHeight="1">
      <c r="B45" s="1350" t="s">
        <v>3672</v>
      </c>
      <c r="C45" s="1349" t="s">
        <v>3624</v>
      </c>
      <c r="D45" s="1347"/>
      <c r="E45" s="1348"/>
      <c r="F45" s="1347"/>
    </row>
    <row r="46" spans="1:6" ht="27" customHeight="1">
      <c r="A46" s="1349"/>
      <c r="B46" s="1350" t="s">
        <v>3673</v>
      </c>
      <c r="C46" s="1349" t="s">
        <v>3674</v>
      </c>
      <c r="D46" s="1347"/>
      <c r="E46" s="1348"/>
      <c r="F46" s="1347"/>
    </row>
    <row r="47" spans="1:6" ht="24">
      <c r="B47" s="1350" t="s">
        <v>3675</v>
      </c>
      <c r="C47" s="1349" t="s">
        <v>3676</v>
      </c>
      <c r="D47" s="1347"/>
      <c r="E47" s="1348"/>
      <c r="F47" s="1347"/>
    </row>
    <row r="48" spans="1:6" ht="11.25" customHeight="1">
      <c r="A48" s="1344"/>
      <c r="B48" s="1344"/>
      <c r="C48" s="1346"/>
      <c r="D48" s="1347"/>
      <c r="E48" s="1348"/>
      <c r="F48" s="1347"/>
    </row>
    <row r="49" spans="1:6" ht="29.25" customHeight="1">
      <c r="B49" s="1257" t="s">
        <v>3677</v>
      </c>
      <c r="C49" s="1351" t="s">
        <v>103</v>
      </c>
      <c r="D49" s="1347">
        <v>900</v>
      </c>
      <c r="E49" s="1348"/>
      <c r="F49" s="1347">
        <f>D49*E49</f>
        <v>0</v>
      </c>
    </row>
    <row r="50" spans="1:6">
      <c r="A50" s="1344"/>
      <c r="B50" s="1344"/>
      <c r="C50" s="1346"/>
      <c r="D50" s="1347"/>
      <c r="E50" s="1348"/>
      <c r="F50" s="1347">
        <f>D50*E50</f>
        <v>0</v>
      </c>
    </row>
    <row r="51" spans="1:6">
      <c r="A51" s="1257" t="s">
        <v>3678</v>
      </c>
      <c r="B51" s="1257" t="s">
        <v>3679</v>
      </c>
      <c r="C51" s="1346"/>
      <c r="D51" s="1347"/>
      <c r="E51" s="1348"/>
      <c r="F51" s="1347">
        <f>D51*E51</f>
        <v>0</v>
      </c>
    </row>
    <row r="52" spans="1:6" ht="30" customHeight="1">
      <c r="A52" s="1349"/>
      <c r="B52" s="1350" t="s">
        <v>3680</v>
      </c>
      <c r="C52" s="1349" t="s">
        <v>3681</v>
      </c>
      <c r="D52" s="1347"/>
      <c r="E52" s="1348"/>
      <c r="F52" s="1347"/>
    </row>
    <row r="53" spans="1:6" ht="24">
      <c r="A53" s="1349"/>
      <c r="B53" s="1350" t="s">
        <v>3682</v>
      </c>
      <c r="C53" s="1349" t="s">
        <v>3683</v>
      </c>
      <c r="D53" s="1347"/>
      <c r="E53" s="1348"/>
      <c r="F53" s="1347"/>
    </row>
    <row r="54" spans="1:6" ht="27.75" customHeight="1">
      <c r="A54" s="1349"/>
      <c r="B54" s="1350" t="s">
        <v>3684</v>
      </c>
      <c r="C54" s="1354" t="s">
        <v>3685</v>
      </c>
      <c r="D54" s="1347"/>
      <c r="E54" s="1348"/>
      <c r="F54" s="1347"/>
    </row>
    <row r="55" spans="1:6" ht="24">
      <c r="A55" s="1349"/>
      <c r="B55" s="1350" t="s">
        <v>3629</v>
      </c>
      <c r="C55" s="1349" t="s">
        <v>3630</v>
      </c>
      <c r="D55" s="1347"/>
      <c r="E55" s="1348"/>
      <c r="F55" s="1347"/>
    </row>
    <row r="56" spans="1:6" ht="24">
      <c r="A56" s="1349"/>
      <c r="B56" s="1350" t="s">
        <v>3686</v>
      </c>
      <c r="C56" s="1158"/>
      <c r="D56" s="1347"/>
      <c r="E56" s="1348"/>
      <c r="F56" s="1347"/>
    </row>
    <row r="57" spans="1:6" ht="19.5" customHeight="1">
      <c r="B57" s="1350" t="s">
        <v>3687</v>
      </c>
      <c r="C57" s="1349" t="s">
        <v>3688</v>
      </c>
      <c r="D57" s="1347"/>
      <c r="E57" s="1348"/>
      <c r="F57" s="1347"/>
    </row>
    <row r="58" spans="1:6">
      <c r="A58" s="1349"/>
      <c r="B58" s="1350" t="s">
        <v>3689</v>
      </c>
      <c r="C58" s="1349" t="s">
        <v>3649</v>
      </c>
      <c r="D58" s="1347"/>
      <c r="E58" s="1348"/>
      <c r="F58" s="1347"/>
    </row>
    <row r="59" spans="1:6" ht="24">
      <c r="A59" s="1352"/>
      <c r="B59" s="1353" t="s">
        <v>3631</v>
      </c>
      <c r="C59" s="1352" t="s">
        <v>3632</v>
      </c>
      <c r="D59" s="1347"/>
      <c r="E59" s="1348"/>
      <c r="F59" s="1347"/>
    </row>
    <row r="60" spans="1:6" ht="24">
      <c r="A60" s="1349"/>
      <c r="B60" s="1350" t="s">
        <v>3690</v>
      </c>
      <c r="C60" s="1354" t="s">
        <v>3635</v>
      </c>
      <c r="D60" s="1347"/>
      <c r="E60" s="1348"/>
      <c r="F60" s="1347">
        <f>D60*E60</f>
        <v>0</v>
      </c>
    </row>
    <row r="61" spans="1:6">
      <c r="A61" s="1349"/>
      <c r="B61" s="1350" t="s">
        <v>3691</v>
      </c>
      <c r="C61" s="1158"/>
      <c r="D61" s="1347"/>
      <c r="E61" s="1348"/>
      <c r="F61" s="1347"/>
    </row>
    <row r="62" spans="1:6" ht="25.5" customHeight="1">
      <c r="B62" s="1356" t="s">
        <v>3692</v>
      </c>
      <c r="C62" s="1357" t="s">
        <v>3693</v>
      </c>
      <c r="D62" s="1358"/>
      <c r="E62" s="1359"/>
      <c r="F62" s="1358"/>
    </row>
    <row r="63" spans="1:6" ht="26.25" customHeight="1">
      <c r="B63" s="1356" t="s">
        <v>3673</v>
      </c>
      <c r="C63" s="1357" t="s">
        <v>3674</v>
      </c>
      <c r="D63" s="1347"/>
      <c r="E63" s="1348"/>
      <c r="F63" s="1347"/>
    </row>
    <row r="64" spans="1:6" ht="24">
      <c r="B64" s="1356" t="s">
        <v>3675</v>
      </c>
      <c r="C64" s="1357" t="s">
        <v>3694</v>
      </c>
      <c r="D64" s="1347"/>
      <c r="E64" s="1348"/>
      <c r="F64" s="1347">
        <f>D64*E64</f>
        <v>0</v>
      </c>
    </row>
    <row r="65" spans="1:6">
      <c r="B65" s="1356"/>
      <c r="C65" s="1357"/>
      <c r="D65" s="1347"/>
      <c r="E65" s="1348"/>
      <c r="F65" s="1347"/>
    </row>
    <row r="66" spans="1:6">
      <c r="B66" s="1257" t="s">
        <v>3657</v>
      </c>
      <c r="C66" s="1351" t="s">
        <v>103</v>
      </c>
      <c r="D66" s="1347">
        <v>40</v>
      </c>
      <c r="E66" s="1348"/>
      <c r="F66" s="1347">
        <f>D66*E66</f>
        <v>0</v>
      </c>
    </row>
    <row r="67" spans="1:6">
      <c r="B67" s="1356"/>
      <c r="C67" s="1357"/>
      <c r="D67" s="1347"/>
      <c r="E67" s="1348"/>
      <c r="F67" s="1347"/>
    </row>
    <row r="68" spans="1:6">
      <c r="A68" s="1344"/>
      <c r="B68" s="1365"/>
      <c r="C68" s="1155"/>
      <c r="D68" s="1156"/>
      <c r="E68" s="1157"/>
      <c r="F68" s="1157"/>
    </row>
    <row r="69" spans="1:6">
      <c r="A69" s="1344"/>
      <c r="B69" s="1344"/>
      <c r="C69" s="1346"/>
      <c r="D69" s="1347"/>
      <c r="E69" s="1347"/>
      <c r="F69" s="1347"/>
    </row>
    <row r="70" spans="1:6">
      <c r="A70" s="1360" t="s">
        <v>246</v>
      </c>
      <c r="B70" s="1360" t="s">
        <v>340</v>
      </c>
      <c r="C70" s="1361"/>
      <c r="D70" s="1362"/>
      <c r="E70" s="1362"/>
      <c r="F70" s="1362">
        <f>SUM(F5:F69)</f>
        <v>0</v>
      </c>
    </row>
  </sheetData>
  <sheetProtection algorithmName="SHA-512" hashValue="NzoUEadhng5yjC75LdTfLQsl7ifCy/eeWPz3I6qrocai87W8V63bxV/LoBRQuANruM5Zw3819iuDkdc/Q40DIw==" saltValue="pTGcqqqHcFTGBFeiRng9VA==" spinCount="100000" sheet="1" objects="1" scenarios="1"/>
  <pageMargins left="0.7" right="0.7" top="0.75" bottom="0.75" header="0.3" footer="0.3"/>
  <pageSetup paperSize="9"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8"/>
  <sheetViews>
    <sheetView workbookViewId="0">
      <selection activeCell="C2" sqref="C2"/>
    </sheetView>
  </sheetViews>
  <sheetFormatPr defaultColWidth="9.140625" defaultRowHeight="12.75"/>
  <cols>
    <col min="1" max="1" width="9.140625" style="507"/>
    <col min="2" max="2" width="5.85546875" style="507" bestFit="1" customWidth="1"/>
    <col min="3" max="3" width="42.42578125" style="507" customWidth="1"/>
    <col min="4" max="4" width="9.140625" style="507"/>
    <col min="5" max="5" width="29.7109375" style="229" customWidth="1"/>
    <col min="6" max="16384" width="9.140625" style="507"/>
  </cols>
  <sheetData>
    <row r="1" spans="1:6">
      <c r="A1" s="1104"/>
      <c r="B1" s="1104"/>
      <c r="C1" s="1104"/>
      <c r="D1" s="1104"/>
      <c r="E1" s="1105"/>
      <c r="F1" s="1104"/>
    </row>
    <row r="2" spans="1:6">
      <c r="A2" s="1104"/>
      <c r="B2" s="1104"/>
      <c r="C2" s="1104"/>
      <c r="D2" s="1104"/>
      <c r="E2" s="1105"/>
      <c r="F2" s="1104"/>
    </row>
    <row r="3" spans="1:6">
      <c r="A3" s="1104"/>
      <c r="B3" s="1104"/>
      <c r="C3" s="1104"/>
      <c r="D3" s="1104"/>
      <c r="E3" s="1105"/>
      <c r="F3" s="1104"/>
    </row>
    <row r="4" spans="1:6" ht="18.75">
      <c r="A4" s="1104"/>
      <c r="B4" s="1104"/>
      <c r="C4" s="1106" t="s">
        <v>956</v>
      </c>
      <c r="D4" s="1104"/>
      <c r="E4" s="1105"/>
      <c r="F4" s="1104"/>
    </row>
    <row r="5" spans="1:6">
      <c r="A5" s="1104"/>
      <c r="B5" s="1104"/>
      <c r="C5" s="1104"/>
      <c r="D5" s="1104"/>
      <c r="E5" s="1105"/>
      <c r="F5" s="1104"/>
    </row>
    <row r="6" spans="1:6" ht="18.75">
      <c r="A6" s="1104"/>
      <c r="B6" s="1107" t="s">
        <v>823</v>
      </c>
      <c r="C6" s="1107" t="s">
        <v>957</v>
      </c>
      <c r="D6" s="1104"/>
      <c r="E6" s="1108">
        <f>SUM('REKAPITULACIJA GRAĐ-OBRT RADOVA'!F34)</f>
        <v>0</v>
      </c>
      <c r="F6" s="1104"/>
    </row>
    <row r="7" spans="1:6">
      <c r="A7" s="1104"/>
      <c r="B7" s="1104"/>
      <c r="C7" s="1104"/>
      <c r="D7" s="1104"/>
      <c r="E7" s="1105"/>
      <c r="F7" s="1104"/>
    </row>
    <row r="8" spans="1:6" ht="18.75">
      <c r="A8" s="1104"/>
      <c r="B8" s="1107" t="s">
        <v>523</v>
      </c>
      <c r="C8" s="1107" t="s">
        <v>949</v>
      </c>
      <c r="D8" s="1107"/>
      <c r="E8" s="1108">
        <f>'C Vodovod i kanalizacija'!F286</f>
        <v>0</v>
      </c>
      <c r="F8" s="1104"/>
    </row>
    <row r="9" spans="1:6">
      <c r="A9" s="1104"/>
      <c r="B9" s="1104"/>
      <c r="C9" s="1104"/>
      <c r="D9" s="1104"/>
      <c r="E9" s="1105"/>
      <c r="F9" s="1104"/>
    </row>
    <row r="10" spans="1:6" ht="18.75">
      <c r="A10" s="1104"/>
      <c r="B10" s="1107" t="s">
        <v>961</v>
      </c>
      <c r="C10" s="1107" t="s">
        <v>958</v>
      </c>
      <c r="D10" s="1104"/>
      <c r="E10" s="1108">
        <f>'D ELEKTROINSTALACIJE'!F2185</f>
        <v>0</v>
      </c>
      <c r="F10" s="1104"/>
    </row>
    <row r="11" spans="1:6">
      <c r="A11" s="1104"/>
      <c r="B11" s="1104"/>
      <c r="C11" s="1104"/>
      <c r="D11" s="1104"/>
      <c r="E11" s="1105"/>
      <c r="F11" s="1104"/>
    </row>
    <row r="12" spans="1:6" ht="18.75">
      <c r="A12" s="1104"/>
      <c r="B12" s="1107" t="s">
        <v>962</v>
      </c>
      <c r="C12" s="1107" t="s">
        <v>959</v>
      </c>
      <c r="D12" s="1104"/>
      <c r="E12" s="1108">
        <f>'E REGULACIJA GRIJANJA I HLAĐENJ'!F1661</f>
        <v>0</v>
      </c>
      <c r="F12" s="1104"/>
    </row>
    <row r="13" spans="1:6">
      <c r="A13" s="1104"/>
      <c r="B13" s="1104"/>
      <c r="C13" s="1104"/>
      <c r="D13" s="1104"/>
      <c r="E13" s="1105"/>
      <c r="F13" s="1104"/>
    </row>
    <row r="14" spans="1:6" ht="18.75">
      <c r="A14" s="1104"/>
      <c r="B14" s="1107" t="s">
        <v>963</v>
      </c>
      <c r="C14" s="1107" t="s">
        <v>960</v>
      </c>
      <c r="D14" s="1104"/>
      <c r="E14" s="1108">
        <f>'F STROJARSKE INSTALACIJE'!F102</f>
        <v>0</v>
      </c>
      <c r="F14" s="1104"/>
    </row>
    <row r="15" spans="1:6" ht="18.75">
      <c r="A15" s="1104"/>
      <c r="B15" s="1107"/>
      <c r="C15" s="1107"/>
      <c r="D15" s="1104"/>
      <c r="E15" s="1108"/>
      <c r="F15" s="1104"/>
    </row>
    <row r="16" spans="1:6" ht="18.75">
      <c r="A16" s="1104"/>
      <c r="B16" s="1107" t="s">
        <v>964</v>
      </c>
      <c r="C16" s="1107" t="s">
        <v>3442</v>
      </c>
      <c r="D16" s="1104"/>
      <c r="E16" s="1108">
        <f>'G GEOTERMALNE INSTALACIJE'!F41</f>
        <v>0</v>
      </c>
      <c r="F16" s="1104"/>
    </row>
    <row r="17" spans="1:6" ht="17.25" customHeight="1">
      <c r="A17" s="1104"/>
      <c r="B17" s="1104"/>
      <c r="C17" s="1104"/>
      <c r="D17" s="1104"/>
      <c r="E17" s="1105"/>
      <c r="F17" s="1104"/>
    </row>
    <row r="18" spans="1:6" ht="18.75">
      <c r="A18" s="1104"/>
      <c r="B18" s="1107" t="s">
        <v>965</v>
      </c>
      <c r="C18" s="1107" t="s">
        <v>809</v>
      </c>
      <c r="D18" s="1107"/>
      <c r="E18" s="1109">
        <f>'H DIZALA'!H135</f>
        <v>0</v>
      </c>
      <c r="F18" s="1104"/>
    </row>
    <row r="19" spans="1:6" ht="18.75">
      <c r="A19" s="1104"/>
      <c r="B19" s="1107"/>
      <c r="C19" s="1107"/>
      <c r="D19" s="1107"/>
      <c r="E19" s="1107"/>
      <c r="F19" s="1104"/>
    </row>
    <row r="20" spans="1:6" ht="18.75">
      <c r="A20" s="1104"/>
      <c r="B20" s="1107" t="s">
        <v>86</v>
      </c>
      <c r="C20" s="1107" t="s">
        <v>808</v>
      </c>
      <c r="D20" s="1107"/>
      <c r="E20" s="1108">
        <f>'I Okolis'!G527</f>
        <v>0</v>
      </c>
      <c r="F20" s="1104"/>
    </row>
    <row r="21" spans="1:6" ht="18.75">
      <c r="A21" s="1104"/>
      <c r="B21" s="1107"/>
      <c r="C21" s="1107"/>
      <c r="D21" s="1107"/>
      <c r="E21" s="1108"/>
      <c r="F21" s="1104"/>
    </row>
    <row r="22" spans="1:6" ht="18.75">
      <c r="A22" s="1104"/>
      <c r="B22" s="1107" t="s">
        <v>3435</v>
      </c>
      <c r="C22" s="1107" t="s">
        <v>970</v>
      </c>
      <c r="D22" s="1107"/>
      <c r="E22" s="1108">
        <f>'J ZAŠTITA GRAĐEVINSKE JAME'!F54</f>
        <v>0</v>
      </c>
      <c r="F22" s="1104"/>
    </row>
    <row r="23" spans="1:6" ht="18.75">
      <c r="A23" s="1104"/>
      <c r="B23" s="1107"/>
      <c r="C23" s="1107"/>
      <c r="D23" s="1107"/>
      <c r="E23" s="1108"/>
      <c r="F23" s="1104"/>
    </row>
    <row r="24" spans="1:6" ht="18.75">
      <c r="A24" s="1104"/>
      <c r="B24" s="1107" t="s">
        <v>3892</v>
      </c>
      <c r="C24" s="1107" t="s">
        <v>3893</v>
      </c>
      <c r="D24" s="1107"/>
      <c r="E24" s="1108">
        <f>'PROJEKT IZVEDENOG STANJA'!K35</f>
        <v>0</v>
      </c>
      <c r="F24" s="1104"/>
    </row>
    <row r="25" spans="1:6" ht="13.5" thickBot="1">
      <c r="A25" s="1104"/>
      <c r="B25" s="1110"/>
      <c r="C25" s="1110"/>
      <c r="D25" s="1110"/>
      <c r="E25" s="1111"/>
      <c r="F25" s="1104"/>
    </row>
    <row r="26" spans="1:6">
      <c r="A26" s="1104"/>
      <c r="B26" s="1104"/>
      <c r="C26" s="1104"/>
      <c r="D26" s="1104"/>
      <c r="E26" s="1105"/>
      <c r="F26" s="1104"/>
    </row>
    <row r="27" spans="1:6">
      <c r="A27" s="1104"/>
      <c r="B27" s="1104"/>
      <c r="C27" s="1104"/>
      <c r="D27" s="1104"/>
      <c r="E27" s="1105"/>
      <c r="F27" s="1104"/>
    </row>
    <row r="28" spans="1:6" ht="18.75">
      <c r="A28" s="1104"/>
      <c r="B28" s="1104"/>
      <c r="C28" s="1107" t="s">
        <v>971</v>
      </c>
      <c r="D28" s="1107"/>
      <c r="E28" s="1108">
        <f>SUM(E6:E24)</f>
        <v>0</v>
      </c>
      <c r="F28" s="1104"/>
    </row>
  </sheetData>
  <sheetProtection algorithmName="SHA-512" hashValue="8lkZvHNsun0cUytDQuzC1dYehBtkGTH/havkqHCzzoBVl5Uao185uvdnwUv1t6tY64ylED+3lmB5bA5v4+pgDQ==" saltValue="2CwmuVUVjaVAo7AT3PXQqQ==" spinCount="100000" sheet="1" objects="1" scenarios="1"/>
  <pageMargins left="0.7" right="0.19"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G48"/>
  <sheetViews>
    <sheetView view="pageBreakPreview" zoomScale="89" zoomScaleSheetLayoutView="89" workbookViewId="0">
      <selection activeCell="B4" sqref="B4"/>
    </sheetView>
  </sheetViews>
  <sheetFormatPr defaultColWidth="9.140625" defaultRowHeight="12.75"/>
  <cols>
    <col min="1" max="1" width="3.85546875" style="1140" customWidth="1"/>
    <col min="2" max="2" width="45.7109375" style="1223" customWidth="1"/>
    <col min="3" max="3" width="9.140625" style="1146" customWidth="1"/>
    <col min="4" max="4" width="13.42578125" style="1147" bestFit="1" customWidth="1"/>
    <col min="5" max="5" width="9.5703125" style="1147" bestFit="1" customWidth="1"/>
    <col min="6" max="6" width="14.7109375" style="1200" bestFit="1" customWidth="1"/>
    <col min="7" max="7" width="15.28515625" style="32" bestFit="1" customWidth="1"/>
    <col min="8" max="16384" width="9.140625" style="1158"/>
  </cols>
  <sheetData>
    <row r="1" spans="1:6">
      <c r="B1" s="1344"/>
    </row>
    <row r="3" spans="1:6">
      <c r="A3" s="1345" t="s">
        <v>268</v>
      </c>
      <c r="B3" s="1367" t="s">
        <v>402</v>
      </c>
      <c r="C3" s="1138" t="s">
        <v>88</v>
      </c>
      <c r="D3" s="1139" t="s">
        <v>89</v>
      </c>
      <c r="E3" s="1139" t="s">
        <v>90</v>
      </c>
      <c r="F3" s="1139" t="s">
        <v>91</v>
      </c>
    </row>
    <row r="4" spans="1:6">
      <c r="A4" s="1344"/>
      <c r="B4" s="1344"/>
      <c r="C4" s="1346"/>
      <c r="D4" s="1347"/>
      <c r="E4" s="1348"/>
      <c r="F4" s="1347"/>
    </row>
    <row r="5" spans="1:6" ht="54" customHeight="1">
      <c r="A5" s="1344" t="s">
        <v>1</v>
      </c>
      <c r="B5" s="1257" t="s">
        <v>3596</v>
      </c>
      <c r="C5" s="1346"/>
      <c r="D5" s="1347"/>
      <c r="E5" s="1348"/>
      <c r="F5" s="1347"/>
    </row>
    <row r="6" spans="1:6" ht="65.25" customHeight="1">
      <c r="A6" s="1344"/>
      <c r="B6" s="1344" t="s">
        <v>1148</v>
      </c>
      <c r="C6" s="1346"/>
      <c r="D6" s="1347"/>
      <c r="E6" s="1348"/>
      <c r="F6" s="1347"/>
    </row>
    <row r="7" spans="1:6" ht="41.25" customHeight="1">
      <c r="A7" s="1344"/>
      <c r="B7" s="1257" t="s">
        <v>3597</v>
      </c>
      <c r="C7" s="1346"/>
      <c r="D7" s="1347"/>
      <c r="E7" s="1348"/>
      <c r="F7" s="1347"/>
    </row>
    <row r="8" spans="1:6" ht="29.25" customHeight="1">
      <c r="A8" s="1344"/>
      <c r="B8" s="1344"/>
      <c r="C8" s="1346" t="s">
        <v>103</v>
      </c>
      <c r="D8" s="1347">
        <v>7200</v>
      </c>
      <c r="E8" s="1348"/>
      <c r="F8" s="1347">
        <f>D8*E8</f>
        <v>0</v>
      </c>
    </row>
    <row r="9" spans="1:6">
      <c r="A9" s="1344"/>
      <c r="B9" s="1344"/>
      <c r="C9" s="1346"/>
      <c r="D9" s="1347"/>
      <c r="E9" s="1348"/>
      <c r="F9" s="1347"/>
    </row>
    <row r="10" spans="1:6" ht="71.25" customHeight="1">
      <c r="A10" s="1344" t="s">
        <v>94</v>
      </c>
      <c r="B10" s="1257" t="s">
        <v>3598</v>
      </c>
      <c r="E10" s="1205"/>
      <c r="F10" s="1347"/>
    </row>
    <row r="11" spans="1:6" ht="25.5">
      <c r="A11" s="1344"/>
      <c r="B11" s="1257" t="s">
        <v>3597</v>
      </c>
      <c r="E11" s="1205"/>
      <c r="F11" s="1347"/>
    </row>
    <row r="12" spans="1:6">
      <c r="A12" s="1344"/>
      <c r="B12" s="1344"/>
      <c r="C12" s="1346" t="s">
        <v>103</v>
      </c>
      <c r="D12" s="1347">
        <v>600</v>
      </c>
      <c r="E12" s="1348"/>
      <c r="F12" s="1347">
        <f>D12*E12</f>
        <v>0</v>
      </c>
    </row>
    <row r="13" spans="1:6">
      <c r="A13" s="1344"/>
      <c r="B13" s="1344"/>
      <c r="C13" s="1346"/>
      <c r="D13" s="1347"/>
      <c r="E13" s="1348"/>
      <c r="F13" s="1347"/>
    </row>
    <row r="14" spans="1:6">
      <c r="A14" s="1344"/>
      <c r="B14" s="1344"/>
      <c r="E14" s="1205"/>
      <c r="F14" s="1347"/>
    </row>
    <row r="15" spans="1:6">
      <c r="E15" s="1205"/>
      <c r="F15" s="1347"/>
    </row>
    <row r="16" spans="1:6">
      <c r="A16" s="1153" t="s">
        <v>97</v>
      </c>
      <c r="B16" s="1368" t="s">
        <v>493</v>
      </c>
      <c r="E16" s="1205"/>
      <c r="F16" s="1347"/>
    </row>
    <row r="17" spans="1:6">
      <c r="B17" s="1344" t="s">
        <v>1139</v>
      </c>
      <c r="E17" s="1205"/>
      <c r="F17" s="1347"/>
    </row>
    <row r="18" spans="1:6">
      <c r="B18" s="1366" t="s">
        <v>471</v>
      </c>
      <c r="E18" s="1205"/>
      <c r="F18" s="1347"/>
    </row>
    <row r="19" spans="1:6">
      <c r="B19" s="1366" t="s">
        <v>472</v>
      </c>
      <c r="E19" s="1205"/>
      <c r="F19" s="1347"/>
    </row>
    <row r="20" spans="1:6">
      <c r="B20" s="1366" t="s">
        <v>473</v>
      </c>
      <c r="E20" s="1205"/>
      <c r="F20" s="1347"/>
    </row>
    <row r="21" spans="1:6" ht="25.5">
      <c r="B21" s="1366" t="s">
        <v>474</v>
      </c>
      <c r="E21" s="1205"/>
      <c r="F21" s="1347"/>
    </row>
    <row r="22" spans="1:6">
      <c r="B22" s="1366" t="s">
        <v>475</v>
      </c>
      <c r="E22" s="1205"/>
      <c r="F22" s="1347"/>
    </row>
    <row r="23" spans="1:6">
      <c r="B23" s="1366" t="s">
        <v>476</v>
      </c>
      <c r="E23" s="1205"/>
      <c r="F23" s="1347"/>
    </row>
    <row r="24" spans="1:6" ht="25.5">
      <c r="B24" s="1366" t="s">
        <v>477</v>
      </c>
      <c r="E24" s="1205"/>
      <c r="F24" s="1347"/>
    </row>
    <row r="25" spans="1:6" ht="25.5">
      <c r="B25" s="1223" t="s">
        <v>3441</v>
      </c>
      <c r="E25" s="1205"/>
      <c r="F25" s="1347"/>
    </row>
    <row r="26" spans="1:6">
      <c r="B26" s="1366" t="s">
        <v>478</v>
      </c>
      <c r="E26" s="1205"/>
      <c r="F26" s="1347"/>
    </row>
    <row r="27" spans="1:6" ht="63.75">
      <c r="B27" s="1366" t="s">
        <v>479</v>
      </c>
      <c r="E27" s="1205"/>
      <c r="F27" s="1347"/>
    </row>
    <row r="28" spans="1:6" ht="25.5">
      <c r="B28" s="1366" t="s">
        <v>480</v>
      </c>
      <c r="E28" s="1205"/>
      <c r="F28" s="1347"/>
    </row>
    <row r="29" spans="1:6">
      <c r="B29" s="1366" t="s">
        <v>481</v>
      </c>
      <c r="E29" s="1205"/>
      <c r="F29" s="1347"/>
    </row>
    <row r="30" spans="1:6">
      <c r="C30" s="1146" t="s">
        <v>96</v>
      </c>
      <c r="D30" s="1147">
        <v>2100</v>
      </c>
      <c r="E30" s="1205"/>
      <c r="F30" s="1347">
        <f>D30*E30</f>
        <v>0</v>
      </c>
    </row>
    <row r="31" spans="1:6">
      <c r="A31" s="1153" t="s">
        <v>98</v>
      </c>
      <c r="B31" s="1368" t="s">
        <v>482</v>
      </c>
      <c r="E31" s="1205"/>
      <c r="F31" s="1347"/>
    </row>
    <row r="32" spans="1:6" ht="25.5">
      <c r="B32" s="1366" t="s">
        <v>1140</v>
      </c>
      <c r="E32" s="1205"/>
      <c r="F32" s="1347"/>
    </row>
    <row r="33" spans="1:6" ht="25.5">
      <c r="B33" s="1366" t="s">
        <v>484</v>
      </c>
      <c r="E33" s="1205"/>
      <c r="F33" s="1347"/>
    </row>
    <row r="34" spans="1:6">
      <c r="B34" s="1366" t="s">
        <v>485</v>
      </c>
      <c r="E34" s="1205"/>
      <c r="F34" s="1347"/>
    </row>
    <row r="35" spans="1:6">
      <c r="B35" s="1366" t="s">
        <v>486</v>
      </c>
      <c r="E35" s="1205"/>
      <c r="F35" s="1347"/>
    </row>
    <row r="36" spans="1:6">
      <c r="B36" s="1366" t="s">
        <v>487</v>
      </c>
      <c r="E36" s="1205"/>
      <c r="F36" s="1347"/>
    </row>
    <row r="37" spans="1:6">
      <c r="B37" s="1366" t="s">
        <v>488</v>
      </c>
      <c r="E37" s="1205"/>
      <c r="F37" s="1347"/>
    </row>
    <row r="38" spans="1:6" ht="51">
      <c r="B38" s="1135" t="s">
        <v>3947</v>
      </c>
      <c r="E38" s="1205"/>
      <c r="F38" s="1347"/>
    </row>
    <row r="39" spans="1:6">
      <c r="B39" s="1366" t="s">
        <v>489</v>
      </c>
      <c r="E39" s="1205"/>
      <c r="F39" s="1347"/>
    </row>
    <row r="40" spans="1:6">
      <c r="B40" s="1366" t="s">
        <v>490</v>
      </c>
      <c r="E40" s="1205"/>
      <c r="F40" s="1347"/>
    </row>
    <row r="41" spans="1:6">
      <c r="B41" s="1366" t="s">
        <v>491</v>
      </c>
      <c r="E41" s="1205"/>
      <c r="F41" s="1347"/>
    </row>
    <row r="42" spans="1:6">
      <c r="B42" s="1366" t="s">
        <v>483</v>
      </c>
      <c r="E42" s="1205"/>
      <c r="F42" s="1347"/>
    </row>
    <row r="43" spans="1:6" ht="25.5">
      <c r="B43" s="1366" t="s">
        <v>492</v>
      </c>
      <c r="E43" s="1205"/>
      <c r="F43" s="1347"/>
    </row>
    <row r="44" spans="1:6">
      <c r="B44" s="1366" t="s">
        <v>481</v>
      </c>
      <c r="C44" s="1146" t="s">
        <v>96</v>
      </c>
      <c r="D44" s="1147">
        <v>85</v>
      </c>
      <c r="E44" s="1205"/>
      <c r="F44" s="1347">
        <f>D44*E44</f>
        <v>0</v>
      </c>
    </row>
    <row r="45" spans="1:6">
      <c r="B45" s="1366"/>
      <c r="E45" s="1205"/>
      <c r="F45" s="1347"/>
    </row>
    <row r="46" spans="1:6">
      <c r="B46" s="1365"/>
      <c r="C46" s="1155"/>
      <c r="D46" s="1156"/>
      <c r="E46" s="1157"/>
      <c r="F46" s="1157"/>
    </row>
    <row r="48" spans="1:6">
      <c r="A48" s="1360" t="s">
        <v>268</v>
      </c>
      <c r="B48" s="1360" t="s">
        <v>494</v>
      </c>
      <c r="C48" s="1361"/>
      <c r="D48" s="1362"/>
      <c r="E48" s="1362"/>
      <c r="F48" s="1362">
        <f>SUM(F8:F46)</f>
        <v>0</v>
      </c>
    </row>
  </sheetData>
  <sheetProtection algorithmName="SHA-512" hashValue="gPGYrwsABYSbTUq8DNjLvo9YoDThc7p7HPOf8+aItx4XzBKar7Ewu8S9/JWhT2MNYFo8pyvrAGl+14U0zQYh4Q==" saltValue="OJbCM5EdA2AaaPTcHxrzZA==" spinCount="100000" sheet="1" objects="1" scenarios="1"/>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sheetPr>
  <dimension ref="A3:F176"/>
  <sheetViews>
    <sheetView workbookViewId="0">
      <selection activeCell="B2" sqref="B2"/>
    </sheetView>
  </sheetViews>
  <sheetFormatPr defaultColWidth="9.140625" defaultRowHeight="12.75"/>
  <cols>
    <col min="1" max="1" width="3.42578125" style="1366" customWidth="1"/>
    <col min="2" max="2" width="46.140625" style="1366" customWidth="1"/>
    <col min="3" max="3" width="7.42578125" style="1366" bestFit="1" customWidth="1"/>
    <col min="4" max="4" width="11.7109375" style="1370" bestFit="1" customWidth="1"/>
    <col min="5" max="5" width="10.7109375" style="1370" bestFit="1" customWidth="1"/>
    <col min="6" max="6" width="14.42578125" style="1149" bestFit="1" customWidth="1"/>
    <col min="7" max="16384" width="9.140625" style="1140"/>
  </cols>
  <sheetData>
    <row r="3" spans="2:2">
      <c r="B3" s="1369" t="s">
        <v>346</v>
      </c>
    </row>
    <row r="4" spans="2:2" ht="63.75">
      <c r="B4" s="1152" t="s">
        <v>347</v>
      </c>
    </row>
    <row r="5" spans="2:2" ht="25.5">
      <c r="B5" s="1152" t="s">
        <v>348</v>
      </c>
    </row>
    <row r="6" spans="2:2" ht="25.5">
      <c r="B6" s="1152" t="s">
        <v>349</v>
      </c>
    </row>
    <row r="7" spans="2:2" ht="25.5">
      <c r="B7" s="1152" t="s">
        <v>350</v>
      </c>
    </row>
    <row r="8" spans="2:2" ht="25.5">
      <c r="B8" s="1152" t="s">
        <v>351</v>
      </c>
    </row>
    <row r="9" spans="2:2" ht="25.5">
      <c r="B9" s="1152" t="s">
        <v>352</v>
      </c>
    </row>
    <row r="10" spans="2:2" ht="25.5">
      <c r="B10" s="1152" t="s">
        <v>353</v>
      </c>
    </row>
    <row r="11" spans="2:2" ht="25.5">
      <c r="B11" s="1179" t="s">
        <v>3446</v>
      </c>
    </row>
    <row r="12" spans="2:2" ht="25.5">
      <c r="B12" s="1152" t="s">
        <v>354</v>
      </c>
    </row>
    <row r="13" spans="2:2" ht="25.5">
      <c r="B13" s="1152" t="s">
        <v>355</v>
      </c>
    </row>
    <row r="14" spans="2:2" ht="25.5">
      <c r="B14" s="1179" t="s">
        <v>3595</v>
      </c>
    </row>
    <row r="15" spans="2:2" ht="38.25">
      <c r="B15" s="1152" t="s">
        <v>356</v>
      </c>
    </row>
    <row r="16" spans="2:2">
      <c r="B16" s="1152" t="s">
        <v>357</v>
      </c>
    </row>
    <row r="17" spans="1:6" ht="25.5">
      <c r="B17" s="1152" t="s">
        <v>358</v>
      </c>
    </row>
    <row r="18" spans="1:6" ht="51">
      <c r="B18" s="1152" t="s">
        <v>359</v>
      </c>
    </row>
    <row r="19" spans="1:6" ht="81" customHeight="1">
      <c r="B19" s="1306" t="s">
        <v>3957</v>
      </c>
    </row>
    <row r="20" spans="1:6" ht="25.5">
      <c r="B20" s="1152" t="s">
        <v>360</v>
      </c>
    </row>
    <row r="21" spans="1:6" ht="63.75">
      <c r="B21" s="1152" t="s">
        <v>361</v>
      </c>
    </row>
    <row r="22" spans="1:6" ht="38.25">
      <c r="B22" s="1152" t="s">
        <v>362</v>
      </c>
    </row>
    <row r="23" spans="1:6" ht="76.5">
      <c r="B23" s="1152" t="s">
        <v>363</v>
      </c>
    </row>
    <row r="26" spans="1:6">
      <c r="A26" s="1345" t="s">
        <v>401</v>
      </c>
      <c r="B26" s="1367" t="s">
        <v>400</v>
      </c>
      <c r="C26" s="1138" t="s">
        <v>88</v>
      </c>
      <c r="D26" s="1139" t="s">
        <v>89</v>
      </c>
      <c r="E26" s="1139" t="s">
        <v>90</v>
      </c>
      <c r="F26" s="1139" t="s">
        <v>91</v>
      </c>
    </row>
    <row r="27" spans="1:6">
      <c r="A27" s="1371"/>
      <c r="B27" s="1379"/>
      <c r="C27" s="1226"/>
      <c r="D27" s="1227"/>
      <c r="E27" s="1228"/>
      <c r="F27" s="1227"/>
    </row>
    <row r="28" spans="1:6">
      <c r="A28" s="1371"/>
      <c r="B28" s="1379" t="s">
        <v>364</v>
      </c>
      <c r="C28" s="1226"/>
      <c r="D28" s="1227"/>
      <c r="E28" s="1228"/>
      <c r="F28" s="1227"/>
    </row>
    <row r="29" spans="1:6">
      <c r="A29" s="1371"/>
      <c r="B29" s="1379"/>
      <c r="C29" s="1226"/>
      <c r="D29" s="1227"/>
      <c r="E29" s="1228"/>
      <c r="F29" s="1227"/>
    </row>
    <row r="30" spans="1:6" ht="76.5">
      <c r="A30" s="1366" t="s">
        <v>1</v>
      </c>
      <c r="B30" s="1764" t="s">
        <v>3958</v>
      </c>
      <c r="E30" s="1372"/>
    </row>
    <row r="31" spans="1:6">
      <c r="B31" s="1366" t="s">
        <v>365</v>
      </c>
      <c r="C31" s="1366" t="s">
        <v>366</v>
      </c>
      <c r="D31" s="1370">
        <v>2800</v>
      </c>
      <c r="E31" s="1372"/>
      <c r="F31" s="1149">
        <f>D31*E31</f>
        <v>0</v>
      </c>
    </row>
    <row r="32" spans="1:6">
      <c r="E32" s="1372"/>
      <c r="F32" s="1149">
        <f t="shared" ref="F32:F105" si="0">D32*E32</f>
        <v>0</v>
      </c>
    </row>
    <row r="33" spans="1:6" ht="76.5">
      <c r="A33" s="1366" t="s">
        <v>94</v>
      </c>
      <c r="B33" s="1373" t="s">
        <v>3961</v>
      </c>
      <c r="E33" s="1372"/>
      <c r="F33" s="1149">
        <f t="shared" si="0"/>
        <v>0</v>
      </c>
    </row>
    <row r="34" spans="1:6">
      <c r="B34" s="1366" t="s">
        <v>365</v>
      </c>
      <c r="C34" s="1366" t="s">
        <v>366</v>
      </c>
      <c r="D34" s="1370">
        <v>1017</v>
      </c>
      <c r="E34" s="1372"/>
      <c r="F34" s="1149">
        <f t="shared" si="0"/>
        <v>0</v>
      </c>
    </row>
    <row r="35" spans="1:6">
      <c r="E35" s="1372"/>
      <c r="F35" s="1149">
        <f t="shared" si="0"/>
        <v>0</v>
      </c>
    </row>
    <row r="36" spans="1:6" ht="76.5">
      <c r="A36" s="1366" t="s">
        <v>97</v>
      </c>
      <c r="B36" s="1373" t="s">
        <v>3959</v>
      </c>
      <c r="E36" s="1372"/>
      <c r="F36" s="1149">
        <f t="shared" si="0"/>
        <v>0</v>
      </c>
    </row>
    <row r="37" spans="1:6">
      <c r="B37" s="1366" t="s">
        <v>365</v>
      </c>
      <c r="C37" s="1366" t="s">
        <v>366</v>
      </c>
      <c r="D37" s="1370">
        <v>129.69</v>
      </c>
      <c r="E37" s="1372"/>
      <c r="F37" s="1149">
        <f t="shared" si="0"/>
        <v>0</v>
      </c>
    </row>
    <row r="38" spans="1:6">
      <c r="E38" s="1372"/>
      <c r="F38" s="1149">
        <f t="shared" si="0"/>
        <v>0</v>
      </c>
    </row>
    <row r="39" spans="1:6" ht="89.25">
      <c r="A39" s="1366" t="s">
        <v>98</v>
      </c>
      <c r="B39" s="1373" t="s">
        <v>3960</v>
      </c>
      <c r="E39" s="1372"/>
      <c r="F39" s="1149">
        <f t="shared" si="0"/>
        <v>0</v>
      </c>
    </row>
    <row r="40" spans="1:6">
      <c r="B40" s="1366" t="s">
        <v>365</v>
      </c>
      <c r="C40" s="1366" t="s">
        <v>366</v>
      </c>
      <c r="D40" s="1370">
        <v>165</v>
      </c>
      <c r="E40" s="1372"/>
      <c r="F40" s="1149">
        <f t="shared" si="0"/>
        <v>0</v>
      </c>
    </row>
    <row r="41" spans="1:6">
      <c r="E41" s="1372"/>
      <c r="F41" s="1149">
        <f t="shared" si="0"/>
        <v>0</v>
      </c>
    </row>
    <row r="42" spans="1:6" ht="102">
      <c r="A42" s="1366" t="s">
        <v>101</v>
      </c>
      <c r="B42" s="1373" t="s">
        <v>3962</v>
      </c>
      <c r="E42" s="1372"/>
      <c r="F42" s="1149">
        <f t="shared" si="0"/>
        <v>0</v>
      </c>
    </row>
    <row r="43" spans="1:6">
      <c r="B43" s="1366" t="s">
        <v>365</v>
      </c>
      <c r="C43" s="1366" t="s">
        <v>366</v>
      </c>
      <c r="D43" s="1370">
        <v>85</v>
      </c>
      <c r="E43" s="1372"/>
      <c r="F43" s="1149">
        <f t="shared" si="0"/>
        <v>0</v>
      </c>
    </row>
    <row r="44" spans="1:6">
      <c r="E44" s="1372"/>
      <c r="F44" s="1149">
        <f t="shared" si="0"/>
        <v>0</v>
      </c>
    </row>
    <row r="45" spans="1:6" ht="102">
      <c r="A45" s="1366" t="s">
        <v>110</v>
      </c>
      <c r="B45" s="1373" t="s">
        <v>3963</v>
      </c>
      <c r="E45" s="1372"/>
      <c r="F45" s="1149">
        <f t="shared" si="0"/>
        <v>0</v>
      </c>
    </row>
    <row r="46" spans="1:6">
      <c r="B46" s="1366" t="s">
        <v>365</v>
      </c>
      <c r="C46" s="1366" t="s">
        <v>366</v>
      </c>
      <c r="D46" s="1370">
        <v>114</v>
      </c>
      <c r="E46" s="1372"/>
      <c r="F46" s="1149">
        <f t="shared" si="0"/>
        <v>0</v>
      </c>
    </row>
    <row r="47" spans="1:6">
      <c r="E47" s="1372"/>
      <c r="F47" s="1149">
        <f t="shared" si="0"/>
        <v>0</v>
      </c>
    </row>
    <row r="48" spans="1:6" ht="102">
      <c r="A48" s="1366" t="s">
        <v>116</v>
      </c>
      <c r="B48" s="1373" t="s">
        <v>3964</v>
      </c>
      <c r="E48" s="1372"/>
      <c r="F48" s="1149">
        <f t="shared" si="0"/>
        <v>0</v>
      </c>
    </row>
    <row r="49" spans="1:6">
      <c r="B49" s="1366" t="s">
        <v>365</v>
      </c>
      <c r="C49" s="1366" t="s">
        <v>366</v>
      </c>
      <c r="D49" s="1370">
        <v>5.18</v>
      </c>
      <c r="E49" s="1372"/>
      <c r="F49" s="1149">
        <f t="shared" si="0"/>
        <v>0</v>
      </c>
    </row>
    <row r="50" spans="1:6">
      <c r="E50" s="1372"/>
      <c r="F50" s="1149">
        <f t="shared" si="0"/>
        <v>0</v>
      </c>
    </row>
    <row r="51" spans="1:6" ht="102">
      <c r="A51" s="1366" t="s">
        <v>120</v>
      </c>
      <c r="B51" s="1373" t="s">
        <v>3965</v>
      </c>
      <c r="E51" s="1372"/>
      <c r="F51" s="1149">
        <f t="shared" si="0"/>
        <v>0</v>
      </c>
    </row>
    <row r="52" spans="1:6">
      <c r="B52" s="1366" t="s">
        <v>365</v>
      </c>
      <c r="C52" s="1366" t="s">
        <v>366</v>
      </c>
      <c r="D52" s="1370">
        <v>45</v>
      </c>
      <c r="E52" s="1372"/>
      <c r="F52" s="1149">
        <f t="shared" si="0"/>
        <v>0</v>
      </c>
    </row>
    <row r="53" spans="1:6">
      <c r="E53" s="1372"/>
      <c r="F53" s="1149">
        <f t="shared" si="0"/>
        <v>0</v>
      </c>
    </row>
    <row r="54" spans="1:6" ht="102">
      <c r="A54" s="1366" t="s">
        <v>123</v>
      </c>
      <c r="B54" s="1373" t="s">
        <v>3966</v>
      </c>
      <c r="E54" s="1372"/>
      <c r="F54" s="1149">
        <f t="shared" si="0"/>
        <v>0</v>
      </c>
    </row>
    <row r="55" spans="1:6">
      <c r="B55" s="1366" t="s">
        <v>365</v>
      </c>
      <c r="C55" s="1366" t="s">
        <v>366</v>
      </c>
      <c r="D55" s="1370">
        <v>102</v>
      </c>
      <c r="E55" s="1372"/>
      <c r="F55" s="1149">
        <f t="shared" si="0"/>
        <v>0</v>
      </c>
    </row>
    <row r="56" spans="1:6">
      <c r="E56" s="1372"/>
      <c r="F56" s="1149">
        <f t="shared" si="0"/>
        <v>0</v>
      </c>
    </row>
    <row r="57" spans="1:6" ht="94.5" customHeight="1">
      <c r="A57" s="1366" t="s">
        <v>124</v>
      </c>
      <c r="B57" s="1764" t="s">
        <v>3967</v>
      </c>
      <c r="E57" s="1372"/>
      <c r="F57" s="1149">
        <f t="shared" si="0"/>
        <v>0</v>
      </c>
    </row>
    <row r="58" spans="1:6">
      <c r="B58" s="1366" t="s">
        <v>365</v>
      </c>
      <c r="C58" s="1366" t="s">
        <v>366</v>
      </c>
      <c r="D58" s="1370">
        <v>21</v>
      </c>
      <c r="E58" s="1372"/>
      <c r="F58" s="1149">
        <f t="shared" si="0"/>
        <v>0</v>
      </c>
    </row>
    <row r="59" spans="1:6">
      <c r="E59" s="1372"/>
      <c r="F59" s="1149">
        <f t="shared" si="0"/>
        <v>0</v>
      </c>
    </row>
    <row r="60" spans="1:6" ht="114.75">
      <c r="A60" s="1366" t="s">
        <v>126</v>
      </c>
      <c r="B60" s="1764" t="s">
        <v>3968</v>
      </c>
      <c r="E60" s="1372"/>
      <c r="F60" s="1149">
        <f t="shared" si="0"/>
        <v>0</v>
      </c>
    </row>
    <row r="61" spans="1:6">
      <c r="B61" s="1366" t="s">
        <v>365</v>
      </c>
      <c r="C61" s="1366" t="s">
        <v>366</v>
      </c>
      <c r="D61" s="1370">
        <v>15</v>
      </c>
      <c r="E61" s="1372"/>
      <c r="F61" s="1149">
        <f t="shared" si="0"/>
        <v>0</v>
      </c>
    </row>
    <row r="62" spans="1:6">
      <c r="E62" s="1372"/>
      <c r="F62" s="1149">
        <f t="shared" si="0"/>
        <v>0</v>
      </c>
    </row>
    <row r="63" spans="1:6" ht="76.5">
      <c r="A63" s="1366" t="s">
        <v>127</v>
      </c>
      <c r="B63" s="1366" t="s">
        <v>969</v>
      </c>
      <c r="E63" s="1372"/>
      <c r="F63" s="1149">
        <f t="shared" si="0"/>
        <v>0</v>
      </c>
    </row>
    <row r="64" spans="1:6">
      <c r="B64" s="1366" t="s">
        <v>365</v>
      </c>
      <c r="C64" s="1366" t="s">
        <v>366</v>
      </c>
      <c r="D64" s="1370">
        <v>95</v>
      </c>
      <c r="E64" s="1372"/>
      <c r="F64" s="1149">
        <f t="shared" si="0"/>
        <v>0</v>
      </c>
    </row>
    <row r="65" spans="1:6">
      <c r="E65" s="1372"/>
      <c r="F65" s="1149">
        <f t="shared" si="0"/>
        <v>0</v>
      </c>
    </row>
    <row r="66" spans="1:6" ht="76.5">
      <c r="A66" s="1366" t="s">
        <v>128</v>
      </c>
      <c r="B66" s="1366" t="s">
        <v>968</v>
      </c>
      <c r="E66" s="1372"/>
      <c r="F66" s="1149">
        <f t="shared" si="0"/>
        <v>0</v>
      </c>
    </row>
    <row r="67" spans="1:6">
      <c r="B67" s="1366" t="s">
        <v>365</v>
      </c>
      <c r="C67" s="1366" t="s">
        <v>366</v>
      </c>
      <c r="D67" s="1370">
        <v>105</v>
      </c>
      <c r="E67" s="1372"/>
      <c r="F67" s="1149">
        <f t="shared" si="0"/>
        <v>0</v>
      </c>
    </row>
    <row r="68" spans="1:6">
      <c r="E68" s="1372"/>
      <c r="F68" s="1149">
        <f t="shared" si="0"/>
        <v>0</v>
      </c>
    </row>
    <row r="69" spans="1:6" ht="76.5">
      <c r="A69" s="1366" t="s">
        <v>129</v>
      </c>
      <c r="B69" s="1373" t="s">
        <v>3969</v>
      </c>
      <c r="E69" s="1372"/>
      <c r="F69" s="1149">
        <f t="shared" si="0"/>
        <v>0</v>
      </c>
    </row>
    <row r="70" spans="1:6">
      <c r="B70" s="1366" t="s">
        <v>966</v>
      </c>
      <c r="E70" s="1372"/>
      <c r="F70" s="1149">
        <f t="shared" si="0"/>
        <v>0</v>
      </c>
    </row>
    <row r="71" spans="1:6">
      <c r="B71" s="1366" t="s">
        <v>365</v>
      </c>
      <c r="C71" s="1366" t="s">
        <v>366</v>
      </c>
      <c r="D71" s="1370">
        <v>920</v>
      </c>
      <c r="E71" s="1372"/>
      <c r="F71" s="1149">
        <f t="shared" si="0"/>
        <v>0</v>
      </c>
    </row>
    <row r="72" spans="1:6">
      <c r="E72" s="1372"/>
      <c r="F72" s="1149">
        <f t="shared" si="0"/>
        <v>0</v>
      </c>
    </row>
    <row r="73" spans="1:6">
      <c r="E73" s="1372"/>
      <c r="F73" s="1149">
        <f t="shared" si="0"/>
        <v>0</v>
      </c>
    </row>
    <row r="74" spans="1:6" ht="76.5">
      <c r="A74" s="1373" t="s">
        <v>130</v>
      </c>
      <c r="B74" s="1373" t="s">
        <v>3970</v>
      </c>
      <c r="E74" s="1372"/>
      <c r="F74" s="1149">
        <f>D74*E74</f>
        <v>0</v>
      </c>
    </row>
    <row r="75" spans="1:6">
      <c r="B75" s="1366" t="s">
        <v>967</v>
      </c>
      <c r="E75" s="1372"/>
      <c r="F75" s="1149">
        <f>D75*E75</f>
        <v>0</v>
      </c>
    </row>
    <row r="76" spans="1:6">
      <c r="B76" s="1366" t="s">
        <v>365</v>
      </c>
      <c r="C76" s="1366" t="s">
        <v>366</v>
      </c>
      <c r="D76" s="1370">
        <v>1170</v>
      </c>
      <c r="E76" s="1372"/>
      <c r="F76" s="1149">
        <f>D76*E76</f>
        <v>0</v>
      </c>
    </row>
    <row r="77" spans="1:6">
      <c r="E77" s="1372"/>
    </row>
    <row r="78" spans="1:6">
      <c r="E78" s="1372"/>
      <c r="F78" s="1149">
        <f t="shared" si="0"/>
        <v>0</v>
      </c>
    </row>
    <row r="79" spans="1:6" ht="178.5">
      <c r="A79" s="1373" t="s">
        <v>133</v>
      </c>
      <c r="B79" s="1373" t="s">
        <v>3611</v>
      </c>
      <c r="E79" s="1372"/>
    </row>
    <row r="80" spans="1:6">
      <c r="B80" s="1368"/>
      <c r="E80" s="1372"/>
      <c r="F80" s="1149">
        <f>D80*E80</f>
        <v>0</v>
      </c>
    </row>
    <row r="81" spans="1:6">
      <c r="B81" s="1374"/>
      <c r="E81" s="1372"/>
      <c r="F81" s="1149">
        <f>D81*E81</f>
        <v>0</v>
      </c>
    </row>
    <row r="82" spans="1:6" ht="38.25">
      <c r="B82" s="1366" t="s">
        <v>503</v>
      </c>
      <c r="C82" s="1366" t="s">
        <v>366</v>
      </c>
      <c r="D82" s="1370">
        <v>2200</v>
      </c>
      <c r="E82" s="1372"/>
      <c r="F82" s="1149">
        <f>D82*E82</f>
        <v>0</v>
      </c>
    </row>
    <row r="83" spans="1:6">
      <c r="E83" s="1372"/>
    </row>
    <row r="84" spans="1:6" ht="127.5">
      <c r="A84" s="1373" t="s">
        <v>135</v>
      </c>
      <c r="B84" s="1373" t="s">
        <v>3613</v>
      </c>
      <c r="E84" s="1372"/>
    </row>
    <row r="85" spans="1:6">
      <c r="A85" s="1373"/>
      <c r="B85" s="1373"/>
      <c r="C85" s="1366" t="s">
        <v>366</v>
      </c>
      <c r="D85" s="1370">
        <v>600</v>
      </c>
      <c r="E85" s="1372"/>
      <c r="F85" s="1149">
        <f>D85*E85</f>
        <v>0</v>
      </c>
    </row>
    <row r="86" spans="1:6">
      <c r="C86" s="1140"/>
      <c r="D86" s="1140"/>
      <c r="E86" s="1375"/>
      <c r="F86" s="1140"/>
    </row>
    <row r="87" spans="1:6" ht="229.5">
      <c r="A87" s="1366" t="s">
        <v>136</v>
      </c>
      <c r="B87" s="1373" t="s">
        <v>3612</v>
      </c>
      <c r="E87" s="1372"/>
    </row>
    <row r="88" spans="1:6">
      <c r="B88" s="1368"/>
      <c r="E88" s="1372"/>
      <c r="F88" s="1149">
        <f>D88*E88</f>
        <v>0</v>
      </c>
    </row>
    <row r="89" spans="1:6">
      <c r="B89" s="1374"/>
      <c r="E89" s="1372"/>
      <c r="F89" s="1149">
        <f>D89*E89</f>
        <v>0</v>
      </c>
    </row>
    <row r="90" spans="1:6" ht="38.25">
      <c r="B90" s="1366" t="s">
        <v>502</v>
      </c>
      <c r="C90" s="1366" t="s">
        <v>366</v>
      </c>
      <c r="D90" s="1370">
        <v>45</v>
      </c>
      <c r="E90" s="1372"/>
      <c r="F90" s="1149">
        <f>D90*E90</f>
        <v>0</v>
      </c>
    </row>
    <row r="91" spans="1:6">
      <c r="E91" s="1372"/>
    </row>
    <row r="92" spans="1:6" ht="51">
      <c r="A92" s="1366" t="s">
        <v>137</v>
      </c>
      <c r="B92" s="1366" t="s">
        <v>367</v>
      </c>
      <c r="E92" s="1372"/>
      <c r="F92" s="1149">
        <f t="shared" si="0"/>
        <v>0</v>
      </c>
    </row>
    <row r="93" spans="1:6">
      <c r="B93" s="1366" t="s">
        <v>365</v>
      </c>
      <c r="E93" s="1372"/>
      <c r="F93" s="1149">
        <f t="shared" si="0"/>
        <v>0</v>
      </c>
    </row>
    <row r="94" spans="1:6" ht="25.5">
      <c r="B94" s="1373" t="s">
        <v>3971</v>
      </c>
      <c r="C94" s="1366" t="s">
        <v>366</v>
      </c>
      <c r="D94" s="1370">
        <v>160</v>
      </c>
      <c r="E94" s="1372"/>
      <c r="F94" s="1149">
        <f t="shared" si="0"/>
        <v>0</v>
      </c>
    </row>
    <row r="95" spans="1:6">
      <c r="E95" s="1372"/>
      <c r="F95" s="1149">
        <f t="shared" si="0"/>
        <v>0</v>
      </c>
    </row>
    <row r="96" spans="1:6">
      <c r="B96" s="1373" t="s">
        <v>3972</v>
      </c>
      <c r="C96" s="1366" t="s">
        <v>366</v>
      </c>
      <c r="D96" s="1370">
        <v>700</v>
      </c>
      <c r="E96" s="1372"/>
      <c r="F96" s="1149">
        <f t="shared" si="0"/>
        <v>0</v>
      </c>
    </row>
    <row r="97" spans="1:6">
      <c r="E97" s="1372"/>
      <c r="F97" s="1149">
        <f t="shared" si="0"/>
        <v>0</v>
      </c>
    </row>
    <row r="98" spans="1:6">
      <c r="B98" s="1373" t="s">
        <v>3973</v>
      </c>
      <c r="C98" s="1366" t="s">
        <v>366</v>
      </c>
      <c r="D98" s="1370">
        <v>120</v>
      </c>
      <c r="E98" s="1372"/>
      <c r="F98" s="1149">
        <f t="shared" si="0"/>
        <v>0</v>
      </c>
    </row>
    <row r="99" spans="1:6">
      <c r="E99" s="1372"/>
      <c r="F99" s="1149">
        <f t="shared" si="0"/>
        <v>0</v>
      </c>
    </row>
    <row r="100" spans="1:6" ht="63.75">
      <c r="A100" s="1366" t="s">
        <v>139</v>
      </c>
      <c r="B100" s="1373" t="s">
        <v>3974</v>
      </c>
      <c r="E100" s="1372"/>
      <c r="F100" s="1149">
        <f t="shared" si="0"/>
        <v>0</v>
      </c>
    </row>
    <row r="101" spans="1:6">
      <c r="A101" s="1366" t="s">
        <v>368</v>
      </c>
      <c r="B101" s="1366" t="s">
        <v>369</v>
      </c>
      <c r="C101" s="1366" t="s">
        <v>366</v>
      </c>
      <c r="D101" s="1370">
        <v>24</v>
      </c>
      <c r="E101" s="1372"/>
      <c r="F101" s="1149">
        <f t="shared" si="0"/>
        <v>0</v>
      </c>
    </row>
    <row r="102" spans="1:6">
      <c r="A102" s="1366" t="s">
        <v>370</v>
      </c>
      <c r="B102" s="1366" t="s">
        <v>371</v>
      </c>
      <c r="C102" s="1366" t="s">
        <v>96</v>
      </c>
      <c r="D102" s="1370">
        <v>5</v>
      </c>
      <c r="E102" s="1372"/>
      <c r="F102" s="1149">
        <f t="shared" si="0"/>
        <v>0</v>
      </c>
    </row>
    <row r="103" spans="1:6">
      <c r="E103" s="1372"/>
      <c r="F103" s="1149">
        <f t="shared" si="0"/>
        <v>0</v>
      </c>
    </row>
    <row r="104" spans="1:6">
      <c r="A104" s="1366" t="s">
        <v>141</v>
      </c>
      <c r="B104" s="1366" t="s">
        <v>372</v>
      </c>
      <c r="E104" s="1372"/>
      <c r="F104" s="1149">
        <f t="shared" si="0"/>
        <v>0</v>
      </c>
    </row>
    <row r="105" spans="1:6">
      <c r="A105" s="1366" t="s">
        <v>368</v>
      </c>
      <c r="B105" s="1366" t="s">
        <v>373</v>
      </c>
      <c r="C105" s="1366" t="s">
        <v>96</v>
      </c>
      <c r="D105" s="1370">
        <v>48</v>
      </c>
      <c r="E105" s="1372"/>
      <c r="F105" s="1149">
        <f t="shared" si="0"/>
        <v>0</v>
      </c>
    </row>
    <row r="106" spans="1:6">
      <c r="A106" s="1366" t="s">
        <v>370</v>
      </c>
      <c r="B106" s="1366" t="s">
        <v>374</v>
      </c>
      <c r="C106" s="1366" t="s">
        <v>96</v>
      </c>
      <c r="D106" s="1370">
        <v>36</v>
      </c>
      <c r="E106" s="1372"/>
      <c r="F106" s="1149">
        <f t="shared" ref="F106:F172" si="1">D106*E106</f>
        <v>0</v>
      </c>
    </row>
    <row r="107" spans="1:6">
      <c r="A107" s="1366" t="s">
        <v>375</v>
      </c>
      <c r="B107" s="1366" t="s">
        <v>376</v>
      </c>
      <c r="C107" s="1366" t="s">
        <v>96</v>
      </c>
      <c r="D107" s="1370">
        <v>48</v>
      </c>
      <c r="E107" s="1372"/>
      <c r="F107" s="1149">
        <f t="shared" si="1"/>
        <v>0</v>
      </c>
    </row>
    <row r="108" spans="1:6">
      <c r="E108" s="1372"/>
      <c r="F108" s="1149">
        <f t="shared" si="1"/>
        <v>0</v>
      </c>
    </row>
    <row r="109" spans="1:6" ht="38.25">
      <c r="A109" s="1373" t="s">
        <v>141</v>
      </c>
      <c r="B109" s="1366" t="s">
        <v>377</v>
      </c>
      <c r="E109" s="1372"/>
      <c r="F109" s="1149">
        <f t="shared" si="1"/>
        <v>0</v>
      </c>
    </row>
    <row r="110" spans="1:6">
      <c r="A110" s="1366" t="s">
        <v>368</v>
      </c>
      <c r="B110" s="1366" t="s">
        <v>378</v>
      </c>
      <c r="C110" s="1366" t="s">
        <v>93</v>
      </c>
      <c r="D110" s="1370">
        <v>32</v>
      </c>
      <c r="E110" s="1372"/>
      <c r="F110" s="1149">
        <f t="shared" si="1"/>
        <v>0</v>
      </c>
    </row>
    <row r="111" spans="1:6">
      <c r="A111" s="1366" t="s">
        <v>370</v>
      </c>
      <c r="B111" s="1366" t="s">
        <v>379</v>
      </c>
      <c r="C111" s="1366" t="s">
        <v>93</v>
      </c>
      <c r="D111" s="1370">
        <v>9</v>
      </c>
      <c r="E111" s="1372"/>
      <c r="F111" s="1149">
        <f t="shared" si="1"/>
        <v>0</v>
      </c>
    </row>
    <row r="112" spans="1:6">
      <c r="A112" s="1366" t="s">
        <v>375</v>
      </c>
      <c r="B112" s="1366" t="s">
        <v>380</v>
      </c>
      <c r="C112" s="1366" t="s">
        <v>93</v>
      </c>
      <c r="D112" s="1370">
        <v>32</v>
      </c>
      <c r="E112" s="1372"/>
      <c r="F112" s="1149">
        <f t="shared" si="1"/>
        <v>0</v>
      </c>
    </row>
    <row r="113" spans="1:6">
      <c r="E113" s="1372"/>
      <c r="F113" s="1149">
        <f t="shared" si="1"/>
        <v>0</v>
      </c>
    </row>
    <row r="114" spans="1:6" ht="63.75">
      <c r="A114" s="1373" t="s">
        <v>143</v>
      </c>
      <c r="B114" s="1366" t="s">
        <v>381</v>
      </c>
      <c r="C114" s="1366" t="s">
        <v>96</v>
      </c>
      <c r="D114" s="1370">
        <v>79</v>
      </c>
      <c r="E114" s="1372"/>
      <c r="F114" s="1149">
        <f t="shared" si="1"/>
        <v>0</v>
      </c>
    </row>
    <row r="115" spans="1:6">
      <c r="E115" s="1372"/>
      <c r="F115" s="1149">
        <f t="shared" si="1"/>
        <v>0</v>
      </c>
    </row>
    <row r="116" spans="1:6" ht="89.25">
      <c r="A116" s="1373" t="s">
        <v>145</v>
      </c>
      <c r="B116" s="1373" t="s">
        <v>3975</v>
      </c>
      <c r="E116" s="1372"/>
      <c r="F116" s="1149">
        <f t="shared" si="1"/>
        <v>0</v>
      </c>
    </row>
    <row r="117" spans="1:6">
      <c r="A117" s="1366" t="s">
        <v>368</v>
      </c>
      <c r="B117" s="1366" t="s">
        <v>382</v>
      </c>
      <c r="C117" s="1366" t="s">
        <v>96</v>
      </c>
      <c r="D117" s="1370">
        <v>11</v>
      </c>
      <c r="E117" s="1372"/>
      <c r="F117" s="1149">
        <f t="shared" si="1"/>
        <v>0</v>
      </c>
    </row>
    <row r="118" spans="1:6">
      <c r="A118" s="1366" t="s">
        <v>370</v>
      </c>
      <c r="B118" s="1366" t="s">
        <v>383</v>
      </c>
      <c r="C118" s="1366" t="s">
        <v>96</v>
      </c>
      <c r="D118" s="1370">
        <v>6</v>
      </c>
      <c r="E118" s="1372"/>
      <c r="F118" s="1149">
        <f t="shared" si="1"/>
        <v>0</v>
      </c>
    </row>
    <row r="119" spans="1:6">
      <c r="A119" s="1366" t="s">
        <v>375</v>
      </c>
      <c r="B119" s="1366" t="s">
        <v>384</v>
      </c>
      <c r="C119" s="1366" t="s">
        <v>96</v>
      </c>
      <c r="D119" s="1370">
        <v>3</v>
      </c>
      <c r="E119" s="1372"/>
      <c r="F119" s="1149">
        <f t="shared" si="1"/>
        <v>0</v>
      </c>
    </row>
    <row r="120" spans="1:6">
      <c r="E120" s="1372"/>
      <c r="F120" s="1149">
        <f t="shared" si="1"/>
        <v>0</v>
      </c>
    </row>
    <row r="121" spans="1:6" ht="89.25">
      <c r="A121" s="1373" t="s">
        <v>146</v>
      </c>
      <c r="B121" s="1373" t="s">
        <v>3976</v>
      </c>
      <c r="E121" s="1372"/>
      <c r="F121" s="1149">
        <f t="shared" si="1"/>
        <v>0</v>
      </c>
    </row>
    <row r="122" spans="1:6">
      <c r="A122" s="1366" t="s">
        <v>368</v>
      </c>
      <c r="B122" s="1366" t="s">
        <v>382</v>
      </c>
      <c r="C122" s="1366" t="s">
        <v>96</v>
      </c>
      <c r="D122" s="1370">
        <v>34</v>
      </c>
      <c r="E122" s="1372"/>
      <c r="F122" s="1149">
        <f t="shared" si="1"/>
        <v>0</v>
      </c>
    </row>
    <row r="123" spans="1:6">
      <c r="A123" s="1366" t="s">
        <v>370</v>
      </c>
      <c r="B123" s="1366" t="s">
        <v>383</v>
      </c>
      <c r="C123" s="1366" t="s">
        <v>96</v>
      </c>
      <c r="D123" s="1370">
        <v>58</v>
      </c>
      <c r="E123" s="1372"/>
      <c r="F123" s="1149">
        <f t="shared" si="1"/>
        <v>0</v>
      </c>
    </row>
    <row r="124" spans="1:6">
      <c r="A124" s="1366" t="s">
        <v>375</v>
      </c>
      <c r="B124" s="1366" t="s">
        <v>384</v>
      </c>
      <c r="C124" s="1366" t="s">
        <v>96</v>
      </c>
      <c r="D124" s="1370">
        <v>10</v>
      </c>
      <c r="E124" s="1372"/>
      <c r="F124" s="1149">
        <f t="shared" si="1"/>
        <v>0</v>
      </c>
    </row>
    <row r="125" spans="1:6">
      <c r="E125" s="1372"/>
    </row>
    <row r="126" spans="1:6" ht="63.75">
      <c r="A126" s="1373" t="s">
        <v>148</v>
      </c>
      <c r="B126" s="1373" t="s">
        <v>3614</v>
      </c>
      <c r="E126" s="1372"/>
    </row>
    <row r="127" spans="1:6">
      <c r="A127" s="1349" t="s">
        <v>3615</v>
      </c>
      <c r="B127" s="1350" t="s">
        <v>3616</v>
      </c>
      <c r="C127" s="1349" t="s">
        <v>3617</v>
      </c>
      <c r="E127" s="1372"/>
    </row>
    <row r="128" spans="1:6">
      <c r="A128" s="1349" t="s">
        <v>3615</v>
      </c>
      <c r="B128" s="1350" t="s">
        <v>3806</v>
      </c>
      <c r="C128" s="1349" t="s">
        <v>3618</v>
      </c>
      <c r="E128" s="1372"/>
    </row>
    <row r="129" spans="1:6">
      <c r="A129" s="1349" t="s">
        <v>3615</v>
      </c>
      <c r="B129" s="1350" t="s">
        <v>3806</v>
      </c>
      <c r="C129" s="1349" t="s">
        <v>3619</v>
      </c>
      <c r="E129" s="1372"/>
    </row>
    <row r="130" spans="1:6">
      <c r="A130" s="1349" t="s">
        <v>3615</v>
      </c>
      <c r="B130" s="1350" t="s">
        <v>3620</v>
      </c>
      <c r="C130" s="1349" t="s">
        <v>3621</v>
      </c>
      <c r="E130" s="1372"/>
    </row>
    <row r="131" spans="1:6" ht="24">
      <c r="A131" s="1349" t="s">
        <v>3615</v>
      </c>
      <c r="B131" s="1350" t="s">
        <v>3622</v>
      </c>
      <c r="C131" s="1158"/>
      <c r="E131" s="1372"/>
    </row>
    <row r="132" spans="1:6">
      <c r="A132" s="1158"/>
      <c r="B132" s="1350" t="s">
        <v>3623</v>
      </c>
      <c r="C132" s="1349" t="s">
        <v>3624</v>
      </c>
      <c r="E132" s="1372"/>
    </row>
    <row r="133" spans="1:6">
      <c r="A133" s="1349" t="s">
        <v>3615</v>
      </c>
      <c r="B133" s="1350" t="s">
        <v>3931</v>
      </c>
      <c r="C133" s="1349" t="s">
        <v>3619</v>
      </c>
      <c r="E133" s="1372"/>
    </row>
    <row r="134" spans="1:6">
      <c r="A134" s="1349" t="s">
        <v>3615</v>
      </c>
      <c r="B134" s="1350" t="s">
        <v>3931</v>
      </c>
      <c r="C134" s="1349" t="s">
        <v>3618</v>
      </c>
      <c r="E134" s="1372"/>
    </row>
    <row r="135" spans="1:6">
      <c r="A135" s="1349" t="s">
        <v>3615</v>
      </c>
      <c r="B135" s="1350" t="s">
        <v>3616</v>
      </c>
      <c r="C135" s="1349" t="s">
        <v>3617</v>
      </c>
      <c r="E135" s="1372"/>
    </row>
    <row r="136" spans="1:6">
      <c r="E136" s="1372"/>
    </row>
    <row r="137" spans="1:6" ht="25.5">
      <c r="A137" s="1366" t="s">
        <v>368</v>
      </c>
      <c r="B137" s="1373" t="s">
        <v>3977</v>
      </c>
      <c r="C137" s="1366" t="s">
        <v>366</v>
      </c>
      <c r="D137" s="1370">
        <v>84</v>
      </c>
      <c r="E137" s="1372"/>
      <c r="F137" s="1149">
        <f t="shared" si="1"/>
        <v>0</v>
      </c>
    </row>
    <row r="138" spans="1:6" ht="25.5">
      <c r="A138" s="1366" t="s">
        <v>370</v>
      </c>
      <c r="B138" s="1373" t="s">
        <v>3978</v>
      </c>
      <c r="C138" s="1366" t="s">
        <v>366</v>
      </c>
      <c r="D138" s="1370">
        <v>150</v>
      </c>
      <c r="E138" s="1372"/>
      <c r="F138" s="1149">
        <f t="shared" si="1"/>
        <v>0</v>
      </c>
    </row>
    <row r="139" spans="1:6" ht="25.5">
      <c r="A139" s="1366" t="s">
        <v>375</v>
      </c>
      <c r="B139" s="1373" t="s">
        <v>3979</v>
      </c>
      <c r="C139" s="1366" t="s">
        <v>366</v>
      </c>
      <c r="D139" s="1370">
        <v>250</v>
      </c>
      <c r="E139" s="1372"/>
      <c r="F139" s="1149">
        <f t="shared" si="1"/>
        <v>0</v>
      </c>
    </row>
    <row r="140" spans="1:6">
      <c r="E140" s="1372"/>
    </row>
    <row r="141" spans="1:6">
      <c r="E141" s="1372"/>
      <c r="F141" s="1149">
        <f t="shared" si="1"/>
        <v>0</v>
      </c>
    </row>
    <row r="142" spans="1:6">
      <c r="B142" s="1368" t="s">
        <v>385</v>
      </c>
      <c r="E142" s="1372"/>
      <c r="F142" s="1149">
        <f t="shared" si="1"/>
        <v>0</v>
      </c>
    </row>
    <row r="143" spans="1:6">
      <c r="E143" s="1372"/>
      <c r="F143" s="1149">
        <f t="shared" si="1"/>
        <v>0</v>
      </c>
    </row>
    <row r="144" spans="1:6" ht="89.25">
      <c r="A144" s="1366" t="s">
        <v>152</v>
      </c>
      <c r="B144" s="1373" t="s">
        <v>3980</v>
      </c>
      <c r="E144" s="1372"/>
      <c r="F144" s="1149">
        <f t="shared" si="1"/>
        <v>0</v>
      </c>
    </row>
    <row r="145" spans="1:6">
      <c r="B145" s="1368"/>
      <c r="E145" s="1372"/>
      <c r="F145" s="1149">
        <f>D145*E145</f>
        <v>0</v>
      </c>
    </row>
    <row r="146" spans="1:6">
      <c r="B146" s="1374"/>
      <c r="E146" s="1372"/>
      <c r="F146" s="1149">
        <f>D146*E146</f>
        <v>0</v>
      </c>
    </row>
    <row r="147" spans="1:6">
      <c r="B147" s="1366" t="s">
        <v>386</v>
      </c>
      <c r="C147" s="1366" t="s">
        <v>366</v>
      </c>
      <c r="D147" s="1370">
        <v>1365</v>
      </c>
      <c r="E147" s="1372"/>
      <c r="F147" s="1149">
        <f t="shared" si="1"/>
        <v>0</v>
      </c>
    </row>
    <row r="148" spans="1:6">
      <c r="E148" s="1372"/>
      <c r="F148" s="1149">
        <f t="shared" si="1"/>
        <v>0</v>
      </c>
    </row>
    <row r="149" spans="1:6" ht="89.25">
      <c r="A149" s="1366" t="s">
        <v>185</v>
      </c>
      <c r="B149" s="1373" t="s">
        <v>3981</v>
      </c>
      <c r="E149" s="1372"/>
      <c r="F149" s="1149">
        <f t="shared" si="1"/>
        <v>0</v>
      </c>
    </row>
    <row r="150" spans="1:6">
      <c r="B150" s="1368"/>
      <c r="E150" s="1372"/>
      <c r="F150" s="1149">
        <f t="shared" si="1"/>
        <v>0</v>
      </c>
    </row>
    <row r="151" spans="1:6">
      <c r="B151" s="1374"/>
      <c r="E151" s="1372"/>
      <c r="F151" s="1149">
        <f t="shared" si="1"/>
        <v>0</v>
      </c>
    </row>
    <row r="152" spans="1:6">
      <c r="B152" s="1366" t="s">
        <v>386</v>
      </c>
      <c r="C152" s="1366" t="s">
        <v>366</v>
      </c>
      <c r="D152" s="1370">
        <v>7000</v>
      </c>
      <c r="E152" s="1372"/>
      <c r="F152" s="1149">
        <f t="shared" si="1"/>
        <v>0</v>
      </c>
    </row>
    <row r="153" spans="1:6">
      <c r="E153" s="1372"/>
      <c r="F153" s="1149">
        <f t="shared" si="1"/>
        <v>0</v>
      </c>
    </row>
    <row r="154" spans="1:6">
      <c r="E154" s="1372"/>
      <c r="F154" s="1149">
        <f t="shared" si="1"/>
        <v>0</v>
      </c>
    </row>
    <row r="155" spans="1:6">
      <c r="A155" s="1373" t="s">
        <v>187</v>
      </c>
      <c r="B155" s="1373" t="s">
        <v>3625</v>
      </c>
      <c r="E155" s="1372"/>
      <c r="F155" s="1149">
        <f t="shared" si="1"/>
        <v>0</v>
      </c>
    </row>
    <row r="156" spans="1:6">
      <c r="A156" s="1366" t="s">
        <v>387</v>
      </c>
      <c r="B156" s="1366" t="s">
        <v>388</v>
      </c>
      <c r="C156" s="1366" t="s">
        <v>93</v>
      </c>
      <c r="D156" s="1370">
        <v>30</v>
      </c>
      <c r="E156" s="1372"/>
      <c r="F156" s="1149">
        <f t="shared" si="1"/>
        <v>0</v>
      </c>
    </row>
    <row r="157" spans="1:6">
      <c r="A157" s="1366" t="s">
        <v>389</v>
      </c>
      <c r="B157" s="1366" t="s">
        <v>390</v>
      </c>
      <c r="C157" s="1366" t="s">
        <v>93</v>
      </c>
      <c r="D157" s="1370">
        <v>40</v>
      </c>
      <c r="E157" s="1372"/>
      <c r="F157" s="1149">
        <f t="shared" si="1"/>
        <v>0</v>
      </c>
    </row>
    <row r="158" spans="1:6">
      <c r="A158" s="1366" t="s">
        <v>391</v>
      </c>
      <c r="B158" s="1366" t="s">
        <v>392</v>
      </c>
      <c r="C158" s="1366" t="s">
        <v>93</v>
      </c>
      <c r="D158" s="1370">
        <v>50</v>
      </c>
      <c r="E158" s="1372"/>
      <c r="F158" s="1149">
        <f t="shared" si="1"/>
        <v>0</v>
      </c>
    </row>
    <row r="159" spans="1:6">
      <c r="A159" s="1366" t="s">
        <v>393</v>
      </c>
      <c r="B159" s="1366" t="s">
        <v>394</v>
      </c>
      <c r="C159" s="1366" t="s">
        <v>93</v>
      </c>
      <c r="D159" s="1370">
        <v>100</v>
      </c>
      <c r="E159" s="1372"/>
      <c r="F159" s="1149">
        <f t="shared" si="1"/>
        <v>0</v>
      </c>
    </row>
    <row r="160" spans="1:6">
      <c r="A160" s="1366" t="s">
        <v>395</v>
      </c>
      <c r="B160" s="1366" t="s">
        <v>396</v>
      </c>
      <c r="C160" s="1366" t="s">
        <v>93</v>
      </c>
      <c r="D160" s="1370">
        <v>400</v>
      </c>
      <c r="E160" s="1372"/>
      <c r="F160" s="1149">
        <f t="shared" si="1"/>
        <v>0</v>
      </c>
    </row>
    <row r="161" spans="1:6">
      <c r="E161" s="1372"/>
      <c r="F161" s="1149">
        <f t="shared" si="1"/>
        <v>0</v>
      </c>
    </row>
    <row r="162" spans="1:6">
      <c r="E162" s="1372"/>
      <c r="F162" s="1149">
        <f t="shared" si="1"/>
        <v>0</v>
      </c>
    </row>
    <row r="163" spans="1:6" ht="69" customHeight="1">
      <c r="A163" s="1373" t="s">
        <v>189</v>
      </c>
      <c r="B163" s="1373" t="s">
        <v>3447</v>
      </c>
      <c r="E163" s="1372"/>
      <c r="F163" s="1149">
        <f t="shared" si="1"/>
        <v>0</v>
      </c>
    </row>
    <row r="164" spans="1:6" ht="51">
      <c r="B164" s="1373" t="s">
        <v>3448</v>
      </c>
      <c r="E164" s="1372"/>
      <c r="F164" s="1149">
        <f t="shared" si="1"/>
        <v>0</v>
      </c>
    </row>
    <row r="165" spans="1:6" ht="102">
      <c r="B165" s="1373" t="s">
        <v>3948</v>
      </c>
      <c r="E165" s="1372"/>
      <c r="F165" s="1149">
        <f t="shared" si="1"/>
        <v>0</v>
      </c>
    </row>
    <row r="166" spans="1:6">
      <c r="B166" s="1368"/>
      <c r="E166" s="1372"/>
      <c r="F166" s="1149">
        <f t="shared" si="1"/>
        <v>0</v>
      </c>
    </row>
    <row r="167" spans="1:6">
      <c r="B167" s="1376"/>
      <c r="E167" s="1372"/>
      <c r="F167" s="1149">
        <f t="shared" si="1"/>
        <v>0</v>
      </c>
    </row>
    <row r="168" spans="1:6" ht="38.25">
      <c r="B168" s="1366" t="s">
        <v>501</v>
      </c>
      <c r="E168" s="1372"/>
      <c r="F168" s="1149">
        <f t="shared" si="1"/>
        <v>0</v>
      </c>
    </row>
    <row r="169" spans="1:6">
      <c r="C169" s="1366" t="s">
        <v>103</v>
      </c>
      <c r="D169" s="1370">
        <v>370</v>
      </c>
      <c r="E169" s="1372"/>
      <c r="F169" s="1149">
        <f t="shared" si="1"/>
        <v>0</v>
      </c>
    </row>
    <row r="170" spans="1:6">
      <c r="E170" s="1372"/>
      <c r="F170" s="1149">
        <f t="shared" si="1"/>
        <v>0</v>
      </c>
    </row>
    <row r="171" spans="1:6" ht="38.25">
      <c r="A171" s="1373" t="s">
        <v>190</v>
      </c>
      <c r="B171" s="1366" t="s">
        <v>397</v>
      </c>
      <c r="E171" s="1372"/>
      <c r="F171" s="1149">
        <f t="shared" si="1"/>
        <v>0</v>
      </c>
    </row>
    <row r="172" spans="1:6">
      <c r="B172" s="1366" t="s">
        <v>398</v>
      </c>
      <c r="C172" s="1366" t="s">
        <v>96</v>
      </c>
      <c r="D172" s="1370">
        <v>136</v>
      </c>
      <c r="E172" s="1372"/>
      <c r="F172" s="1149">
        <f t="shared" si="1"/>
        <v>0</v>
      </c>
    </row>
    <row r="173" spans="1:6">
      <c r="E173" s="1372"/>
    </row>
    <row r="174" spans="1:6">
      <c r="B174" s="1365"/>
      <c r="C174" s="1155"/>
      <c r="D174" s="1156"/>
      <c r="E174" s="1157"/>
      <c r="F174" s="1157"/>
    </row>
    <row r="176" spans="1:6">
      <c r="A176" s="1377" t="s">
        <v>401</v>
      </c>
      <c r="B176" s="1377" t="s">
        <v>399</v>
      </c>
      <c r="C176" s="1377"/>
      <c r="D176" s="1378"/>
      <c r="E176" s="1378"/>
      <c r="F176" s="60">
        <f>SUM(F30:F174)</f>
        <v>0</v>
      </c>
    </row>
  </sheetData>
  <sheetProtection algorithmName="SHA-512" hashValue="FjJlququ0jDHLbzVQXrwgNZ1PdJGGzmfQDdq1FfU0/Fomogd2DQfujZXxt5KtLCZPR2GDinyR1RMcz4mLYSR3A==" saltValue="M5FSk/HXsMASbqrWS4Q5TQ==" spinCount="100000" sheet="1" objects="1" scenarios="1"/>
  <pageMargins left="0.70866141732283472" right="0.70866141732283472" top="0.74803149606299213" bottom="0.74803149606299213" header="0.31496062992125984" footer="0.31496062992125984"/>
  <pageSetup paperSize="9" scale="9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G24"/>
  <sheetViews>
    <sheetView workbookViewId="0">
      <selection activeCell="B4" sqref="B4"/>
    </sheetView>
  </sheetViews>
  <sheetFormatPr defaultColWidth="9.140625" defaultRowHeight="12.75"/>
  <cols>
    <col min="1" max="1" width="3.85546875" style="1140" customWidth="1"/>
    <col min="2" max="2" width="45.7109375" style="1223" customWidth="1"/>
    <col min="3" max="3" width="7.85546875" style="1146" customWidth="1"/>
    <col min="4" max="4" width="13" style="1149" customWidth="1"/>
    <col min="5" max="5" width="10.28515625" style="1147" bestFit="1" customWidth="1"/>
    <col min="6" max="6" width="13.5703125" style="1200" bestFit="1" customWidth="1"/>
    <col min="7" max="7" width="15.28515625" style="32" bestFit="1" customWidth="1"/>
    <col min="8" max="16384" width="9.140625" style="1158"/>
  </cols>
  <sheetData>
    <row r="1" spans="1:6">
      <c r="B1" s="1344"/>
    </row>
    <row r="3" spans="1:6">
      <c r="A3" s="1345" t="s">
        <v>280</v>
      </c>
      <c r="B3" s="1367" t="s">
        <v>825</v>
      </c>
      <c r="C3" s="1165" t="s">
        <v>88</v>
      </c>
      <c r="D3" s="1166" t="s">
        <v>89</v>
      </c>
      <c r="E3" s="1166" t="s">
        <v>90</v>
      </c>
      <c r="F3" s="60" t="s">
        <v>91</v>
      </c>
    </row>
    <row r="4" spans="1:6">
      <c r="A4" s="1194"/>
      <c r="B4" s="1389"/>
      <c r="C4" s="1171"/>
      <c r="D4" s="1172"/>
      <c r="E4" s="1380"/>
      <c r="F4" s="32"/>
    </row>
    <row r="5" spans="1:6" ht="57.75" customHeight="1">
      <c r="A5" s="1344" t="s">
        <v>1</v>
      </c>
      <c r="B5" s="1257" t="s">
        <v>3602</v>
      </c>
      <c r="C5" s="1381"/>
      <c r="D5" s="1382"/>
      <c r="E5" s="1383"/>
      <c r="F5" s="1384"/>
    </row>
    <row r="6" spans="1:6" ht="57.75" customHeight="1">
      <c r="A6" s="1344"/>
      <c r="B6" s="1344" t="s">
        <v>1149</v>
      </c>
      <c r="C6" s="1381"/>
      <c r="D6" s="1382"/>
      <c r="E6" s="1383"/>
      <c r="F6" s="1384"/>
    </row>
    <row r="7" spans="1:6" ht="48.75" customHeight="1">
      <c r="A7" s="1344"/>
      <c r="B7" s="1344" t="s">
        <v>1150</v>
      </c>
      <c r="C7" s="1381" t="s">
        <v>103</v>
      </c>
      <c r="D7" s="1382">
        <v>33000</v>
      </c>
      <c r="E7" s="1383"/>
      <c r="F7" s="1384">
        <f>D7*E7</f>
        <v>0</v>
      </c>
    </row>
    <row r="8" spans="1:6">
      <c r="A8" s="1344"/>
      <c r="B8" s="1344"/>
      <c r="C8" s="1381"/>
      <c r="D8" s="1382"/>
      <c r="E8" s="1383"/>
      <c r="F8" s="1384"/>
    </row>
    <row r="9" spans="1:6" ht="52.5" customHeight="1">
      <c r="A9" s="1344" t="s">
        <v>97</v>
      </c>
      <c r="B9" s="1257" t="s">
        <v>3603</v>
      </c>
      <c r="C9" s="1381"/>
      <c r="D9" s="1382"/>
      <c r="E9" s="1383"/>
      <c r="F9" s="1384"/>
    </row>
    <row r="10" spans="1:6" ht="53.25" customHeight="1">
      <c r="A10" s="1344"/>
      <c r="B10" s="1257" t="s">
        <v>3949</v>
      </c>
      <c r="C10" s="1381"/>
      <c r="D10" s="1382"/>
      <c r="E10" s="1383"/>
      <c r="F10" s="1384"/>
    </row>
    <row r="11" spans="1:6" ht="52.5" customHeight="1">
      <c r="A11" s="1344"/>
      <c r="B11" s="1344" t="s">
        <v>1151</v>
      </c>
      <c r="C11" s="1381" t="s">
        <v>103</v>
      </c>
      <c r="D11" s="1382">
        <v>5550</v>
      </c>
      <c r="E11" s="1383"/>
      <c r="F11" s="1384">
        <f>D11*E11</f>
        <v>0</v>
      </c>
    </row>
    <row r="12" spans="1:6">
      <c r="A12" s="1344"/>
      <c r="B12" s="1344"/>
      <c r="C12" s="1381"/>
      <c r="D12" s="1382"/>
      <c r="E12" s="1383"/>
      <c r="F12" s="1384"/>
    </row>
    <row r="13" spans="1:6" ht="56.25" customHeight="1">
      <c r="A13" s="1344" t="s">
        <v>98</v>
      </c>
      <c r="B13" s="1344" t="s">
        <v>1152</v>
      </c>
      <c r="C13" s="1381"/>
      <c r="D13" s="1382"/>
      <c r="E13" s="1383"/>
      <c r="F13" s="1384"/>
    </row>
    <row r="14" spans="1:6" ht="52.5" customHeight="1">
      <c r="A14" s="1344"/>
      <c r="B14" s="1257" t="s">
        <v>3604</v>
      </c>
      <c r="C14" s="1381"/>
      <c r="D14" s="1382"/>
      <c r="E14" s="1383"/>
      <c r="F14" s="1384"/>
    </row>
    <row r="15" spans="1:6">
      <c r="A15" s="1344"/>
      <c r="B15" s="1182"/>
      <c r="C15" s="1381" t="s">
        <v>103</v>
      </c>
      <c r="D15" s="1382">
        <v>680</v>
      </c>
      <c r="E15" s="1383"/>
      <c r="F15" s="1384">
        <f>D15*E15</f>
        <v>0</v>
      </c>
    </row>
    <row r="16" spans="1:6">
      <c r="A16" s="1344"/>
      <c r="B16" s="1182"/>
      <c r="C16" s="1381"/>
      <c r="D16" s="1382"/>
      <c r="E16" s="1383"/>
      <c r="F16" s="1384"/>
    </row>
    <row r="17" spans="1:6" ht="51">
      <c r="A17" s="1344" t="s">
        <v>101</v>
      </c>
      <c r="B17" s="1223" t="s">
        <v>3605</v>
      </c>
      <c r="C17" s="1381"/>
      <c r="D17" s="1382"/>
      <c r="E17" s="1383"/>
      <c r="F17" s="1384"/>
    </row>
    <row r="18" spans="1:6">
      <c r="A18" s="1344"/>
      <c r="B18" s="1344"/>
      <c r="C18" s="1381" t="s">
        <v>103</v>
      </c>
      <c r="D18" s="1382">
        <v>300</v>
      </c>
      <c r="E18" s="1383"/>
      <c r="F18" s="1384">
        <f>D18*E18</f>
        <v>0</v>
      </c>
    </row>
    <row r="19" spans="1:6">
      <c r="A19" s="1344"/>
      <c r="B19" s="1344"/>
      <c r="C19" s="1381"/>
      <c r="D19" s="1382"/>
      <c r="E19" s="1383"/>
      <c r="F19" s="1384"/>
    </row>
    <row r="20" spans="1:6">
      <c r="A20" s="1344"/>
      <c r="B20" s="1365"/>
      <c r="C20" s="1155"/>
      <c r="D20" s="1156"/>
      <c r="E20" s="1157"/>
      <c r="F20" s="1157"/>
    </row>
    <row r="21" spans="1:6">
      <c r="A21" s="1344"/>
      <c r="B21" s="1344"/>
      <c r="C21" s="1381"/>
      <c r="D21" s="1382"/>
      <c r="E21" s="1382"/>
      <c r="F21" s="1384"/>
    </row>
    <row r="22" spans="1:6">
      <c r="A22" s="1345" t="s">
        <v>280</v>
      </c>
      <c r="B22" s="1367" t="s">
        <v>826</v>
      </c>
      <c r="C22" s="1385"/>
      <c r="D22" s="1386"/>
      <c r="E22" s="1386"/>
      <c r="F22" s="1387">
        <f>SUM(F5:F20)</f>
        <v>0</v>
      </c>
    </row>
    <row r="23" spans="1:6">
      <c r="A23" s="1344"/>
      <c r="B23" s="1344"/>
      <c r="C23" s="1346"/>
      <c r="D23" s="1384"/>
      <c r="E23" s="1388"/>
      <c r="F23" s="1388"/>
    </row>
    <row r="24" spans="1:6">
      <c r="A24" s="1344"/>
      <c r="B24" s="1344"/>
      <c r="C24" s="1346"/>
      <c r="D24" s="1384"/>
      <c r="E24" s="1388"/>
      <c r="F24" s="1388"/>
    </row>
  </sheetData>
  <sheetProtection algorithmName="SHA-512" hashValue="wtvenNysRDXAEhCNjNTMtuUAn9D2AKYrTJjvw26LBDilgMhO3zBv3yqWG1+Y7e2Q3ACJq3mG0qKREvO+/duHfQ==" saltValue="0MR7XZKTLVALNbzxdaw48w==" spinCount="100000" sheet="1" objects="1" scenarios="1"/>
  <pageMargins left="0.7" right="0.32"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48"/>
  <sheetViews>
    <sheetView view="pageBreakPreview" zoomScaleSheetLayoutView="100" workbookViewId="0">
      <selection activeCell="D15" sqref="D15"/>
    </sheetView>
  </sheetViews>
  <sheetFormatPr defaultColWidth="9.140625" defaultRowHeight="12.75"/>
  <cols>
    <col min="1" max="1" width="3.85546875" style="1366" customWidth="1"/>
    <col min="2" max="2" width="45.7109375" style="1223" customWidth="1"/>
    <col min="3" max="3" width="9.140625" style="1201" customWidth="1"/>
    <col min="4" max="4" width="13.42578125" style="1157" bestFit="1" customWidth="1"/>
    <col min="5" max="5" width="9.5703125" style="1202" bestFit="1" customWidth="1"/>
    <col min="6" max="6" width="14.5703125" style="1392" bestFit="1" customWidth="1"/>
    <col min="7" max="7" width="15.28515625" style="1393" bestFit="1" customWidth="1"/>
    <col min="8" max="16384" width="9.140625" style="1223"/>
  </cols>
  <sheetData>
    <row r="1" spans="1:6">
      <c r="B1" s="1344"/>
    </row>
    <row r="3" spans="1:6">
      <c r="A3" s="1367" t="s">
        <v>284</v>
      </c>
      <c r="B3" s="1367" t="s">
        <v>547</v>
      </c>
      <c r="C3" s="1394" t="s">
        <v>88</v>
      </c>
      <c r="D3" s="1395" t="s">
        <v>89</v>
      </c>
      <c r="E3" s="1395" t="s">
        <v>90</v>
      </c>
      <c r="F3" s="1395" t="s">
        <v>91</v>
      </c>
    </row>
    <row r="4" spans="1:6">
      <c r="A4" s="1344"/>
      <c r="B4" s="1344"/>
      <c r="C4" s="1346"/>
      <c r="D4" s="1384"/>
      <c r="E4" s="1390"/>
      <c r="F4" s="1388"/>
    </row>
    <row r="5" spans="1:6" ht="55.5" customHeight="1">
      <c r="A5" s="1344" t="s">
        <v>1</v>
      </c>
      <c r="B5" s="1257" t="s">
        <v>3932</v>
      </c>
      <c r="C5" s="1346"/>
      <c r="D5" s="1384"/>
      <c r="E5" s="1390"/>
      <c r="F5" s="1388"/>
    </row>
    <row r="6" spans="1:6" ht="26.25" customHeight="1">
      <c r="A6" s="1344"/>
      <c r="B6" s="1344" t="s">
        <v>1153</v>
      </c>
      <c r="C6" s="1346" t="s">
        <v>93</v>
      </c>
      <c r="D6" s="1384">
        <v>4</v>
      </c>
      <c r="E6" s="1390"/>
      <c r="F6" s="1388">
        <f>D6*E6</f>
        <v>0</v>
      </c>
    </row>
    <row r="7" spans="1:6">
      <c r="A7" s="1344"/>
      <c r="B7" s="1344"/>
      <c r="C7" s="1346"/>
      <c r="D7" s="1384"/>
      <c r="E7" s="1390"/>
      <c r="F7" s="1388"/>
    </row>
    <row r="8" spans="1:6" ht="41.25" customHeight="1">
      <c r="A8" s="1344" t="s">
        <v>94</v>
      </c>
      <c r="B8" s="1344" t="s">
        <v>1154</v>
      </c>
      <c r="C8" s="1346"/>
      <c r="D8" s="1384"/>
      <c r="E8" s="1390"/>
      <c r="F8" s="1388"/>
    </row>
    <row r="9" spans="1:6" ht="33" customHeight="1">
      <c r="A9" s="1344"/>
      <c r="B9" s="1344" t="s">
        <v>1155</v>
      </c>
      <c r="C9" s="1346" t="s">
        <v>93</v>
      </c>
      <c r="D9" s="1384">
        <v>2</v>
      </c>
      <c r="E9" s="1390"/>
      <c r="F9" s="1388">
        <f>D9*E9</f>
        <v>0</v>
      </c>
    </row>
    <row r="10" spans="1:6">
      <c r="A10" s="1344"/>
      <c r="B10" s="1344"/>
      <c r="C10" s="1346"/>
      <c r="D10" s="1384"/>
      <c r="E10" s="1390"/>
      <c r="F10" s="1388"/>
    </row>
    <row r="11" spans="1:6" ht="25.5">
      <c r="A11" s="1344" t="s">
        <v>97</v>
      </c>
      <c r="B11" s="1344" t="s">
        <v>548</v>
      </c>
      <c r="C11" s="1346"/>
      <c r="D11" s="1384"/>
      <c r="E11" s="1390"/>
      <c r="F11" s="1388"/>
    </row>
    <row r="12" spans="1:6">
      <c r="A12" s="1344"/>
      <c r="B12" s="1344"/>
      <c r="C12" s="1346" t="s">
        <v>93</v>
      </c>
      <c r="D12" s="1384">
        <v>4</v>
      </c>
      <c r="E12" s="1390"/>
      <c r="F12" s="1388">
        <f>D12*E12</f>
        <v>0</v>
      </c>
    </row>
    <row r="13" spans="1:6">
      <c r="A13" s="1344"/>
      <c r="B13" s="1344"/>
      <c r="C13" s="1346"/>
      <c r="D13" s="1384"/>
      <c r="E13" s="1390"/>
      <c r="F13" s="1388"/>
    </row>
    <row r="14" spans="1:6" ht="63.75">
      <c r="A14" s="1344" t="s">
        <v>98</v>
      </c>
      <c r="B14" s="1344" t="s">
        <v>1141</v>
      </c>
      <c r="E14" s="1396"/>
    </row>
    <row r="15" spans="1:6">
      <c r="A15" s="1344"/>
      <c r="B15" s="1344"/>
      <c r="C15" s="1346" t="s">
        <v>93</v>
      </c>
      <c r="D15" s="1384">
        <v>2200</v>
      </c>
      <c r="E15" s="1390"/>
      <c r="F15" s="1388">
        <f>D15*E15</f>
        <v>0</v>
      </c>
    </row>
    <row r="16" spans="1:6">
      <c r="A16" s="1344"/>
      <c r="B16" s="1344"/>
      <c r="C16" s="1346"/>
      <c r="D16" s="1384"/>
      <c r="E16" s="1390"/>
      <c r="F16" s="1388"/>
    </row>
    <row r="17" spans="1:6" ht="25.5">
      <c r="A17" s="1344" t="s">
        <v>101</v>
      </c>
      <c r="B17" s="1344" t="s">
        <v>549</v>
      </c>
      <c r="C17" s="1346"/>
      <c r="D17" s="1384"/>
      <c r="E17" s="1390"/>
      <c r="F17" s="1388"/>
    </row>
    <row r="18" spans="1:6">
      <c r="A18" s="1344"/>
      <c r="B18" s="1344"/>
      <c r="C18" s="1346" t="s">
        <v>93</v>
      </c>
      <c r="D18" s="1384">
        <v>1</v>
      </c>
      <c r="E18" s="1390"/>
      <c r="F18" s="1388">
        <f>D18*E18</f>
        <v>0</v>
      </c>
    </row>
    <row r="19" spans="1:6">
      <c r="A19" s="1344"/>
      <c r="B19" s="1344"/>
      <c r="C19" s="1346"/>
      <c r="D19" s="1384"/>
      <c r="E19" s="1390"/>
      <c r="F19" s="1388"/>
    </row>
    <row r="20" spans="1:6" ht="41.25" customHeight="1">
      <c r="A20" s="1344" t="s">
        <v>110</v>
      </c>
      <c r="B20" s="1344" t="s">
        <v>1156</v>
      </c>
      <c r="C20" s="1346"/>
      <c r="D20" s="1384"/>
      <c r="E20" s="1390"/>
      <c r="F20" s="1388"/>
    </row>
    <row r="21" spans="1:6" ht="56.25" customHeight="1">
      <c r="A21" s="1344"/>
      <c r="B21" s="1257" t="s">
        <v>3950</v>
      </c>
      <c r="C21" s="1346"/>
      <c r="D21" s="1384"/>
      <c r="E21" s="1390"/>
      <c r="F21" s="1388"/>
    </row>
    <row r="22" spans="1:6" ht="39.75" customHeight="1">
      <c r="A22" s="1344"/>
      <c r="B22" s="1344" t="s">
        <v>1157</v>
      </c>
      <c r="C22" s="1346"/>
      <c r="D22" s="1384"/>
      <c r="E22" s="1390"/>
      <c r="F22" s="1388"/>
    </row>
    <row r="23" spans="1:6">
      <c r="A23" s="1344"/>
      <c r="B23" s="1344" t="s">
        <v>550</v>
      </c>
      <c r="C23" s="1346" t="s">
        <v>93</v>
      </c>
      <c r="D23" s="1384">
        <v>1</v>
      </c>
      <c r="E23" s="1390"/>
      <c r="F23" s="1388">
        <f>D23*E23</f>
        <v>0</v>
      </c>
    </row>
    <row r="24" spans="1:6">
      <c r="A24" s="1344"/>
      <c r="B24" s="1344" t="s">
        <v>551</v>
      </c>
      <c r="C24" s="1346" t="s">
        <v>96</v>
      </c>
      <c r="D24" s="1384">
        <v>10</v>
      </c>
      <c r="E24" s="1390"/>
      <c r="F24" s="1388">
        <f>D24*E24</f>
        <v>0</v>
      </c>
    </row>
    <row r="25" spans="1:6">
      <c r="A25" s="1344"/>
      <c r="B25" s="1344"/>
      <c r="C25" s="1346"/>
      <c r="D25" s="1384"/>
      <c r="E25" s="1390"/>
      <c r="F25" s="1388"/>
    </row>
    <row r="26" spans="1:6" ht="63.75">
      <c r="A26" s="1344" t="s">
        <v>116</v>
      </c>
      <c r="B26" s="1257" t="s">
        <v>3951</v>
      </c>
      <c r="C26" s="1346"/>
      <c r="D26" s="1384"/>
      <c r="E26" s="1390"/>
      <c r="F26" s="1388"/>
    </row>
    <row r="27" spans="1:6">
      <c r="A27" s="1344"/>
      <c r="B27" s="1344"/>
      <c r="C27" s="1346" t="s">
        <v>96</v>
      </c>
      <c r="D27" s="1384">
        <v>100</v>
      </c>
      <c r="E27" s="1390"/>
      <c r="F27" s="1388">
        <f>D27*E27</f>
        <v>0</v>
      </c>
    </row>
    <row r="28" spans="1:6">
      <c r="A28" s="1344"/>
      <c r="B28" s="1344"/>
      <c r="C28" s="1346"/>
      <c r="D28" s="1384"/>
      <c r="E28" s="1390"/>
      <c r="F28" s="1388"/>
    </row>
    <row r="29" spans="1:6" ht="51">
      <c r="A29" s="1344" t="s">
        <v>120</v>
      </c>
      <c r="B29" s="1344" t="s">
        <v>919</v>
      </c>
      <c r="D29" s="1384"/>
      <c r="E29" s="1390"/>
      <c r="F29" s="1388"/>
    </row>
    <row r="30" spans="1:6">
      <c r="A30" s="1344"/>
      <c r="B30" s="1344"/>
      <c r="C30" s="1346" t="s">
        <v>103</v>
      </c>
      <c r="D30" s="1384">
        <v>470</v>
      </c>
      <c r="E30" s="1390"/>
      <c r="F30" s="1388">
        <f>D30*E30</f>
        <v>0</v>
      </c>
    </row>
    <row r="31" spans="1:6">
      <c r="A31" s="1344"/>
      <c r="B31" s="1344"/>
      <c r="C31" s="1346"/>
      <c r="D31" s="1384"/>
      <c r="E31" s="1390"/>
      <c r="F31" s="1388"/>
    </row>
    <row r="32" spans="1:6" ht="37.5" customHeight="1">
      <c r="A32" s="1344" t="s">
        <v>123</v>
      </c>
      <c r="B32" s="1344" t="s">
        <v>1158</v>
      </c>
      <c r="C32" s="1346"/>
      <c r="D32" s="1384"/>
      <c r="E32" s="1390"/>
      <c r="F32" s="1388"/>
    </row>
    <row r="33" spans="1:6" ht="57" customHeight="1">
      <c r="A33" s="1344"/>
      <c r="B33" s="1344" t="s">
        <v>1159</v>
      </c>
      <c r="C33" s="1346"/>
      <c r="D33" s="1384"/>
      <c r="E33" s="1390"/>
      <c r="F33" s="1388"/>
    </row>
    <row r="34" spans="1:6" ht="38.25" customHeight="1">
      <c r="A34" s="1344"/>
      <c r="B34" s="1257" t="s">
        <v>3514</v>
      </c>
      <c r="C34" s="1346"/>
      <c r="D34" s="1384"/>
      <c r="E34" s="1390"/>
      <c r="F34" s="1388"/>
    </row>
    <row r="35" spans="1:6" ht="25.5">
      <c r="A35" s="1344"/>
      <c r="B35" s="1344" t="s">
        <v>814</v>
      </c>
      <c r="E35" s="1396"/>
    </row>
    <row r="36" spans="1:6">
      <c r="A36" s="1344"/>
      <c r="B36" s="1344"/>
      <c r="C36" s="1346" t="s">
        <v>103</v>
      </c>
      <c r="D36" s="1347">
        <v>2328</v>
      </c>
      <c r="E36" s="1390"/>
      <c r="F36" s="1388">
        <f>D36*E36</f>
        <v>0</v>
      </c>
    </row>
    <row r="37" spans="1:6">
      <c r="A37" s="1344"/>
      <c r="B37" s="1344"/>
      <c r="C37" s="1346"/>
      <c r="D37" s="1384"/>
      <c r="E37" s="1390"/>
      <c r="F37" s="1388"/>
    </row>
    <row r="38" spans="1:6" ht="51">
      <c r="A38" s="1344" t="s">
        <v>124</v>
      </c>
      <c r="B38" s="1344" t="s">
        <v>815</v>
      </c>
      <c r="C38" s="1346"/>
      <c r="D38" s="1384"/>
      <c r="E38" s="1390"/>
      <c r="F38" s="1388"/>
    </row>
    <row r="39" spans="1:6">
      <c r="A39" s="1344"/>
      <c r="B39" s="1344"/>
      <c r="C39" s="1346" t="s">
        <v>93</v>
      </c>
      <c r="D39" s="1384">
        <v>80</v>
      </c>
      <c r="E39" s="1390"/>
      <c r="F39" s="1388">
        <f>D39*E39</f>
        <v>0</v>
      </c>
    </row>
    <row r="40" spans="1:6">
      <c r="A40" s="1344"/>
      <c r="B40" s="1344"/>
      <c r="C40" s="1346"/>
      <c r="D40" s="1384"/>
      <c r="E40" s="1390"/>
      <c r="F40" s="1388"/>
    </row>
    <row r="41" spans="1:6" ht="25.5">
      <c r="A41" s="1344" t="s">
        <v>126</v>
      </c>
      <c r="B41" s="1344" t="s">
        <v>816</v>
      </c>
      <c r="C41" s="1346"/>
      <c r="D41" s="1384"/>
      <c r="E41" s="1390"/>
      <c r="F41" s="1388"/>
    </row>
    <row r="42" spans="1:6">
      <c r="A42" s="1344"/>
      <c r="B42" s="1344"/>
      <c r="C42" s="1346" t="s">
        <v>93</v>
      </c>
      <c r="D42" s="1384">
        <v>80</v>
      </c>
      <c r="E42" s="1390"/>
      <c r="F42" s="1388">
        <f>D42*E42</f>
        <v>0</v>
      </c>
    </row>
    <row r="43" spans="1:6">
      <c r="A43" s="1344"/>
      <c r="B43" s="1344"/>
      <c r="C43" s="1346"/>
      <c r="D43" s="1384"/>
      <c r="E43" s="1390"/>
      <c r="F43" s="1388"/>
    </row>
    <row r="44" spans="1:6" ht="38.25" customHeight="1">
      <c r="A44" s="1257" t="s">
        <v>127</v>
      </c>
      <c r="B44" s="1398" t="s">
        <v>3807</v>
      </c>
      <c r="C44" s="1155" t="s">
        <v>93</v>
      </c>
      <c r="D44" s="1397">
        <v>1</v>
      </c>
      <c r="E44" s="1391"/>
      <c r="F44" s="1157">
        <f>SUM(F5:F43)*0.005</f>
        <v>0</v>
      </c>
    </row>
    <row r="45" spans="1:6">
      <c r="A45" s="1344"/>
      <c r="B45" s="1344"/>
      <c r="C45" s="1346"/>
      <c r="D45" s="1384"/>
      <c r="E45" s="1390"/>
      <c r="F45" s="1388"/>
    </row>
    <row r="46" spans="1:6">
      <c r="A46" s="1367" t="s">
        <v>284</v>
      </c>
      <c r="B46" s="1367" t="s">
        <v>552</v>
      </c>
      <c r="C46" s="1394"/>
      <c r="D46" s="1395"/>
      <c r="E46" s="1395"/>
      <c r="F46" s="1395">
        <f>SUM(F5:F44)</f>
        <v>0</v>
      </c>
    </row>
    <row r="47" spans="1:6">
      <c r="B47" s="1344"/>
      <c r="F47" s="1202"/>
    </row>
    <row r="48" spans="1:6">
      <c r="B48" s="1344"/>
      <c r="F48" s="1202"/>
    </row>
  </sheetData>
  <sheetProtection algorithmName="SHA-512" hashValue="O2dB7XHSy6F11S7BnbYw7UHlGwgCLYjH0rvCflfZI5NFYJNNBFpcdGo3P3sILVQ3Z3CALh/eWYqcNd6p0rCKTg==" saltValue="mxTv0f+b/M0u8LzbZVA4Yg==" spinCount="100000" sheet="1" objects="1" scenarios="1"/>
  <pageMargins left="0.7" right="0.7" top="0.75" bottom="0.75" header="0.3" footer="0.3"/>
  <pageSetup paperSize="9" scale="9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290"/>
  <sheetViews>
    <sheetView showZeros="0" view="pageBreakPreview" zoomScaleSheetLayoutView="100" zoomScalePageLayoutView="80" workbookViewId="0">
      <selection activeCell="D13" sqref="D13"/>
    </sheetView>
  </sheetViews>
  <sheetFormatPr defaultColWidth="9.140625" defaultRowHeight="12.75"/>
  <cols>
    <col min="1" max="1" width="8" style="1456" customWidth="1"/>
    <col min="2" max="2" width="41.140625" style="1457" customWidth="1"/>
    <col min="3" max="3" width="7.140625" style="1456" customWidth="1"/>
    <col min="4" max="4" width="9.28515625" style="1433" customWidth="1"/>
    <col min="5" max="5" width="11.28515625" style="1458" customWidth="1"/>
    <col min="6" max="6" width="12.7109375" style="1458" customWidth="1"/>
    <col min="7" max="16384" width="9.140625" style="410"/>
  </cols>
  <sheetData>
    <row r="1" spans="1:16" s="1400" customFormat="1" ht="11.25">
      <c r="A1" s="512" t="s">
        <v>2613</v>
      </c>
      <c r="B1" s="1459"/>
      <c r="C1" s="1867" t="s">
        <v>2612</v>
      </c>
      <c r="D1" s="1867"/>
      <c r="E1" s="1867"/>
      <c r="F1" s="362"/>
      <c r="G1" s="1399"/>
    </row>
    <row r="2" spans="1:16" s="1400" customFormat="1" ht="11.25">
      <c r="A2" s="1868" t="s">
        <v>2611</v>
      </c>
      <c r="B2" s="1868"/>
      <c r="C2" s="1865" t="s">
        <v>2610</v>
      </c>
      <c r="D2" s="1865"/>
      <c r="E2" s="1865"/>
      <c r="F2" s="1865"/>
      <c r="G2" s="1399"/>
    </row>
    <row r="3" spans="1:16" s="1400" customFormat="1" ht="11.25">
      <c r="A3" s="1866" t="s">
        <v>2609</v>
      </c>
      <c r="B3" s="1866"/>
      <c r="C3" s="1865" t="s">
        <v>2608</v>
      </c>
      <c r="D3" s="1865"/>
      <c r="E3" s="1865"/>
      <c r="F3" s="361" t="s">
        <v>2607</v>
      </c>
      <c r="G3" s="1399"/>
    </row>
    <row r="4" spans="1:16" s="1400" customFormat="1" ht="11.25">
      <c r="A4" s="1869" t="s">
        <v>2606</v>
      </c>
      <c r="B4" s="1869"/>
      <c r="C4" s="1865" t="s">
        <v>2605</v>
      </c>
      <c r="D4" s="1865"/>
      <c r="E4" s="1865"/>
      <c r="F4" s="361" t="s">
        <v>2604</v>
      </c>
      <c r="G4" s="1399"/>
    </row>
    <row r="5" spans="1:16" s="1405" customFormat="1">
      <c r="A5" s="1401"/>
      <c r="B5" s="360"/>
      <c r="C5" s="1402"/>
      <c r="D5" s="1399"/>
      <c r="E5" s="1402"/>
      <c r="F5" s="1403"/>
      <c r="G5" s="1404"/>
      <c r="H5" s="1404"/>
      <c r="I5" s="1404"/>
      <c r="J5" s="1404"/>
      <c r="K5" s="1404"/>
      <c r="L5" s="1404"/>
      <c r="M5" s="1404"/>
      <c r="N5" s="1404"/>
      <c r="O5" s="1404"/>
      <c r="P5" s="1404"/>
    </row>
    <row r="6" spans="1:16" s="1404" customFormat="1">
      <c r="A6" s="1406" t="s">
        <v>2603</v>
      </c>
      <c r="B6" s="1460" t="s">
        <v>2602</v>
      </c>
      <c r="C6" s="1407" t="s">
        <v>2601</v>
      </c>
      <c r="D6" s="1408" t="s">
        <v>89</v>
      </c>
      <c r="E6" s="1409" t="s">
        <v>2600</v>
      </c>
      <c r="F6" s="1409" t="s">
        <v>2599</v>
      </c>
    </row>
    <row r="7" spans="1:16" s="1404" customFormat="1">
      <c r="A7" s="1410"/>
      <c r="B7" s="1870"/>
      <c r="C7" s="1870"/>
      <c r="D7" s="1870"/>
      <c r="E7" s="1870"/>
      <c r="F7" s="1870"/>
      <c r="G7" s="410"/>
      <c r="H7" s="410"/>
      <c r="I7" s="410"/>
      <c r="J7" s="410"/>
      <c r="K7" s="410"/>
      <c r="L7" s="410"/>
      <c r="M7" s="410"/>
      <c r="N7" s="410"/>
      <c r="O7" s="410"/>
      <c r="P7" s="410"/>
    </row>
    <row r="8" spans="1:16" ht="15">
      <c r="A8" s="1411" t="s">
        <v>2423</v>
      </c>
      <c r="B8" s="1412" t="s">
        <v>2422</v>
      </c>
      <c r="C8" s="1413"/>
      <c r="D8" s="1414"/>
      <c r="E8" s="742"/>
      <c r="F8" s="333"/>
    </row>
    <row r="9" spans="1:16">
      <c r="A9" s="1413"/>
      <c r="B9" s="1415"/>
      <c r="C9" s="1413"/>
      <c r="D9" s="1414"/>
      <c r="E9" s="742"/>
      <c r="F9" s="333"/>
    </row>
    <row r="10" spans="1:16" ht="38.25">
      <c r="A10" s="1413" t="s">
        <v>1</v>
      </c>
      <c r="B10" s="1417" t="s">
        <v>2598</v>
      </c>
      <c r="C10" s="410"/>
      <c r="D10" s="1414"/>
      <c r="E10" s="742"/>
      <c r="F10" s="333"/>
    </row>
    <row r="11" spans="1:16" ht="63.75">
      <c r="A11" s="1413"/>
      <c r="B11" s="1417" t="s">
        <v>2597</v>
      </c>
      <c r="C11" s="1416"/>
      <c r="D11" s="1414"/>
      <c r="E11" s="744"/>
      <c r="F11" s="330"/>
    </row>
    <row r="12" spans="1:16" ht="63.75">
      <c r="A12" s="1413"/>
      <c r="B12" s="1417" t="s">
        <v>2596</v>
      </c>
      <c r="C12" s="1418"/>
      <c r="D12" s="1414"/>
      <c r="E12" s="744"/>
      <c r="F12" s="330"/>
    </row>
    <row r="13" spans="1:16">
      <c r="A13" s="1413"/>
      <c r="B13" s="1417" t="s">
        <v>2595</v>
      </c>
      <c r="C13" s="1418" t="s">
        <v>109</v>
      </c>
      <c r="D13" s="1414">
        <v>20</v>
      </c>
      <c r="E13" s="744"/>
      <c r="F13" s="330">
        <f t="shared" ref="F13:F76" si="0">D13*E13</f>
        <v>0</v>
      </c>
    </row>
    <row r="14" spans="1:16">
      <c r="A14" s="1413"/>
      <c r="B14" s="1419" t="s">
        <v>2594</v>
      </c>
      <c r="C14" s="1418" t="s">
        <v>109</v>
      </c>
      <c r="D14" s="1414">
        <v>230</v>
      </c>
      <c r="E14" s="744"/>
      <c r="F14" s="330">
        <f t="shared" si="0"/>
        <v>0</v>
      </c>
    </row>
    <row r="15" spans="1:16">
      <c r="A15" s="1413"/>
      <c r="B15" s="1415"/>
      <c r="C15" s="1418"/>
      <c r="D15" s="1414"/>
      <c r="E15" s="744"/>
      <c r="F15" s="330">
        <f t="shared" si="0"/>
        <v>0</v>
      </c>
    </row>
    <row r="16" spans="1:16" ht="140.25">
      <c r="A16" s="1413" t="s">
        <v>94</v>
      </c>
      <c r="B16" s="1417" t="s">
        <v>2593</v>
      </c>
      <c r="C16" s="410"/>
      <c r="D16" s="1414"/>
      <c r="E16" s="744"/>
      <c r="F16" s="330">
        <f t="shared" si="0"/>
        <v>0</v>
      </c>
    </row>
    <row r="17" spans="1:6" ht="25.5">
      <c r="A17" s="1413"/>
      <c r="B17" s="1417" t="s">
        <v>2592</v>
      </c>
      <c r="C17" s="1416"/>
      <c r="D17" s="1414"/>
      <c r="E17" s="744"/>
      <c r="F17" s="330">
        <f t="shared" si="0"/>
        <v>0</v>
      </c>
    </row>
    <row r="18" spans="1:6" ht="25.5">
      <c r="A18" s="1413"/>
      <c r="B18" s="1417" t="s">
        <v>2591</v>
      </c>
      <c r="C18" s="1418"/>
      <c r="D18" s="1414"/>
      <c r="E18" s="744"/>
      <c r="F18" s="330">
        <f t="shared" si="0"/>
        <v>0</v>
      </c>
    </row>
    <row r="19" spans="1:6" ht="38.25">
      <c r="A19" s="1413"/>
      <c r="B19" s="1417" t="s">
        <v>2590</v>
      </c>
      <c r="C19" s="1418"/>
      <c r="D19" s="1414"/>
      <c r="E19" s="744"/>
      <c r="F19" s="330">
        <f t="shared" si="0"/>
        <v>0</v>
      </c>
    </row>
    <row r="20" spans="1:6" ht="38.25">
      <c r="A20" s="1413"/>
      <c r="B20" s="1417" t="s">
        <v>2589</v>
      </c>
      <c r="C20" s="1418"/>
      <c r="D20" s="1414"/>
      <c r="E20" s="744"/>
      <c r="F20" s="330">
        <f t="shared" si="0"/>
        <v>0</v>
      </c>
    </row>
    <row r="21" spans="1:6" ht="76.5">
      <c r="A21" s="1413"/>
      <c r="B21" s="1417" t="s">
        <v>2588</v>
      </c>
      <c r="C21" s="1418"/>
      <c r="D21" s="1414"/>
      <c r="E21" s="744"/>
      <c r="F21" s="330">
        <f t="shared" si="0"/>
        <v>0</v>
      </c>
    </row>
    <row r="22" spans="1:6">
      <c r="A22" s="1413"/>
      <c r="B22" s="1461" t="s">
        <v>2567</v>
      </c>
      <c r="C22" s="1418" t="s">
        <v>109</v>
      </c>
      <c r="D22" s="1414">
        <v>10</v>
      </c>
      <c r="E22" s="744"/>
      <c r="F22" s="330">
        <f t="shared" si="0"/>
        <v>0</v>
      </c>
    </row>
    <row r="23" spans="1:6">
      <c r="A23" s="1413"/>
      <c r="B23" s="1461" t="s">
        <v>2587</v>
      </c>
      <c r="C23" s="1418" t="s">
        <v>109</v>
      </c>
      <c r="D23" s="1414">
        <v>370</v>
      </c>
      <c r="E23" s="744"/>
      <c r="F23" s="330">
        <f t="shared" si="0"/>
        <v>0</v>
      </c>
    </row>
    <row r="24" spans="1:6">
      <c r="A24" s="1413"/>
      <c r="B24" s="1461" t="s">
        <v>2586</v>
      </c>
      <c r="C24" s="1418" t="s">
        <v>109</v>
      </c>
      <c r="D24" s="1414">
        <v>10</v>
      </c>
      <c r="E24" s="744"/>
      <c r="F24" s="330">
        <f t="shared" si="0"/>
        <v>0</v>
      </c>
    </row>
    <row r="25" spans="1:6">
      <c r="A25" s="1413"/>
      <c r="B25" s="1461" t="s">
        <v>2585</v>
      </c>
      <c r="C25" s="1418" t="s">
        <v>109</v>
      </c>
      <c r="D25" s="1414">
        <v>60</v>
      </c>
      <c r="E25" s="744"/>
      <c r="F25" s="330">
        <f t="shared" si="0"/>
        <v>0</v>
      </c>
    </row>
    <row r="26" spans="1:6">
      <c r="A26" s="1413"/>
      <c r="B26" s="1461" t="s">
        <v>2584</v>
      </c>
      <c r="C26" s="1418" t="s">
        <v>109</v>
      </c>
      <c r="D26" s="1414">
        <v>350</v>
      </c>
      <c r="E26" s="744"/>
      <c r="F26" s="330">
        <f t="shared" si="0"/>
        <v>0</v>
      </c>
    </row>
    <row r="27" spans="1:6">
      <c r="A27" s="1413"/>
      <c r="B27" s="1461" t="s">
        <v>2583</v>
      </c>
      <c r="C27" s="1418" t="s">
        <v>109</v>
      </c>
      <c r="D27" s="1414">
        <v>280</v>
      </c>
      <c r="E27" s="744"/>
      <c r="F27" s="330">
        <f t="shared" si="0"/>
        <v>0</v>
      </c>
    </row>
    <row r="28" spans="1:6">
      <c r="A28" s="1413"/>
      <c r="B28" s="1461" t="s">
        <v>2582</v>
      </c>
      <c r="C28" s="1418" t="s">
        <v>109</v>
      </c>
      <c r="D28" s="1414">
        <v>110</v>
      </c>
      <c r="E28" s="744"/>
      <c r="F28" s="330">
        <f t="shared" si="0"/>
        <v>0</v>
      </c>
    </row>
    <row r="29" spans="1:6">
      <c r="A29" s="1413"/>
      <c r="B29" s="1461" t="s">
        <v>2581</v>
      </c>
      <c r="C29" s="1418" t="s">
        <v>109</v>
      </c>
      <c r="D29" s="1414">
        <v>262</v>
      </c>
      <c r="E29" s="744"/>
      <c r="F29" s="330">
        <f t="shared" si="0"/>
        <v>0</v>
      </c>
    </row>
    <row r="30" spans="1:6">
      <c r="A30" s="1413"/>
      <c r="B30" s="1461" t="s">
        <v>2580</v>
      </c>
      <c r="C30" s="1418" t="s">
        <v>109</v>
      </c>
      <c r="D30" s="1414">
        <v>350</v>
      </c>
      <c r="E30" s="744"/>
      <c r="F30" s="330">
        <f t="shared" si="0"/>
        <v>0</v>
      </c>
    </row>
    <row r="31" spans="1:6">
      <c r="A31" s="1413"/>
      <c r="B31" s="1461" t="s">
        <v>2579</v>
      </c>
      <c r="C31" s="1418" t="s">
        <v>109</v>
      </c>
      <c r="D31" s="1414">
        <v>520</v>
      </c>
      <c r="E31" s="744"/>
      <c r="F31" s="330">
        <f t="shared" si="0"/>
        <v>0</v>
      </c>
    </row>
    <row r="32" spans="1:6">
      <c r="A32" s="1413"/>
      <c r="B32" s="1461" t="s">
        <v>2578</v>
      </c>
      <c r="C32" s="1418" t="s">
        <v>109</v>
      </c>
      <c r="D32" s="1414">
        <v>530</v>
      </c>
      <c r="E32" s="744"/>
      <c r="F32" s="330">
        <f t="shared" si="0"/>
        <v>0</v>
      </c>
    </row>
    <row r="33" spans="1:6">
      <c r="A33" s="1413"/>
      <c r="B33" s="1461"/>
      <c r="C33" s="1418"/>
      <c r="D33" s="1414"/>
      <c r="E33" s="745"/>
      <c r="F33" s="330">
        <f t="shared" si="0"/>
        <v>0</v>
      </c>
    </row>
    <row r="34" spans="1:6" ht="216.75">
      <c r="A34" s="1413" t="s">
        <v>97</v>
      </c>
      <c r="B34" s="1417" t="s">
        <v>2577</v>
      </c>
      <c r="C34" s="410"/>
      <c r="D34" s="1414"/>
      <c r="E34" s="744"/>
      <c r="F34" s="330">
        <f t="shared" si="0"/>
        <v>0</v>
      </c>
    </row>
    <row r="35" spans="1:6" ht="76.5">
      <c r="A35" s="1413"/>
      <c r="B35" s="1417" t="s">
        <v>2576</v>
      </c>
      <c r="C35" s="1416"/>
      <c r="D35" s="1414"/>
      <c r="E35" s="744"/>
      <c r="F35" s="330">
        <f t="shared" si="0"/>
        <v>0</v>
      </c>
    </row>
    <row r="36" spans="1:6" ht="25.5">
      <c r="A36" s="1413"/>
      <c r="B36" s="1417" t="s">
        <v>2575</v>
      </c>
      <c r="C36" s="1416"/>
      <c r="D36" s="1414"/>
      <c r="E36" s="744"/>
      <c r="F36" s="330">
        <f t="shared" si="0"/>
        <v>0</v>
      </c>
    </row>
    <row r="37" spans="1:6">
      <c r="A37" s="1413"/>
      <c r="B37" s="1424" t="s">
        <v>2574</v>
      </c>
      <c r="C37" s="1416" t="s">
        <v>109</v>
      </c>
      <c r="D37" s="1414">
        <v>600</v>
      </c>
      <c r="E37" s="744"/>
      <c r="F37" s="330">
        <f t="shared" si="0"/>
        <v>0</v>
      </c>
    </row>
    <row r="38" spans="1:6">
      <c r="A38" s="1413"/>
      <c r="B38" s="1424" t="s">
        <v>2573</v>
      </c>
      <c r="C38" s="1416" t="s">
        <v>109</v>
      </c>
      <c r="D38" s="1414">
        <v>1840</v>
      </c>
      <c r="E38" s="744"/>
      <c r="F38" s="330">
        <f t="shared" si="0"/>
        <v>0</v>
      </c>
    </row>
    <row r="39" spans="1:6">
      <c r="A39" s="1413"/>
      <c r="B39" s="1424" t="s">
        <v>2572</v>
      </c>
      <c r="C39" s="1418" t="s">
        <v>109</v>
      </c>
      <c r="D39" s="1414">
        <v>1840</v>
      </c>
      <c r="E39" s="744"/>
      <c r="F39" s="330">
        <f t="shared" si="0"/>
        <v>0</v>
      </c>
    </row>
    <row r="40" spans="1:6">
      <c r="A40" s="1413"/>
      <c r="B40" s="1462"/>
      <c r="C40" s="1418"/>
      <c r="D40" s="1414"/>
      <c r="E40" s="744"/>
      <c r="F40" s="330">
        <f t="shared" si="0"/>
        <v>0</v>
      </c>
    </row>
    <row r="41" spans="1:6" ht="63.75">
      <c r="A41" s="1413" t="s">
        <v>98</v>
      </c>
      <c r="B41" s="1427" t="s">
        <v>2571</v>
      </c>
      <c r="C41" s="410"/>
      <c r="D41" s="1414"/>
      <c r="E41" s="744"/>
      <c r="F41" s="330">
        <f t="shared" si="0"/>
        <v>0</v>
      </c>
    </row>
    <row r="42" spans="1:6">
      <c r="A42" s="1413"/>
      <c r="B42" s="1427" t="s">
        <v>2570</v>
      </c>
      <c r="C42" s="1416"/>
      <c r="D42" s="1414"/>
      <c r="E42" s="744"/>
      <c r="F42" s="330">
        <f t="shared" si="0"/>
        <v>0</v>
      </c>
    </row>
    <row r="43" spans="1:6">
      <c r="A43" s="1413"/>
      <c r="B43" s="1423" t="s">
        <v>2568</v>
      </c>
      <c r="C43" s="1418" t="s">
        <v>93</v>
      </c>
      <c r="D43" s="1414">
        <v>3</v>
      </c>
      <c r="E43" s="744"/>
      <c r="F43" s="330">
        <f t="shared" si="0"/>
        <v>0</v>
      </c>
    </row>
    <row r="44" spans="1:6">
      <c r="A44" s="1413"/>
      <c r="B44" s="1423" t="s">
        <v>2567</v>
      </c>
      <c r="C44" s="1418" t="s">
        <v>93</v>
      </c>
      <c r="D44" s="1414">
        <v>2</v>
      </c>
      <c r="E44" s="744"/>
      <c r="F44" s="330">
        <f t="shared" si="0"/>
        <v>0</v>
      </c>
    </row>
    <row r="45" spans="1:6">
      <c r="A45" s="1413"/>
      <c r="B45" s="1423" t="s">
        <v>2566</v>
      </c>
      <c r="C45" s="1418" t="s">
        <v>93</v>
      </c>
      <c r="D45" s="1414">
        <v>10</v>
      </c>
      <c r="E45" s="744"/>
      <c r="F45" s="330">
        <f t="shared" si="0"/>
        <v>0</v>
      </c>
    </row>
    <row r="46" spans="1:6">
      <c r="A46" s="1413"/>
      <c r="B46" s="1423" t="s">
        <v>2565</v>
      </c>
      <c r="C46" s="1418" t="s">
        <v>93</v>
      </c>
      <c r="D46" s="1414">
        <v>10</v>
      </c>
      <c r="E46" s="744"/>
      <c r="F46" s="330">
        <f t="shared" si="0"/>
        <v>0</v>
      </c>
    </row>
    <row r="47" spans="1:6">
      <c r="A47" s="1413"/>
      <c r="B47" s="1423"/>
      <c r="C47" s="1418"/>
      <c r="D47" s="1414"/>
      <c r="E47" s="744"/>
      <c r="F47" s="330">
        <f t="shared" si="0"/>
        <v>0</v>
      </c>
    </row>
    <row r="48" spans="1:6" ht="63.75">
      <c r="A48" s="1413" t="s">
        <v>101</v>
      </c>
      <c r="B48" s="1427" t="s">
        <v>2569</v>
      </c>
      <c r="C48" s="1418"/>
      <c r="D48" s="1414"/>
      <c r="E48" s="744"/>
      <c r="F48" s="330">
        <f t="shared" si="0"/>
        <v>0</v>
      </c>
    </row>
    <row r="49" spans="1:6">
      <c r="A49" s="1413"/>
      <c r="B49" s="1423" t="s">
        <v>2568</v>
      </c>
      <c r="C49" s="1418" t="s">
        <v>93</v>
      </c>
      <c r="D49" s="1414">
        <v>2</v>
      </c>
      <c r="E49" s="744"/>
      <c r="F49" s="330">
        <f t="shared" si="0"/>
        <v>0</v>
      </c>
    </row>
    <row r="50" spans="1:6">
      <c r="A50" s="1413"/>
      <c r="B50" s="1423" t="s">
        <v>2567</v>
      </c>
      <c r="C50" s="1418" t="s">
        <v>93</v>
      </c>
      <c r="D50" s="1414">
        <v>2</v>
      </c>
      <c r="E50" s="744"/>
      <c r="F50" s="330">
        <f t="shared" si="0"/>
        <v>0</v>
      </c>
    </row>
    <row r="51" spans="1:6">
      <c r="A51" s="1413"/>
      <c r="B51" s="1423" t="s">
        <v>2566</v>
      </c>
      <c r="C51" s="1418" t="s">
        <v>93</v>
      </c>
      <c r="D51" s="1414">
        <v>25</v>
      </c>
      <c r="E51" s="744"/>
      <c r="F51" s="330">
        <f t="shared" si="0"/>
        <v>0</v>
      </c>
    </row>
    <row r="52" spans="1:6">
      <c r="A52" s="1413"/>
      <c r="B52" s="1423" t="s">
        <v>2565</v>
      </c>
      <c r="C52" s="1418" t="s">
        <v>93</v>
      </c>
      <c r="D52" s="1414">
        <v>10</v>
      </c>
      <c r="E52" s="744"/>
      <c r="F52" s="330">
        <f t="shared" si="0"/>
        <v>0</v>
      </c>
    </row>
    <row r="53" spans="1:6">
      <c r="A53" s="1413"/>
      <c r="B53" s="1423" t="s">
        <v>2528</v>
      </c>
      <c r="C53" s="1418" t="s">
        <v>93</v>
      </c>
      <c r="D53" s="1414">
        <v>10</v>
      </c>
      <c r="E53" s="744"/>
      <c r="F53" s="330">
        <f t="shared" si="0"/>
        <v>0</v>
      </c>
    </row>
    <row r="54" spans="1:6">
      <c r="A54" s="1413"/>
      <c r="B54" s="1427" t="s">
        <v>2564</v>
      </c>
      <c r="C54" s="1416"/>
      <c r="D54" s="1414"/>
      <c r="E54" s="744"/>
      <c r="F54" s="330">
        <f t="shared" si="0"/>
        <v>0</v>
      </c>
    </row>
    <row r="55" spans="1:6" ht="51">
      <c r="A55" s="1413" t="s">
        <v>110</v>
      </c>
      <c r="B55" s="1417" t="s">
        <v>2563</v>
      </c>
      <c r="C55" s="1418"/>
      <c r="D55" s="1414"/>
      <c r="E55" s="744"/>
      <c r="F55" s="330">
        <f t="shared" si="0"/>
        <v>0</v>
      </c>
    </row>
    <row r="56" spans="1:6">
      <c r="A56" s="1413"/>
      <c r="B56" s="1423" t="s">
        <v>2562</v>
      </c>
      <c r="C56" s="1418" t="s">
        <v>93</v>
      </c>
      <c r="D56" s="1414">
        <v>8</v>
      </c>
      <c r="E56" s="744"/>
      <c r="F56" s="330">
        <f t="shared" si="0"/>
        <v>0</v>
      </c>
    </row>
    <row r="57" spans="1:6">
      <c r="A57" s="1413"/>
      <c r="B57" s="1423" t="s">
        <v>2561</v>
      </c>
      <c r="C57" s="1418" t="s">
        <v>93</v>
      </c>
      <c r="D57" s="1414">
        <v>10</v>
      </c>
      <c r="E57" s="744"/>
      <c r="F57" s="330">
        <f t="shared" si="0"/>
        <v>0</v>
      </c>
    </row>
    <row r="58" spans="1:6">
      <c r="A58" s="1413"/>
      <c r="B58" s="1423" t="s">
        <v>2560</v>
      </c>
      <c r="C58" s="1418" t="s">
        <v>93</v>
      </c>
      <c r="D58" s="1414">
        <v>10</v>
      </c>
      <c r="E58" s="744"/>
      <c r="F58" s="330">
        <f t="shared" si="0"/>
        <v>0</v>
      </c>
    </row>
    <row r="59" spans="1:6">
      <c r="A59" s="1413"/>
      <c r="B59" s="1423" t="s">
        <v>2559</v>
      </c>
      <c r="C59" s="1418" t="s">
        <v>93</v>
      </c>
      <c r="D59" s="1414">
        <v>44</v>
      </c>
      <c r="E59" s="744"/>
      <c r="F59" s="330">
        <f t="shared" si="0"/>
        <v>0</v>
      </c>
    </row>
    <row r="60" spans="1:6">
      <c r="A60" s="1413"/>
      <c r="B60" s="1423"/>
      <c r="C60" s="1418"/>
      <c r="D60" s="1414"/>
      <c r="E60" s="744"/>
      <c r="F60" s="330">
        <f t="shared" si="0"/>
        <v>0</v>
      </c>
    </row>
    <row r="61" spans="1:6" ht="63.75">
      <c r="A61" s="1413" t="s">
        <v>116</v>
      </c>
      <c r="B61" s="1417" t="s">
        <v>2558</v>
      </c>
      <c r="C61" s="1418"/>
      <c r="D61" s="1414"/>
      <c r="E61" s="744"/>
      <c r="F61" s="330">
        <f t="shared" si="0"/>
        <v>0</v>
      </c>
    </row>
    <row r="62" spans="1:6">
      <c r="A62" s="1413"/>
      <c r="B62" s="1417" t="s">
        <v>2557</v>
      </c>
      <c r="C62" s="1418"/>
      <c r="D62" s="1414"/>
      <c r="E62" s="744"/>
      <c r="F62" s="330">
        <f t="shared" si="0"/>
        <v>0</v>
      </c>
    </row>
    <row r="63" spans="1:6">
      <c r="A63" s="1413"/>
      <c r="B63" s="1417" t="s">
        <v>2556</v>
      </c>
      <c r="C63" s="1418" t="s">
        <v>93</v>
      </c>
      <c r="D63" s="1414">
        <v>421</v>
      </c>
      <c r="E63" s="744"/>
      <c r="F63" s="330">
        <f t="shared" si="0"/>
        <v>0</v>
      </c>
    </row>
    <row r="64" spans="1:6">
      <c r="A64" s="1413"/>
      <c r="B64" s="1427"/>
      <c r="C64" s="1418"/>
      <c r="D64" s="1414"/>
      <c r="E64" s="744"/>
      <c r="F64" s="330">
        <f t="shared" si="0"/>
        <v>0</v>
      </c>
    </row>
    <row r="65" spans="1:6" ht="51">
      <c r="A65" s="1413" t="s">
        <v>120</v>
      </c>
      <c r="B65" s="1422" t="s">
        <v>2555</v>
      </c>
      <c r="C65" s="1418"/>
      <c r="D65" s="1414"/>
      <c r="E65" s="744"/>
      <c r="F65" s="330">
        <f t="shared" si="0"/>
        <v>0</v>
      </c>
    </row>
    <row r="66" spans="1:6">
      <c r="A66" s="1413"/>
      <c r="B66" s="1417" t="s">
        <v>2554</v>
      </c>
      <c r="C66" s="1418" t="s">
        <v>93</v>
      </c>
      <c r="D66" s="1414">
        <v>82</v>
      </c>
      <c r="E66" s="744"/>
      <c r="F66" s="330">
        <f t="shared" si="0"/>
        <v>0</v>
      </c>
    </row>
    <row r="67" spans="1:6">
      <c r="A67" s="1413"/>
      <c r="B67" s="1427"/>
      <c r="C67" s="1418"/>
      <c r="D67" s="1414"/>
      <c r="E67" s="744"/>
      <c r="F67" s="330">
        <f t="shared" si="0"/>
        <v>0</v>
      </c>
    </row>
    <row r="68" spans="1:6" ht="25.5">
      <c r="A68" s="1413" t="s">
        <v>123</v>
      </c>
      <c r="B68" s="1417" t="s">
        <v>2553</v>
      </c>
      <c r="C68" s="1418"/>
      <c r="D68" s="1414"/>
      <c r="E68" s="744"/>
      <c r="F68" s="330">
        <f t="shared" si="0"/>
        <v>0</v>
      </c>
    </row>
    <row r="69" spans="1:6">
      <c r="A69" s="1413"/>
      <c r="B69" s="1417" t="s">
        <v>2552</v>
      </c>
      <c r="C69" s="1418" t="s">
        <v>93</v>
      </c>
      <c r="D69" s="1414">
        <v>10</v>
      </c>
      <c r="E69" s="744"/>
      <c r="F69" s="330">
        <f t="shared" si="0"/>
        <v>0</v>
      </c>
    </row>
    <row r="70" spans="1:6">
      <c r="A70" s="1413"/>
      <c r="B70" s="1427"/>
      <c r="C70" s="1418"/>
      <c r="D70" s="1414"/>
      <c r="E70" s="744"/>
      <c r="F70" s="330">
        <f t="shared" si="0"/>
        <v>0</v>
      </c>
    </row>
    <row r="71" spans="1:6" ht="51">
      <c r="A71" s="1413" t="s">
        <v>124</v>
      </c>
      <c r="B71" s="1417" t="s">
        <v>2551</v>
      </c>
      <c r="C71" s="1418" t="s">
        <v>2</v>
      </c>
      <c r="D71" s="1414">
        <v>1</v>
      </c>
      <c r="E71" s="744"/>
      <c r="F71" s="330">
        <f t="shared" si="0"/>
        <v>0</v>
      </c>
    </row>
    <row r="72" spans="1:6">
      <c r="A72" s="1413"/>
      <c r="B72" s="1423"/>
      <c r="C72" s="1418"/>
      <c r="D72" s="1414"/>
      <c r="E72" s="744"/>
      <c r="F72" s="330">
        <f t="shared" si="0"/>
        <v>0</v>
      </c>
    </row>
    <row r="73" spans="1:6" ht="63.75">
      <c r="A73" s="1413" t="s">
        <v>126</v>
      </c>
      <c r="B73" s="1417" t="s">
        <v>2550</v>
      </c>
      <c r="C73" s="1418"/>
      <c r="D73" s="1414"/>
      <c r="E73" s="744"/>
      <c r="F73" s="330">
        <f t="shared" si="0"/>
        <v>0</v>
      </c>
    </row>
    <row r="74" spans="1:6">
      <c r="A74" s="1413"/>
      <c r="B74" s="1424" t="s">
        <v>2549</v>
      </c>
      <c r="C74" s="1418" t="s">
        <v>93</v>
      </c>
      <c r="D74" s="1414">
        <v>1</v>
      </c>
      <c r="E74" s="744"/>
      <c r="F74" s="330">
        <f t="shared" si="0"/>
        <v>0</v>
      </c>
    </row>
    <row r="75" spans="1:6">
      <c r="A75" s="1413"/>
      <c r="B75" s="1423"/>
      <c r="C75" s="1418"/>
      <c r="D75" s="1414"/>
      <c r="E75" s="744"/>
      <c r="F75" s="330">
        <f t="shared" si="0"/>
        <v>0</v>
      </c>
    </row>
    <row r="76" spans="1:6" ht="38.25">
      <c r="A76" s="1413" t="s">
        <v>127</v>
      </c>
      <c r="B76" s="1427" t="s">
        <v>2548</v>
      </c>
      <c r="C76" s="1418" t="s">
        <v>93</v>
      </c>
      <c r="D76" s="1414">
        <v>36</v>
      </c>
      <c r="E76" s="744"/>
      <c r="F76" s="330">
        <f t="shared" si="0"/>
        <v>0</v>
      </c>
    </row>
    <row r="77" spans="1:6">
      <c r="A77" s="1413"/>
      <c r="B77" s="1415"/>
      <c r="C77" s="1418"/>
      <c r="D77" s="1414"/>
      <c r="E77" s="744"/>
      <c r="F77" s="330">
        <f t="shared" ref="F77:F140" si="1">D77*E77</f>
        <v>0</v>
      </c>
    </row>
    <row r="78" spans="1:6" ht="25.5">
      <c r="A78" s="1413" t="s">
        <v>128</v>
      </c>
      <c r="B78" s="1427" t="s">
        <v>2547</v>
      </c>
      <c r="C78" s="410"/>
      <c r="D78" s="1414"/>
      <c r="E78" s="744"/>
      <c r="F78" s="330">
        <f t="shared" si="1"/>
        <v>0</v>
      </c>
    </row>
    <row r="79" spans="1:6" ht="25.5">
      <c r="A79" s="1413"/>
      <c r="B79" s="1427" t="s">
        <v>2546</v>
      </c>
      <c r="C79" s="1416" t="s">
        <v>93</v>
      </c>
      <c r="D79" s="1414">
        <v>1</v>
      </c>
      <c r="E79" s="744"/>
      <c r="F79" s="330">
        <f t="shared" si="1"/>
        <v>0</v>
      </c>
    </row>
    <row r="80" spans="1:6">
      <c r="A80" s="1413"/>
      <c r="B80" s="1427"/>
      <c r="C80" s="1416"/>
      <c r="D80" s="1414"/>
      <c r="E80" s="744"/>
      <c r="F80" s="330">
        <f t="shared" si="1"/>
        <v>0</v>
      </c>
    </row>
    <row r="81" spans="1:16" ht="127.5">
      <c r="A81" s="1413" t="s">
        <v>129</v>
      </c>
      <c r="B81" s="1417" t="s">
        <v>2545</v>
      </c>
      <c r="C81" s="1418" t="s">
        <v>93</v>
      </c>
      <c r="D81" s="1414">
        <v>40</v>
      </c>
      <c r="E81" s="744"/>
      <c r="F81" s="330">
        <f t="shared" si="1"/>
        <v>0</v>
      </c>
    </row>
    <row r="82" spans="1:16">
      <c r="A82" s="1413"/>
      <c r="B82" s="1423"/>
      <c r="C82" s="1418"/>
      <c r="D82" s="1414"/>
      <c r="E82" s="744"/>
      <c r="F82" s="330">
        <f t="shared" si="1"/>
        <v>0</v>
      </c>
    </row>
    <row r="83" spans="1:16" ht="127.5">
      <c r="A83" s="1413" t="s">
        <v>130</v>
      </c>
      <c r="B83" s="1417" t="s">
        <v>2544</v>
      </c>
      <c r="C83" s="330" t="s">
        <v>93</v>
      </c>
      <c r="D83" s="1414">
        <v>2</v>
      </c>
      <c r="E83" s="744"/>
      <c r="F83" s="330">
        <f t="shared" si="1"/>
        <v>0</v>
      </c>
    </row>
    <row r="84" spans="1:16">
      <c r="A84" s="1413"/>
      <c r="B84" s="1424"/>
      <c r="C84" s="330"/>
      <c r="D84" s="1414"/>
      <c r="E84" s="744"/>
      <c r="F84" s="330">
        <f t="shared" si="1"/>
        <v>0</v>
      </c>
    </row>
    <row r="85" spans="1:16" ht="178.5">
      <c r="A85" s="1413" t="s">
        <v>133</v>
      </c>
      <c r="B85" s="1417" t="s">
        <v>2543</v>
      </c>
      <c r="C85" s="330"/>
      <c r="D85" s="1414"/>
      <c r="E85" s="744"/>
      <c r="F85" s="330">
        <f t="shared" si="1"/>
        <v>0</v>
      </c>
    </row>
    <row r="86" spans="1:16">
      <c r="A86" s="1413"/>
      <c r="B86" s="1417" t="s">
        <v>2542</v>
      </c>
      <c r="C86" s="1425" t="s">
        <v>93</v>
      </c>
      <c r="D86" s="1414">
        <v>1</v>
      </c>
      <c r="E86" s="744"/>
      <c r="F86" s="330">
        <f t="shared" si="1"/>
        <v>0</v>
      </c>
    </row>
    <row r="87" spans="1:16">
      <c r="A87" s="1413"/>
      <c r="B87" s="1417"/>
      <c r="C87" s="1425"/>
      <c r="D87" s="1414"/>
      <c r="E87" s="744"/>
      <c r="F87" s="330">
        <f t="shared" si="1"/>
        <v>0</v>
      </c>
    </row>
    <row r="88" spans="1:16" ht="25.5">
      <c r="A88" s="1413" t="s">
        <v>135</v>
      </c>
      <c r="B88" s="1417" t="s">
        <v>2541</v>
      </c>
      <c r="C88" s="1425"/>
      <c r="D88" s="1414"/>
      <c r="E88" s="744"/>
      <c r="F88" s="330">
        <f t="shared" si="1"/>
        <v>0</v>
      </c>
    </row>
    <row r="89" spans="1:16" ht="25.5">
      <c r="A89" s="1413"/>
      <c r="B89" s="1417" t="s">
        <v>2540</v>
      </c>
      <c r="C89" s="1425" t="s">
        <v>93</v>
      </c>
      <c r="D89" s="1414">
        <v>2</v>
      </c>
      <c r="E89" s="744"/>
      <c r="F89" s="330">
        <f t="shared" si="1"/>
        <v>0</v>
      </c>
    </row>
    <row r="90" spans="1:16" ht="25.5">
      <c r="A90" s="1413" t="s">
        <v>136</v>
      </c>
      <c r="B90" s="1417" t="s">
        <v>2539</v>
      </c>
      <c r="C90" s="1425"/>
      <c r="D90" s="1414"/>
      <c r="E90" s="744"/>
      <c r="F90" s="330">
        <f t="shared" si="1"/>
        <v>0</v>
      </c>
    </row>
    <row r="91" spans="1:16" ht="25.5">
      <c r="A91" s="1413"/>
      <c r="B91" s="1417" t="s">
        <v>2538</v>
      </c>
      <c r="C91" s="1425" t="s">
        <v>93</v>
      </c>
      <c r="D91" s="1414">
        <v>2</v>
      </c>
      <c r="E91" s="744"/>
      <c r="F91" s="330">
        <f t="shared" si="1"/>
        <v>0</v>
      </c>
    </row>
    <row r="92" spans="1:16">
      <c r="A92" s="1413"/>
      <c r="B92" s="1424"/>
      <c r="C92" s="330"/>
      <c r="D92" s="1414"/>
      <c r="E92" s="1426"/>
      <c r="F92" s="330">
        <f t="shared" si="1"/>
        <v>0</v>
      </c>
    </row>
    <row r="93" spans="1:16" ht="38.25">
      <c r="A93" s="1413" t="s">
        <v>137</v>
      </c>
      <c r="B93" s="1427" t="s">
        <v>2537</v>
      </c>
      <c r="C93" s="1418" t="s">
        <v>2</v>
      </c>
      <c r="D93" s="1414">
        <v>1</v>
      </c>
      <c r="E93" s="744"/>
      <c r="F93" s="330">
        <f t="shared" si="1"/>
        <v>0</v>
      </c>
    </row>
    <row r="94" spans="1:16">
      <c r="A94" s="1413"/>
      <c r="B94" s="1427"/>
      <c r="C94" s="1418"/>
      <c r="D94" s="1414"/>
      <c r="E94" s="744"/>
      <c r="F94" s="330">
        <f t="shared" si="1"/>
        <v>0</v>
      </c>
    </row>
    <row r="95" spans="1:16" ht="38.25">
      <c r="A95" s="1413" t="s">
        <v>139</v>
      </c>
      <c r="B95" s="1427" t="s">
        <v>2536</v>
      </c>
      <c r="C95" s="1418" t="s">
        <v>2</v>
      </c>
      <c r="D95" s="1414">
        <v>1</v>
      </c>
      <c r="E95" s="744"/>
      <c r="F95" s="330">
        <f t="shared" si="1"/>
        <v>0</v>
      </c>
    </row>
    <row r="96" spans="1:16">
      <c r="A96" s="1413"/>
      <c r="B96" s="1415"/>
      <c r="C96" s="1418"/>
      <c r="D96" s="1414"/>
      <c r="E96" s="744"/>
      <c r="F96" s="330">
        <f t="shared" si="1"/>
        <v>0</v>
      </c>
      <c r="G96" s="345"/>
      <c r="H96" s="345"/>
      <c r="I96" s="345"/>
      <c r="J96" s="345"/>
      <c r="K96" s="345"/>
      <c r="L96" s="345"/>
      <c r="M96" s="345"/>
      <c r="N96" s="345"/>
      <c r="O96" s="345"/>
      <c r="P96" s="345"/>
    </row>
    <row r="97" spans="1:16" s="345" customFormat="1">
      <c r="A97" s="351" t="s">
        <v>2423</v>
      </c>
      <c r="B97" s="350" t="s">
        <v>2535</v>
      </c>
      <c r="C97" s="349"/>
      <c r="D97" s="348"/>
      <c r="E97" s="746"/>
      <c r="F97" s="330">
        <f>SUM(F13:F96)</f>
        <v>0</v>
      </c>
      <c r="G97" s="410"/>
      <c r="H97" s="410"/>
      <c r="I97" s="410"/>
      <c r="J97" s="410"/>
      <c r="K97" s="410"/>
      <c r="L97" s="410"/>
      <c r="M97" s="410"/>
      <c r="N97" s="410"/>
      <c r="O97" s="410"/>
      <c r="P97" s="410"/>
    </row>
    <row r="98" spans="1:16">
      <c r="A98" s="1413"/>
      <c r="B98" s="1415"/>
      <c r="C98" s="1413"/>
      <c r="D98" s="1414"/>
      <c r="E98" s="742"/>
      <c r="F98" s="330">
        <f t="shared" si="1"/>
        <v>0</v>
      </c>
    </row>
    <row r="99" spans="1:16" ht="15">
      <c r="A99" s="1411" t="s">
        <v>2421</v>
      </c>
      <c r="B99" s="1412" t="s">
        <v>2420</v>
      </c>
      <c r="C99" s="1413"/>
      <c r="D99" s="1414"/>
      <c r="E99" s="742"/>
      <c r="F99" s="330">
        <f t="shared" si="1"/>
        <v>0</v>
      </c>
    </row>
    <row r="100" spans="1:16">
      <c r="A100" s="1413"/>
      <c r="B100" s="1415"/>
      <c r="C100" s="1413"/>
      <c r="D100" s="1414"/>
      <c r="E100" s="742"/>
      <c r="F100" s="330">
        <f t="shared" si="1"/>
        <v>0</v>
      </c>
    </row>
    <row r="101" spans="1:16" ht="102">
      <c r="A101" s="1413" t="s">
        <v>1</v>
      </c>
      <c r="B101" s="1417" t="s">
        <v>2534</v>
      </c>
      <c r="C101" s="1413"/>
      <c r="D101" s="1414"/>
      <c r="E101" s="742"/>
      <c r="F101" s="330">
        <f t="shared" si="1"/>
        <v>0</v>
      </c>
    </row>
    <row r="102" spans="1:16">
      <c r="A102" s="1413"/>
      <c r="B102" s="1423" t="s">
        <v>2533</v>
      </c>
      <c r="C102" s="1418" t="s">
        <v>109</v>
      </c>
      <c r="D102" s="1414">
        <v>20</v>
      </c>
      <c r="E102" s="744"/>
      <c r="F102" s="330">
        <f t="shared" si="1"/>
        <v>0</v>
      </c>
    </row>
    <row r="103" spans="1:16">
      <c r="A103" s="1413"/>
      <c r="B103" s="1423" t="s">
        <v>2532</v>
      </c>
      <c r="C103" s="1418" t="s">
        <v>109</v>
      </c>
      <c r="D103" s="1414">
        <v>350</v>
      </c>
      <c r="E103" s="744"/>
      <c r="F103" s="330">
        <f t="shared" si="1"/>
        <v>0</v>
      </c>
    </row>
    <row r="104" spans="1:16">
      <c r="A104" s="1413"/>
      <c r="B104" s="1423" t="s">
        <v>2506</v>
      </c>
      <c r="C104" s="1418" t="s">
        <v>109</v>
      </c>
      <c r="D104" s="1414">
        <v>520</v>
      </c>
      <c r="E104" s="744"/>
      <c r="F104" s="330">
        <f t="shared" si="1"/>
        <v>0</v>
      </c>
    </row>
    <row r="105" spans="1:16">
      <c r="A105" s="1413"/>
      <c r="B105" s="1423" t="s">
        <v>2531</v>
      </c>
      <c r="C105" s="1418" t="s">
        <v>109</v>
      </c>
      <c r="D105" s="1414">
        <v>65</v>
      </c>
      <c r="E105" s="744"/>
      <c r="F105" s="330">
        <f t="shared" si="1"/>
        <v>0</v>
      </c>
    </row>
    <row r="106" spans="1:16">
      <c r="A106" s="1413"/>
      <c r="B106" s="1423"/>
      <c r="C106" s="1418"/>
      <c r="D106" s="1414"/>
      <c r="E106" s="744"/>
      <c r="F106" s="330">
        <f t="shared" si="1"/>
        <v>0</v>
      </c>
    </row>
    <row r="107" spans="1:16" ht="51">
      <c r="A107" s="1413" t="s">
        <v>94</v>
      </c>
      <c r="B107" s="1417" t="s">
        <v>2530</v>
      </c>
      <c r="C107" s="1418"/>
      <c r="D107" s="1414"/>
      <c r="E107" s="744"/>
      <c r="F107" s="330">
        <f t="shared" si="1"/>
        <v>0</v>
      </c>
    </row>
    <row r="108" spans="1:16" ht="48.75">
      <c r="A108" s="1413"/>
      <c r="B108" s="1427" t="s">
        <v>2529</v>
      </c>
      <c r="C108" s="1418"/>
      <c r="D108" s="1414"/>
      <c r="E108" s="744"/>
      <c r="F108" s="330">
        <f t="shared" si="1"/>
        <v>0</v>
      </c>
    </row>
    <row r="109" spans="1:16">
      <c r="A109" s="1413"/>
      <c r="B109" s="1423" t="s">
        <v>2487</v>
      </c>
      <c r="C109" s="1418" t="s">
        <v>109</v>
      </c>
      <c r="D109" s="1414">
        <v>1300</v>
      </c>
      <c r="E109" s="744"/>
      <c r="F109" s="330">
        <f t="shared" si="1"/>
        <v>0</v>
      </c>
    </row>
    <row r="110" spans="1:16">
      <c r="A110" s="1413"/>
      <c r="B110" s="1423" t="s">
        <v>2528</v>
      </c>
      <c r="C110" s="1418" t="s">
        <v>109</v>
      </c>
      <c r="D110" s="1414">
        <v>1600</v>
      </c>
      <c r="E110" s="744"/>
      <c r="F110" s="330">
        <f t="shared" si="1"/>
        <v>0</v>
      </c>
    </row>
    <row r="111" spans="1:16">
      <c r="A111" s="1413"/>
      <c r="B111" s="1423" t="s">
        <v>2527</v>
      </c>
      <c r="C111" s="1418" t="s">
        <v>109</v>
      </c>
      <c r="D111" s="1414">
        <v>1800</v>
      </c>
      <c r="E111" s="744"/>
      <c r="F111" s="330">
        <f t="shared" si="1"/>
        <v>0</v>
      </c>
    </row>
    <row r="112" spans="1:16">
      <c r="A112" s="1413"/>
      <c r="B112" s="1415"/>
      <c r="C112" s="1413"/>
      <c r="D112" s="1414"/>
      <c r="E112" s="744"/>
      <c r="F112" s="330">
        <f t="shared" si="1"/>
        <v>0</v>
      </c>
    </row>
    <row r="113" spans="1:6" ht="76.5">
      <c r="A113" s="1413" t="s">
        <v>97</v>
      </c>
      <c r="B113" s="1417" t="s">
        <v>2526</v>
      </c>
      <c r="C113" s="1413"/>
      <c r="D113" s="1414"/>
      <c r="E113" s="744"/>
      <c r="F113" s="330">
        <f t="shared" si="1"/>
        <v>0</v>
      </c>
    </row>
    <row r="114" spans="1:6" ht="51">
      <c r="A114" s="1413"/>
      <c r="B114" s="1427" t="s">
        <v>2525</v>
      </c>
      <c r="C114" s="1413"/>
      <c r="D114" s="1414"/>
      <c r="E114" s="744"/>
      <c r="F114" s="330">
        <f t="shared" si="1"/>
        <v>0</v>
      </c>
    </row>
    <row r="115" spans="1:6" s="1420" customFormat="1">
      <c r="A115" s="1413"/>
      <c r="B115" s="1423" t="s">
        <v>2524</v>
      </c>
      <c r="C115" s="1418" t="s">
        <v>109</v>
      </c>
      <c r="D115" s="1414">
        <v>100</v>
      </c>
      <c r="E115" s="744"/>
      <c r="F115" s="330">
        <f t="shared" si="1"/>
        <v>0</v>
      </c>
    </row>
    <row r="116" spans="1:6" s="1420" customFormat="1">
      <c r="A116" s="1413"/>
      <c r="B116" s="1423" t="s">
        <v>2523</v>
      </c>
      <c r="C116" s="1418" t="s">
        <v>109</v>
      </c>
      <c r="D116" s="1414">
        <v>200</v>
      </c>
      <c r="E116" s="744"/>
      <c r="F116" s="330">
        <f t="shared" si="1"/>
        <v>0</v>
      </c>
    </row>
    <row r="117" spans="1:6" s="1420" customFormat="1">
      <c r="A117" s="1413"/>
      <c r="B117" s="1423" t="s">
        <v>2522</v>
      </c>
      <c r="C117" s="1418" t="s">
        <v>109</v>
      </c>
      <c r="D117" s="1414">
        <v>700</v>
      </c>
      <c r="E117" s="744"/>
      <c r="F117" s="330">
        <f t="shared" si="1"/>
        <v>0</v>
      </c>
    </row>
    <row r="118" spans="1:6" s="1420" customFormat="1">
      <c r="A118" s="1413"/>
      <c r="B118" s="1423" t="s">
        <v>2521</v>
      </c>
      <c r="C118" s="1418" t="s">
        <v>109</v>
      </c>
      <c r="D118" s="1414">
        <v>200</v>
      </c>
      <c r="E118" s="744"/>
      <c r="F118" s="330">
        <f t="shared" si="1"/>
        <v>0</v>
      </c>
    </row>
    <row r="119" spans="1:6" s="1420" customFormat="1">
      <c r="A119" s="1413"/>
      <c r="B119" s="1423" t="s">
        <v>2520</v>
      </c>
      <c r="C119" s="1418" t="s">
        <v>109</v>
      </c>
      <c r="D119" s="1414">
        <v>100</v>
      </c>
      <c r="E119" s="744"/>
      <c r="F119" s="330">
        <f t="shared" si="1"/>
        <v>0</v>
      </c>
    </row>
    <row r="120" spans="1:6">
      <c r="A120" s="1413"/>
      <c r="B120" s="1423"/>
      <c r="C120" s="1418"/>
      <c r="D120" s="1414"/>
      <c r="E120" s="744"/>
      <c r="F120" s="330">
        <f t="shared" si="1"/>
        <v>0</v>
      </c>
    </row>
    <row r="121" spans="1:6" ht="76.5">
      <c r="A121" s="1413" t="s">
        <v>98</v>
      </c>
      <c r="B121" s="1417" t="s">
        <v>2519</v>
      </c>
      <c r="C121" s="1418"/>
      <c r="D121" s="1414"/>
      <c r="E121" s="744"/>
      <c r="F121" s="330">
        <f t="shared" si="1"/>
        <v>0</v>
      </c>
    </row>
    <row r="122" spans="1:6">
      <c r="A122" s="1413"/>
      <c r="B122" s="1423" t="s">
        <v>2518</v>
      </c>
      <c r="C122" s="1418" t="s">
        <v>93</v>
      </c>
      <c r="D122" s="1414">
        <v>20</v>
      </c>
      <c r="E122" s="744"/>
      <c r="F122" s="330">
        <f t="shared" si="1"/>
        <v>0</v>
      </c>
    </row>
    <row r="123" spans="1:6">
      <c r="A123" s="1413"/>
      <c r="B123" s="1423" t="s">
        <v>2517</v>
      </c>
      <c r="C123" s="1418" t="s">
        <v>93</v>
      </c>
      <c r="D123" s="1414">
        <v>30</v>
      </c>
      <c r="E123" s="744"/>
      <c r="F123" s="330">
        <f t="shared" si="1"/>
        <v>0</v>
      </c>
    </row>
    <row r="124" spans="1:6">
      <c r="A124" s="1413"/>
      <c r="B124" s="1423" t="s">
        <v>2516</v>
      </c>
      <c r="C124" s="1418" t="s">
        <v>93</v>
      </c>
      <c r="D124" s="1414">
        <v>50</v>
      </c>
      <c r="E124" s="744"/>
      <c r="F124" s="330">
        <f t="shared" si="1"/>
        <v>0</v>
      </c>
    </row>
    <row r="125" spans="1:6">
      <c r="A125" s="1413"/>
      <c r="B125" s="1423" t="s">
        <v>2515</v>
      </c>
      <c r="C125" s="1418" t="s">
        <v>93</v>
      </c>
      <c r="D125" s="1414">
        <v>10</v>
      </c>
      <c r="E125" s="744"/>
      <c r="F125" s="330">
        <f t="shared" si="1"/>
        <v>0</v>
      </c>
    </row>
    <row r="126" spans="1:6">
      <c r="A126" s="1413"/>
      <c r="B126" s="1423"/>
      <c r="C126" s="1418"/>
      <c r="D126" s="1414"/>
      <c r="E126" s="744"/>
      <c r="F126" s="330">
        <f t="shared" si="1"/>
        <v>0</v>
      </c>
    </row>
    <row r="127" spans="1:6" ht="51">
      <c r="A127" s="1413" t="s">
        <v>101</v>
      </c>
      <c r="B127" s="1417" t="s">
        <v>2514</v>
      </c>
      <c r="C127" s="410"/>
      <c r="D127" s="1414"/>
      <c r="E127" s="744"/>
      <c r="F127" s="330">
        <f t="shared" si="1"/>
        <v>0</v>
      </c>
    </row>
    <row r="128" spans="1:6">
      <c r="A128" s="1413"/>
      <c r="B128" s="1423" t="s">
        <v>2513</v>
      </c>
      <c r="C128" s="1418" t="s">
        <v>93</v>
      </c>
      <c r="D128" s="1414">
        <v>24</v>
      </c>
      <c r="E128" s="744"/>
      <c r="F128" s="330">
        <f t="shared" si="1"/>
        <v>0</v>
      </c>
    </row>
    <row r="129" spans="1:16">
      <c r="A129" s="1413"/>
      <c r="B129" s="1423"/>
      <c r="C129" s="1418"/>
      <c r="D129" s="1414"/>
      <c r="E129" s="744"/>
      <c r="F129" s="330">
        <f t="shared" si="1"/>
        <v>0</v>
      </c>
    </row>
    <row r="130" spans="1:16" ht="63.75">
      <c r="A130" s="1413" t="s">
        <v>110</v>
      </c>
      <c r="B130" s="1417" t="s">
        <v>2512</v>
      </c>
      <c r="C130" s="1418"/>
      <c r="D130" s="1414"/>
      <c r="E130" s="744"/>
      <c r="F130" s="330">
        <f t="shared" si="1"/>
        <v>0</v>
      </c>
    </row>
    <row r="131" spans="1:16">
      <c r="A131" s="1413"/>
      <c r="B131" s="1423" t="s">
        <v>2511</v>
      </c>
      <c r="C131" s="1418" t="s">
        <v>109</v>
      </c>
      <c r="D131" s="1414">
        <v>15</v>
      </c>
      <c r="E131" s="744"/>
      <c r="F131" s="330">
        <f t="shared" si="1"/>
        <v>0</v>
      </c>
    </row>
    <row r="132" spans="1:16">
      <c r="A132" s="1413"/>
      <c r="B132" s="1423" t="s">
        <v>2510</v>
      </c>
      <c r="C132" s="1418" t="s">
        <v>93</v>
      </c>
      <c r="D132" s="1414">
        <v>9</v>
      </c>
      <c r="E132" s="744"/>
      <c r="F132" s="330">
        <f t="shared" si="1"/>
        <v>0</v>
      </c>
    </row>
    <row r="133" spans="1:16">
      <c r="A133" s="1413"/>
      <c r="B133" s="1423"/>
      <c r="C133" s="1418"/>
      <c r="D133" s="1414"/>
      <c r="E133" s="744"/>
      <c r="F133" s="330">
        <f t="shared" si="1"/>
        <v>0</v>
      </c>
    </row>
    <row r="134" spans="1:16" ht="38.25">
      <c r="A134" s="1413" t="s">
        <v>116</v>
      </c>
      <c r="B134" s="1427" t="s">
        <v>2509</v>
      </c>
      <c r="C134" s="1418" t="s">
        <v>2</v>
      </c>
      <c r="D134" s="1414">
        <v>1</v>
      </c>
      <c r="E134" s="744"/>
      <c r="F134" s="330">
        <f t="shared" si="1"/>
        <v>0</v>
      </c>
    </row>
    <row r="135" spans="1:16">
      <c r="A135" s="1413"/>
      <c r="B135" s="1415"/>
      <c r="C135" s="1413"/>
      <c r="D135" s="1414"/>
      <c r="E135" s="742"/>
      <c r="F135" s="330">
        <f t="shared" si="1"/>
        <v>0</v>
      </c>
      <c r="G135" s="1420"/>
      <c r="H135" s="1420"/>
      <c r="I135" s="1420"/>
      <c r="J135" s="1420"/>
      <c r="K135" s="1420"/>
      <c r="L135" s="1420"/>
      <c r="M135" s="1420"/>
      <c r="N135" s="1420"/>
      <c r="O135" s="1420"/>
      <c r="P135" s="1420"/>
    </row>
    <row r="136" spans="1:16" s="1420" customFormat="1" ht="76.5">
      <c r="A136" s="1413" t="s">
        <v>120</v>
      </c>
      <c r="B136" s="1417" t="s">
        <v>2508</v>
      </c>
      <c r="C136" s="1413"/>
      <c r="D136" s="1414"/>
      <c r="E136" s="742"/>
      <c r="F136" s="330">
        <f t="shared" si="1"/>
        <v>0</v>
      </c>
      <c r="G136" s="410"/>
      <c r="H136" s="410"/>
      <c r="I136" s="410"/>
      <c r="J136" s="410"/>
      <c r="K136" s="410"/>
      <c r="L136" s="410"/>
      <c r="M136" s="410"/>
      <c r="N136" s="410"/>
      <c r="O136" s="410"/>
      <c r="P136" s="410"/>
    </row>
    <row r="137" spans="1:16">
      <c r="A137" s="1413"/>
      <c r="B137" s="1423" t="s">
        <v>2507</v>
      </c>
      <c r="C137" s="1418" t="s">
        <v>93</v>
      </c>
      <c r="D137" s="1414">
        <v>10</v>
      </c>
      <c r="E137" s="744"/>
      <c r="F137" s="330">
        <f t="shared" si="1"/>
        <v>0</v>
      </c>
    </row>
    <row r="138" spans="1:16">
      <c r="A138" s="1413"/>
      <c r="B138" s="1423" t="s">
        <v>2506</v>
      </c>
      <c r="C138" s="1418" t="s">
        <v>93</v>
      </c>
      <c r="D138" s="1414">
        <v>80</v>
      </c>
      <c r="E138" s="744"/>
      <c r="F138" s="330">
        <f t="shared" si="1"/>
        <v>0</v>
      </c>
    </row>
    <row r="139" spans="1:16">
      <c r="A139" s="1413"/>
      <c r="B139" s="1423" t="s">
        <v>2505</v>
      </c>
      <c r="C139" s="1418" t="s">
        <v>93</v>
      </c>
      <c r="D139" s="1414">
        <v>45</v>
      </c>
      <c r="E139" s="744"/>
      <c r="F139" s="330">
        <f t="shared" si="1"/>
        <v>0</v>
      </c>
    </row>
    <row r="140" spans="1:16">
      <c r="A140" s="1413"/>
      <c r="B140" s="1423"/>
      <c r="C140" s="1418"/>
      <c r="D140" s="1414"/>
      <c r="E140" s="744"/>
      <c r="F140" s="330">
        <f t="shared" si="1"/>
        <v>0</v>
      </c>
    </row>
    <row r="141" spans="1:16" ht="38.25">
      <c r="A141" s="1413" t="s">
        <v>123</v>
      </c>
      <c r="B141" s="1417" t="s">
        <v>2504</v>
      </c>
      <c r="C141" s="1418" t="s">
        <v>93</v>
      </c>
      <c r="D141" s="1414">
        <v>110</v>
      </c>
      <c r="E141" s="744"/>
      <c r="F141" s="330">
        <f t="shared" ref="F141:F204" si="2">D141*E141</f>
        <v>0</v>
      </c>
    </row>
    <row r="142" spans="1:16">
      <c r="A142" s="1413"/>
      <c r="B142" s="1415"/>
      <c r="C142" s="1418"/>
      <c r="D142" s="1414"/>
      <c r="E142" s="744"/>
      <c r="F142" s="330">
        <f t="shared" si="2"/>
        <v>0</v>
      </c>
    </row>
    <row r="143" spans="1:16">
      <c r="A143" s="1413"/>
      <c r="B143" s="1415"/>
      <c r="C143" s="1418"/>
      <c r="D143" s="1414"/>
      <c r="E143" s="744"/>
      <c r="F143" s="330">
        <f t="shared" si="2"/>
        <v>0</v>
      </c>
    </row>
    <row r="144" spans="1:16" ht="51">
      <c r="A144" s="1413" t="s">
        <v>124</v>
      </c>
      <c r="B144" s="1417" t="s">
        <v>2503</v>
      </c>
      <c r="C144" s="1418"/>
      <c r="D144" s="1414"/>
      <c r="E144" s="744"/>
      <c r="F144" s="330">
        <f t="shared" si="2"/>
        <v>0</v>
      </c>
    </row>
    <row r="145" spans="1:6">
      <c r="A145" s="1413"/>
      <c r="B145" s="1423" t="s">
        <v>2502</v>
      </c>
      <c r="C145" s="1418" t="s">
        <v>93</v>
      </c>
      <c r="D145" s="1414">
        <v>16</v>
      </c>
      <c r="E145" s="744"/>
      <c r="F145" s="330">
        <f t="shared" si="2"/>
        <v>0</v>
      </c>
    </row>
    <row r="146" spans="1:6">
      <c r="A146" s="1413"/>
      <c r="B146" s="1427"/>
      <c r="C146" s="1418"/>
      <c r="D146" s="1414"/>
      <c r="E146" s="744"/>
      <c r="F146" s="330">
        <f t="shared" si="2"/>
        <v>0</v>
      </c>
    </row>
    <row r="147" spans="1:6" ht="76.5">
      <c r="A147" s="1413" t="s">
        <v>126</v>
      </c>
      <c r="B147" s="1417" t="s">
        <v>2501</v>
      </c>
      <c r="C147" s="1425" t="s">
        <v>93</v>
      </c>
      <c r="D147" s="1414">
        <v>1</v>
      </c>
      <c r="E147" s="744"/>
      <c r="F147" s="330">
        <f t="shared" si="2"/>
        <v>0</v>
      </c>
    </row>
    <row r="148" spans="1:6">
      <c r="A148" s="1413"/>
      <c r="B148" s="1463"/>
      <c r="C148" s="1418"/>
      <c r="D148" s="1414"/>
      <c r="E148" s="744"/>
      <c r="F148" s="330">
        <f t="shared" si="2"/>
        <v>0</v>
      </c>
    </row>
    <row r="149" spans="1:6" ht="51">
      <c r="A149" s="1413" t="s">
        <v>127</v>
      </c>
      <c r="B149" s="1427" t="s">
        <v>2500</v>
      </c>
      <c r="C149" s="1418" t="s">
        <v>93</v>
      </c>
      <c r="D149" s="1414">
        <v>1</v>
      </c>
      <c r="E149" s="744"/>
      <c r="F149" s="330">
        <f t="shared" si="2"/>
        <v>0</v>
      </c>
    </row>
    <row r="150" spans="1:6">
      <c r="A150" s="1413"/>
      <c r="B150" s="1427"/>
      <c r="C150" s="1418"/>
      <c r="D150" s="1414"/>
      <c r="E150" s="744"/>
      <c r="F150" s="330">
        <f t="shared" si="2"/>
        <v>0</v>
      </c>
    </row>
    <row r="151" spans="1:6" ht="51">
      <c r="A151" s="1413" t="s">
        <v>128</v>
      </c>
      <c r="B151" s="1417" t="s">
        <v>2499</v>
      </c>
      <c r="C151" s="1418"/>
      <c r="D151" s="1428"/>
      <c r="E151" s="744"/>
      <c r="F151" s="330">
        <f t="shared" si="2"/>
        <v>0</v>
      </c>
    </row>
    <row r="152" spans="1:6" ht="25.5">
      <c r="A152" s="1413"/>
      <c r="B152" s="1417" t="s">
        <v>2498</v>
      </c>
      <c r="C152" s="1418"/>
      <c r="D152" s="1428"/>
      <c r="E152" s="744"/>
      <c r="F152" s="330">
        <f t="shared" si="2"/>
        <v>0</v>
      </c>
    </row>
    <row r="153" spans="1:6">
      <c r="A153" s="1413"/>
      <c r="B153" s="1417" t="s">
        <v>2497</v>
      </c>
      <c r="C153" s="1418"/>
      <c r="D153" s="1414"/>
      <c r="E153" s="744"/>
      <c r="F153" s="330">
        <f t="shared" si="2"/>
        <v>0</v>
      </c>
    </row>
    <row r="154" spans="1:6">
      <c r="A154" s="1413"/>
      <c r="B154" s="1419" t="s">
        <v>2496</v>
      </c>
      <c r="C154" s="1418" t="s">
        <v>93</v>
      </c>
      <c r="D154" s="1428">
        <v>1</v>
      </c>
      <c r="E154" s="744"/>
      <c r="F154" s="330">
        <f t="shared" si="2"/>
        <v>0</v>
      </c>
    </row>
    <row r="155" spans="1:6">
      <c r="A155" s="1413"/>
      <c r="B155" s="1419" t="s">
        <v>2495</v>
      </c>
      <c r="C155" s="1418" t="s">
        <v>93</v>
      </c>
      <c r="D155" s="1428">
        <v>2</v>
      </c>
      <c r="E155" s="744"/>
      <c r="F155" s="330">
        <f t="shared" si="2"/>
        <v>0</v>
      </c>
    </row>
    <row r="156" spans="1:6">
      <c r="A156" s="1413"/>
      <c r="B156" s="1419" t="s">
        <v>2494</v>
      </c>
      <c r="C156" s="1418" t="s">
        <v>93</v>
      </c>
      <c r="D156" s="1428">
        <v>1</v>
      </c>
      <c r="E156" s="744"/>
      <c r="F156" s="330">
        <f t="shared" si="2"/>
        <v>0</v>
      </c>
    </row>
    <row r="157" spans="1:6">
      <c r="A157" s="1413"/>
      <c r="B157" s="1419" t="s">
        <v>2493</v>
      </c>
      <c r="C157" s="1418" t="s">
        <v>93</v>
      </c>
      <c r="D157" s="1428">
        <v>1</v>
      </c>
      <c r="E157" s="744"/>
      <c r="F157" s="330">
        <f t="shared" si="2"/>
        <v>0</v>
      </c>
    </row>
    <row r="158" spans="1:6">
      <c r="A158" s="1413"/>
      <c r="B158" s="1419" t="s">
        <v>2492</v>
      </c>
      <c r="C158" s="1418" t="s">
        <v>93</v>
      </c>
      <c r="D158" s="1428">
        <v>7</v>
      </c>
      <c r="E158" s="744"/>
      <c r="F158" s="330">
        <f t="shared" si="2"/>
        <v>0</v>
      </c>
    </row>
    <row r="159" spans="1:6">
      <c r="A159" s="1413"/>
      <c r="B159" s="1419" t="s">
        <v>2491</v>
      </c>
      <c r="C159" s="1418" t="s">
        <v>93</v>
      </c>
      <c r="D159" s="1428">
        <v>1</v>
      </c>
      <c r="E159" s="744"/>
      <c r="F159" s="330">
        <f t="shared" si="2"/>
        <v>0</v>
      </c>
    </row>
    <row r="160" spans="1:6">
      <c r="A160" s="1413"/>
      <c r="B160" s="1419" t="s">
        <v>2490</v>
      </c>
      <c r="C160" s="1418" t="s">
        <v>93</v>
      </c>
      <c r="D160" s="1428">
        <v>1</v>
      </c>
      <c r="E160" s="744"/>
      <c r="F160" s="330">
        <f t="shared" si="2"/>
        <v>0</v>
      </c>
    </row>
    <row r="161" spans="1:6">
      <c r="A161" s="1413"/>
      <c r="B161" s="1419" t="s">
        <v>2489</v>
      </c>
      <c r="C161" s="1418" t="s">
        <v>93</v>
      </c>
      <c r="D161" s="1428">
        <v>1</v>
      </c>
      <c r="E161" s="744"/>
      <c r="F161" s="330">
        <f t="shared" si="2"/>
        <v>0</v>
      </c>
    </row>
    <row r="162" spans="1:6">
      <c r="A162" s="1413"/>
      <c r="B162" s="1427"/>
      <c r="C162" s="1418"/>
      <c r="D162" s="1414"/>
      <c r="E162" s="744"/>
      <c r="F162" s="330">
        <f t="shared" si="2"/>
        <v>0</v>
      </c>
    </row>
    <row r="163" spans="1:6" ht="38.25">
      <c r="A163" s="1413" t="s">
        <v>129</v>
      </c>
      <c r="B163" s="1417" t="s">
        <v>2488</v>
      </c>
      <c r="C163" s="1418"/>
      <c r="D163" s="1428"/>
      <c r="E163" s="744"/>
      <c r="F163" s="330">
        <f t="shared" si="2"/>
        <v>0</v>
      </c>
    </row>
    <row r="164" spans="1:6">
      <c r="A164" s="1413"/>
      <c r="B164" s="1417" t="s">
        <v>2487</v>
      </c>
      <c r="C164" s="1416" t="s">
        <v>93</v>
      </c>
      <c r="D164" s="1414">
        <v>9</v>
      </c>
      <c r="E164" s="744"/>
      <c r="F164" s="330">
        <f t="shared" si="2"/>
        <v>0</v>
      </c>
    </row>
    <row r="165" spans="1:6">
      <c r="A165" s="1413"/>
      <c r="B165" s="1417"/>
      <c r="C165" s="1416"/>
      <c r="D165" s="1414"/>
      <c r="E165" s="744"/>
      <c r="F165" s="330">
        <f t="shared" si="2"/>
        <v>0</v>
      </c>
    </row>
    <row r="166" spans="1:6" ht="38.25">
      <c r="A166" s="1413" t="s">
        <v>130</v>
      </c>
      <c r="B166" s="1417" t="s">
        <v>2486</v>
      </c>
      <c r="C166" s="1418" t="s">
        <v>93</v>
      </c>
      <c r="D166" s="1428">
        <v>1</v>
      </c>
      <c r="E166" s="744"/>
      <c r="F166" s="330">
        <f t="shared" si="2"/>
        <v>0</v>
      </c>
    </row>
    <row r="167" spans="1:6">
      <c r="A167" s="1413"/>
      <c r="B167" s="1427"/>
      <c r="C167" s="1418"/>
      <c r="D167" s="1428"/>
      <c r="E167" s="744"/>
      <c r="F167" s="330">
        <f t="shared" si="2"/>
        <v>0</v>
      </c>
    </row>
    <row r="168" spans="1:6" ht="63.75">
      <c r="A168" s="1413" t="s">
        <v>133</v>
      </c>
      <c r="B168" s="1427" t="s">
        <v>2485</v>
      </c>
      <c r="C168" s="410"/>
      <c r="D168" s="330"/>
      <c r="E168" s="744"/>
      <c r="F168" s="330">
        <f t="shared" si="2"/>
        <v>0</v>
      </c>
    </row>
    <row r="169" spans="1:6" ht="38.25">
      <c r="A169" s="1413"/>
      <c r="B169" s="1427" t="s">
        <v>2484</v>
      </c>
      <c r="C169" s="1418" t="s">
        <v>109</v>
      </c>
      <c r="D169" s="330">
        <v>25</v>
      </c>
      <c r="E169" s="744"/>
      <c r="F169" s="330">
        <f t="shared" si="2"/>
        <v>0</v>
      </c>
    </row>
    <row r="170" spans="1:6">
      <c r="A170" s="1413"/>
      <c r="B170" s="1427"/>
      <c r="C170" s="1418"/>
      <c r="D170" s="330"/>
      <c r="E170" s="744"/>
      <c r="F170" s="330">
        <f t="shared" si="2"/>
        <v>0</v>
      </c>
    </row>
    <row r="171" spans="1:6">
      <c r="A171" s="1413" t="s">
        <v>135</v>
      </c>
      <c r="B171" s="1427" t="s">
        <v>2483</v>
      </c>
      <c r="C171" s="1418"/>
      <c r="D171" s="330"/>
      <c r="E171" s="744"/>
      <c r="F171" s="330">
        <f t="shared" si="2"/>
        <v>0</v>
      </c>
    </row>
    <row r="172" spans="1:6">
      <c r="A172" s="1413"/>
      <c r="B172" s="1427" t="s">
        <v>2482</v>
      </c>
      <c r="C172" s="1418" t="s">
        <v>109</v>
      </c>
      <c r="D172" s="330">
        <v>6</v>
      </c>
      <c r="E172" s="744"/>
      <c r="F172" s="330">
        <f t="shared" si="2"/>
        <v>0</v>
      </c>
    </row>
    <row r="173" spans="1:6">
      <c r="A173" s="1413"/>
      <c r="B173" s="1427"/>
      <c r="C173" s="1418"/>
      <c r="D173" s="330"/>
      <c r="E173" s="744"/>
      <c r="F173" s="330">
        <f t="shared" si="2"/>
        <v>0</v>
      </c>
    </row>
    <row r="174" spans="1:6" ht="25.5">
      <c r="A174" s="1413" t="s">
        <v>136</v>
      </c>
      <c r="B174" s="1427" t="s">
        <v>2481</v>
      </c>
      <c r="C174" s="1418"/>
      <c r="D174" s="330"/>
      <c r="E174" s="744"/>
      <c r="F174" s="330">
        <f t="shared" si="2"/>
        <v>0</v>
      </c>
    </row>
    <row r="175" spans="1:6" ht="25.5">
      <c r="A175" s="1413"/>
      <c r="B175" s="1427" t="s">
        <v>2480</v>
      </c>
      <c r="C175" s="1418" t="s">
        <v>93</v>
      </c>
      <c r="D175" s="330">
        <v>16</v>
      </c>
      <c r="E175" s="744"/>
      <c r="F175" s="330">
        <f t="shared" si="2"/>
        <v>0</v>
      </c>
    </row>
    <row r="176" spans="1:6">
      <c r="A176" s="1413"/>
      <c r="B176" s="1427"/>
      <c r="C176" s="1418"/>
      <c r="D176" s="330"/>
      <c r="E176" s="744"/>
      <c r="F176" s="330">
        <f t="shared" si="2"/>
        <v>0</v>
      </c>
    </row>
    <row r="177" spans="1:16" s="345" customFormat="1">
      <c r="A177" s="351" t="s">
        <v>2421</v>
      </c>
      <c r="B177" s="350" t="s">
        <v>2479</v>
      </c>
      <c r="C177" s="349"/>
      <c r="D177" s="348"/>
      <c r="E177" s="746"/>
      <c r="F177" s="330">
        <f>SUM(F98:F176)</f>
        <v>0</v>
      </c>
      <c r="G177" s="410"/>
      <c r="H177" s="410"/>
      <c r="I177" s="410"/>
      <c r="J177" s="410"/>
      <c r="K177" s="410"/>
      <c r="L177" s="410"/>
      <c r="M177" s="410"/>
      <c r="N177" s="410"/>
      <c r="O177" s="410"/>
      <c r="P177" s="410"/>
    </row>
    <row r="178" spans="1:16">
      <c r="A178" s="1413"/>
      <c r="B178" s="1427"/>
      <c r="C178" s="1418"/>
      <c r="D178" s="1414"/>
      <c r="E178" s="744"/>
      <c r="F178" s="330">
        <f t="shared" si="2"/>
        <v>0</v>
      </c>
    </row>
    <row r="179" spans="1:16">
      <c r="A179" s="1413"/>
      <c r="B179" s="1427"/>
      <c r="C179" s="1418"/>
      <c r="D179" s="1414"/>
      <c r="E179" s="744"/>
      <c r="F179" s="330">
        <f t="shared" si="2"/>
        <v>0</v>
      </c>
    </row>
    <row r="180" spans="1:16" ht="15">
      <c r="A180" s="1411" t="s">
        <v>2419</v>
      </c>
      <c r="B180" s="1429" t="s">
        <v>2418</v>
      </c>
      <c r="C180" s="1418"/>
      <c r="D180" s="1414"/>
      <c r="E180" s="744"/>
      <c r="F180" s="330">
        <f t="shared" si="2"/>
        <v>0</v>
      </c>
    </row>
    <row r="181" spans="1:16">
      <c r="A181" s="1413"/>
      <c r="B181" s="1427"/>
      <c r="C181" s="1418"/>
      <c r="D181" s="1414"/>
      <c r="E181" s="744"/>
      <c r="F181" s="330">
        <f t="shared" si="2"/>
        <v>0</v>
      </c>
    </row>
    <row r="182" spans="1:16" ht="25.5">
      <c r="A182" s="1413"/>
      <c r="B182" s="1417" t="s">
        <v>2478</v>
      </c>
      <c r="C182" s="410"/>
      <c r="D182" s="1414"/>
      <c r="E182" s="744"/>
      <c r="F182" s="330">
        <f t="shared" si="2"/>
        <v>0</v>
      </c>
    </row>
    <row r="183" spans="1:16" ht="25.5">
      <c r="A183" s="1413"/>
      <c r="B183" s="1417" t="s">
        <v>2477</v>
      </c>
      <c r="C183" s="410"/>
      <c r="D183" s="1414"/>
      <c r="E183" s="744"/>
      <c r="F183" s="330">
        <f t="shared" si="2"/>
        <v>0</v>
      </c>
    </row>
    <row r="184" spans="1:16" ht="38.25">
      <c r="A184" s="1413"/>
      <c r="B184" s="1417" t="s">
        <v>2476</v>
      </c>
      <c r="C184" s="410"/>
      <c r="D184" s="1414"/>
      <c r="E184" s="744"/>
      <c r="F184" s="330">
        <f t="shared" si="2"/>
        <v>0</v>
      </c>
    </row>
    <row r="185" spans="1:16">
      <c r="A185" s="1413"/>
      <c r="B185" s="1417"/>
      <c r="C185" s="410"/>
      <c r="D185" s="1414"/>
      <c r="E185" s="744"/>
      <c r="F185" s="330">
        <f t="shared" si="2"/>
        <v>0</v>
      </c>
    </row>
    <row r="186" spans="1:16" ht="89.25">
      <c r="A186" s="1413" t="s">
        <v>1</v>
      </c>
      <c r="B186" s="1430" t="s">
        <v>2475</v>
      </c>
      <c r="C186" s="1416"/>
      <c r="D186" s="1414"/>
      <c r="E186" s="744"/>
      <c r="F186" s="330">
        <f t="shared" si="2"/>
        <v>0</v>
      </c>
    </row>
    <row r="187" spans="1:16">
      <c r="A187" s="1413"/>
      <c r="B187" s="1430" t="s">
        <v>2473</v>
      </c>
      <c r="C187" s="1418" t="s">
        <v>93</v>
      </c>
      <c r="D187" s="1414">
        <v>50</v>
      </c>
      <c r="E187" s="744"/>
      <c r="F187" s="330">
        <f t="shared" si="2"/>
        <v>0</v>
      </c>
    </row>
    <row r="188" spans="1:16">
      <c r="A188" s="1413"/>
      <c r="B188" s="1427"/>
      <c r="C188" s="1418"/>
      <c r="D188" s="1414"/>
      <c r="E188" s="744"/>
      <c r="F188" s="330">
        <f t="shared" si="2"/>
        <v>0</v>
      </c>
    </row>
    <row r="189" spans="1:16" ht="51">
      <c r="A189" s="1413" t="s">
        <v>94</v>
      </c>
      <c r="B189" s="1430" t="s">
        <v>2474</v>
      </c>
      <c r="C189" s="1416"/>
      <c r="D189" s="1414"/>
      <c r="E189" s="744"/>
      <c r="F189" s="330">
        <f t="shared" si="2"/>
        <v>0</v>
      </c>
    </row>
    <row r="190" spans="1:16">
      <c r="A190" s="1413"/>
      <c r="B190" s="1430" t="s">
        <v>2473</v>
      </c>
      <c r="C190" s="1416"/>
      <c r="D190" s="1414"/>
      <c r="E190" s="744"/>
      <c r="F190" s="330">
        <f t="shared" si="2"/>
        <v>0</v>
      </c>
    </row>
    <row r="191" spans="1:16">
      <c r="A191" s="1413"/>
      <c r="B191" s="1431" t="s">
        <v>2472</v>
      </c>
      <c r="C191" s="1404" t="s">
        <v>93</v>
      </c>
      <c r="D191" s="1414">
        <v>120</v>
      </c>
      <c r="E191" s="744"/>
      <c r="F191" s="330">
        <f t="shared" si="2"/>
        <v>0</v>
      </c>
    </row>
    <row r="192" spans="1:16">
      <c r="A192" s="1413"/>
      <c r="B192" s="1431" t="s">
        <v>2471</v>
      </c>
      <c r="C192" s="1404" t="s">
        <v>93</v>
      </c>
      <c r="D192" s="1414">
        <v>20</v>
      </c>
      <c r="E192" s="744"/>
      <c r="F192" s="330">
        <f t="shared" si="2"/>
        <v>0</v>
      </c>
    </row>
    <row r="193" spans="1:6">
      <c r="A193" s="1413"/>
      <c r="B193" s="1431" t="s">
        <v>2470</v>
      </c>
      <c r="C193" s="1404" t="s">
        <v>93</v>
      </c>
      <c r="D193" s="1414">
        <v>5</v>
      </c>
      <c r="E193" s="744"/>
      <c r="F193" s="330">
        <f t="shared" si="2"/>
        <v>0</v>
      </c>
    </row>
    <row r="194" spans="1:6">
      <c r="A194" s="1413"/>
      <c r="B194" s="1415"/>
      <c r="C194" s="1418"/>
      <c r="D194" s="1414"/>
      <c r="E194" s="744"/>
      <c r="F194" s="330">
        <f t="shared" si="2"/>
        <v>0</v>
      </c>
    </row>
    <row r="195" spans="1:6" ht="102">
      <c r="A195" s="1413" t="s">
        <v>97</v>
      </c>
      <c r="B195" s="1417" t="s">
        <v>3515</v>
      </c>
      <c r="C195" s="1404"/>
      <c r="D195" s="1414"/>
      <c r="E195" s="744"/>
      <c r="F195" s="330">
        <f t="shared" si="2"/>
        <v>0</v>
      </c>
    </row>
    <row r="196" spans="1:6">
      <c r="A196" s="1413"/>
      <c r="B196" s="1419" t="s">
        <v>2469</v>
      </c>
      <c r="C196" s="1404" t="s">
        <v>93</v>
      </c>
      <c r="D196" s="1414">
        <v>14</v>
      </c>
      <c r="E196" s="744"/>
      <c r="F196" s="330">
        <f t="shared" si="2"/>
        <v>0</v>
      </c>
    </row>
    <row r="197" spans="1:6">
      <c r="A197" s="351"/>
      <c r="B197" s="1432"/>
      <c r="C197" s="1413"/>
      <c r="D197" s="1414"/>
      <c r="E197" s="744"/>
      <c r="F197" s="330">
        <f t="shared" si="2"/>
        <v>0</v>
      </c>
    </row>
    <row r="198" spans="1:6" ht="38.25">
      <c r="A198" s="1413" t="s">
        <v>98</v>
      </c>
      <c r="B198" s="1417" t="s">
        <v>2468</v>
      </c>
      <c r="C198" s="1416"/>
      <c r="E198" s="1434"/>
      <c r="F198" s="330">
        <f t="shared" si="2"/>
        <v>0</v>
      </c>
    </row>
    <row r="199" spans="1:6" ht="25.5">
      <c r="A199" s="1413"/>
      <c r="B199" s="1417" t="s">
        <v>2467</v>
      </c>
      <c r="C199" s="1416" t="s">
        <v>93</v>
      </c>
      <c r="D199" s="1433">
        <v>20</v>
      </c>
      <c r="E199" s="1434"/>
      <c r="F199" s="330">
        <f t="shared" si="2"/>
        <v>0</v>
      </c>
    </row>
    <row r="200" spans="1:6">
      <c r="A200" s="1413"/>
      <c r="B200" s="1417"/>
      <c r="C200" s="1416"/>
      <c r="E200" s="1434"/>
      <c r="F200" s="330">
        <f t="shared" si="2"/>
        <v>0</v>
      </c>
    </row>
    <row r="201" spans="1:6" ht="38.25">
      <c r="A201" s="1413" t="s">
        <v>101</v>
      </c>
      <c r="B201" s="1417" t="s">
        <v>2466</v>
      </c>
      <c r="C201" s="1416"/>
      <c r="E201" s="1434"/>
      <c r="F201" s="330">
        <f t="shared" si="2"/>
        <v>0</v>
      </c>
    </row>
    <row r="202" spans="1:6">
      <c r="A202" s="1413"/>
      <c r="B202" s="1417" t="s">
        <v>2453</v>
      </c>
      <c r="C202" s="1416" t="s">
        <v>93</v>
      </c>
      <c r="D202" s="1433">
        <v>140</v>
      </c>
      <c r="E202" s="1434"/>
      <c r="F202" s="330">
        <f t="shared" si="2"/>
        <v>0</v>
      </c>
    </row>
    <row r="203" spans="1:6">
      <c r="A203" s="1413"/>
      <c r="B203" s="1417"/>
      <c r="C203" s="1416"/>
      <c r="E203" s="1434"/>
      <c r="F203" s="330">
        <f t="shared" si="2"/>
        <v>0</v>
      </c>
    </row>
    <row r="204" spans="1:6" s="1420" customFormat="1">
      <c r="A204" s="1413" t="s">
        <v>110</v>
      </c>
      <c r="B204" s="1427" t="s">
        <v>2465</v>
      </c>
      <c r="C204" s="1416"/>
      <c r="D204" s="1435"/>
      <c r="E204" s="1434"/>
      <c r="F204" s="330">
        <f t="shared" si="2"/>
        <v>0</v>
      </c>
    </row>
    <row r="205" spans="1:6" s="1420" customFormat="1" ht="102">
      <c r="A205" s="1413"/>
      <c r="B205" s="1427" t="s">
        <v>2464</v>
      </c>
      <c r="C205" s="1416"/>
      <c r="D205" s="1435"/>
      <c r="E205" s="1434"/>
      <c r="F205" s="330">
        <f t="shared" ref="F205:F259" si="3">D205*E205</f>
        <v>0</v>
      </c>
    </row>
    <row r="206" spans="1:6" s="1420" customFormat="1" ht="25.5">
      <c r="A206" s="1413"/>
      <c r="B206" s="1427" t="s">
        <v>2463</v>
      </c>
      <c r="C206" s="1416"/>
      <c r="D206" s="1435"/>
      <c r="E206" s="1434"/>
      <c r="F206" s="330">
        <f t="shared" si="3"/>
        <v>0</v>
      </c>
    </row>
    <row r="207" spans="1:6" s="1420" customFormat="1" ht="38.25">
      <c r="A207" s="1413"/>
      <c r="B207" s="1427" t="s">
        <v>2462</v>
      </c>
      <c r="C207" s="1416"/>
      <c r="D207" s="1435"/>
      <c r="E207" s="1434"/>
      <c r="F207" s="330">
        <f t="shared" si="3"/>
        <v>0</v>
      </c>
    </row>
    <row r="208" spans="1:6" s="1420" customFormat="1" ht="63.75">
      <c r="A208" s="1413"/>
      <c r="B208" s="1427" t="s">
        <v>2461</v>
      </c>
      <c r="C208" s="1416"/>
      <c r="D208" s="1435"/>
      <c r="E208" s="1434"/>
      <c r="F208" s="330">
        <f t="shared" si="3"/>
        <v>0</v>
      </c>
    </row>
    <row r="209" spans="1:16" s="1420" customFormat="1" ht="51">
      <c r="A209" s="1413"/>
      <c r="B209" s="1427" t="s">
        <v>2460</v>
      </c>
      <c r="C209" s="1416"/>
      <c r="D209" s="1435"/>
      <c r="E209" s="1434"/>
      <c r="F209" s="330">
        <f t="shared" si="3"/>
        <v>0</v>
      </c>
    </row>
    <row r="210" spans="1:16" s="1420" customFormat="1">
      <c r="A210" s="1413"/>
      <c r="B210" s="1427" t="s">
        <v>2459</v>
      </c>
      <c r="C210" s="1416"/>
      <c r="D210" s="1435"/>
      <c r="E210" s="1434"/>
      <c r="F210" s="330">
        <f t="shared" si="3"/>
        <v>0</v>
      </c>
    </row>
    <row r="211" spans="1:16" s="1420" customFormat="1" ht="25.5">
      <c r="A211" s="1413"/>
      <c r="B211" s="1427" t="s">
        <v>2458</v>
      </c>
      <c r="C211" s="1416"/>
      <c r="D211" s="1435"/>
      <c r="E211" s="1434"/>
      <c r="F211" s="330">
        <f t="shared" si="3"/>
        <v>0</v>
      </c>
    </row>
    <row r="212" spans="1:16" s="1420" customFormat="1">
      <c r="A212" s="1413"/>
      <c r="B212" s="1427" t="s">
        <v>2457</v>
      </c>
      <c r="C212" s="1416"/>
      <c r="D212" s="1435"/>
      <c r="E212" s="1434"/>
      <c r="F212" s="330">
        <f t="shared" si="3"/>
        <v>0</v>
      </c>
    </row>
    <row r="213" spans="1:16" s="1420" customFormat="1" ht="25.5">
      <c r="A213" s="1413"/>
      <c r="B213" s="1427" t="s">
        <v>2456</v>
      </c>
      <c r="C213" s="1413"/>
      <c r="D213" s="330"/>
      <c r="E213" s="1434"/>
      <c r="F213" s="330">
        <f t="shared" si="3"/>
        <v>0</v>
      </c>
      <c r="G213" s="345"/>
      <c r="H213" s="345"/>
      <c r="I213" s="345"/>
      <c r="J213" s="345"/>
      <c r="K213" s="345"/>
      <c r="L213" s="345"/>
      <c r="M213" s="345"/>
      <c r="N213" s="345"/>
      <c r="O213" s="345"/>
      <c r="P213" s="345"/>
    </row>
    <row r="214" spans="1:16" s="1420" customFormat="1" ht="25.5">
      <c r="A214" s="1413"/>
      <c r="B214" s="1427" t="s">
        <v>2455</v>
      </c>
      <c r="C214" s="1418" t="s">
        <v>2</v>
      </c>
      <c r="D214" s="330">
        <v>2</v>
      </c>
      <c r="E214" s="744"/>
      <c r="F214" s="330">
        <f t="shared" si="3"/>
        <v>0</v>
      </c>
      <c r="G214" s="345"/>
      <c r="H214" s="345"/>
      <c r="I214" s="345"/>
      <c r="J214" s="345"/>
      <c r="K214" s="345"/>
      <c r="L214" s="345"/>
      <c r="M214" s="345"/>
      <c r="N214" s="345"/>
      <c r="O214" s="345"/>
      <c r="P214" s="345"/>
    </row>
    <row r="215" spans="1:16" s="1420" customFormat="1">
      <c r="A215" s="1413"/>
      <c r="B215" s="1427"/>
      <c r="C215" s="1418"/>
      <c r="D215" s="330"/>
      <c r="E215" s="744"/>
      <c r="F215" s="330">
        <f t="shared" si="3"/>
        <v>0</v>
      </c>
      <c r="G215" s="345"/>
      <c r="H215" s="345"/>
      <c r="I215" s="345"/>
      <c r="J215" s="345"/>
      <c r="K215" s="345"/>
      <c r="L215" s="345"/>
      <c r="M215" s="345"/>
      <c r="N215" s="345"/>
      <c r="O215" s="345"/>
      <c r="P215" s="345"/>
    </row>
    <row r="216" spans="1:16" s="1420" customFormat="1" ht="51">
      <c r="A216" s="1413" t="s">
        <v>126</v>
      </c>
      <c r="B216" s="1427" t="s">
        <v>2454</v>
      </c>
      <c r="C216" s="1413"/>
      <c r="D216" s="1414"/>
      <c r="E216" s="744"/>
      <c r="F216" s="330">
        <f t="shared" si="3"/>
        <v>0</v>
      </c>
      <c r="G216" s="345"/>
      <c r="H216" s="345"/>
      <c r="I216" s="345"/>
      <c r="J216" s="345"/>
      <c r="K216" s="345"/>
      <c r="L216" s="345"/>
      <c r="M216" s="345"/>
      <c r="N216" s="345"/>
      <c r="O216" s="345"/>
      <c r="P216" s="345"/>
    </row>
    <row r="217" spans="1:16" s="1420" customFormat="1">
      <c r="A217" s="1413"/>
      <c r="B217" s="1427" t="s">
        <v>2453</v>
      </c>
      <c r="C217" s="1416" t="s">
        <v>93</v>
      </c>
      <c r="D217" s="1435">
        <v>80</v>
      </c>
      <c r="E217" s="1434"/>
      <c r="F217" s="330">
        <f t="shared" si="3"/>
        <v>0</v>
      </c>
      <c r="G217" s="345"/>
      <c r="H217" s="345"/>
      <c r="I217" s="345"/>
      <c r="J217" s="345"/>
      <c r="K217" s="345"/>
      <c r="L217" s="345"/>
      <c r="M217" s="345"/>
      <c r="N217" s="345"/>
      <c r="O217" s="345"/>
      <c r="P217" s="345"/>
    </row>
    <row r="218" spans="1:16" s="1420" customFormat="1">
      <c r="A218" s="1413"/>
      <c r="B218" s="1427"/>
      <c r="C218" s="1416"/>
      <c r="D218" s="1435"/>
      <c r="E218" s="1434"/>
      <c r="F218" s="330">
        <f t="shared" si="3"/>
        <v>0</v>
      </c>
      <c r="G218" s="345"/>
      <c r="H218" s="345"/>
      <c r="I218" s="345"/>
      <c r="J218" s="345"/>
      <c r="K218" s="345"/>
      <c r="L218" s="345"/>
      <c r="M218" s="345"/>
      <c r="N218" s="345"/>
      <c r="O218" s="345"/>
      <c r="P218" s="345"/>
    </row>
    <row r="219" spans="1:16" s="1420" customFormat="1">
      <c r="A219" s="1413"/>
      <c r="B219" s="1427"/>
      <c r="C219" s="1416"/>
      <c r="D219" s="1435"/>
      <c r="E219" s="1434"/>
      <c r="F219" s="330">
        <f t="shared" si="3"/>
        <v>0</v>
      </c>
      <c r="G219" s="345"/>
      <c r="H219" s="345"/>
      <c r="I219" s="345"/>
      <c r="J219" s="345"/>
      <c r="K219" s="345"/>
      <c r="L219" s="345"/>
      <c r="M219" s="345"/>
      <c r="N219" s="345"/>
      <c r="O219" s="345"/>
      <c r="P219" s="345"/>
    </row>
    <row r="220" spans="1:16" s="1420" customFormat="1" ht="25.5">
      <c r="A220" s="1413" t="s">
        <v>127</v>
      </c>
      <c r="B220" s="1415" t="s">
        <v>2452</v>
      </c>
      <c r="C220" s="1413"/>
      <c r="D220" s="330"/>
      <c r="E220" s="744"/>
      <c r="F220" s="330">
        <f t="shared" si="3"/>
        <v>0</v>
      </c>
    </row>
    <row r="221" spans="1:16" s="1420" customFormat="1">
      <c r="A221" s="1413"/>
      <c r="B221" s="1436" t="s">
        <v>2451</v>
      </c>
      <c r="C221" s="1413" t="s">
        <v>93</v>
      </c>
      <c r="D221" s="330">
        <v>145</v>
      </c>
      <c r="E221" s="744"/>
      <c r="F221" s="330">
        <f t="shared" si="3"/>
        <v>0</v>
      </c>
    </row>
    <row r="222" spans="1:16" s="1420" customFormat="1">
      <c r="A222" s="1413"/>
      <c r="B222" s="1436" t="s">
        <v>2450</v>
      </c>
      <c r="C222" s="1413" t="s">
        <v>93</v>
      </c>
      <c r="D222" s="330">
        <v>145</v>
      </c>
      <c r="E222" s="744"/>
      <c r="F222" s="330">
        <f t="shared" si="3"/>
        <v>0</v>
      </c>
    </row>
    <row r="223" spans="1:16" s="1420" customFormat="1">
      <c r="A223" s="1413"/>
      <c r="B223" s="1436" t="s">
        <v>2449</v>
      </c>
      <c r="C223" s="1413" t="s">
        <v>93</v>
      </c>
      <c r="D223" s="330">
        <v>145</v>
      </c>
      <c r="E223" s="744"/>
      <c r="F223" s="330">
        <f t="shared" si="3"/>
        <v>0</v>
      </c>
    </row>
    <row r="224" spans="1:16" s="1420" customFormat="1">
      <c r="A224" s="1413"/>
      <c r="B224" s="1436" t="s">
        <v>2448</v>
      </c>
      <c r="C224" s="1413" t="s">
        <v>93</v>
      </c>
      <c r="D224" s="330">
        <v>14</v>
      </c>
      <c r="E224" s="744"/>
      <c r="F224" s="330">
        <f t="shared" si="3"/>
        <v>0</v>
      </c>
    </row>
    <row r="225" spans="1:16" s="1420" customFormat="1">
      <c r="A225" s="1413"/>
      <c r="B225" s="1436" t="s">
        <v>2447</v>
      </c>
      <c r="C225" s="1413" t="s">
        <v>93</v>
      </c>
      <c r="D225" s="330">
        <v>50</v>
      </c>
      <c r="E225" s="744"/>
      <c r="F225" s="330">
        <f t="shared" si="3"/>
        <v>0</v>
      </c>
    </row>
    <row r="226" spans="1:16" s="1420" customFormat="1">
      <c r="A226" s="1413"/>
      <c r="B226" s="1436" t="s">
        <v>2446</v>
      </c>
      <c r="C226" s="1413" t="s">
        <v>93</v>
      </c>
      <c r="D226" s="330">
        <v>20</v>
      </c>
      <c r="E226" s="744"/>
      <c r="F226" s="330">
        <f t="shared" si="3"/>
        <v>0</v>
      </c>
    </row>
    <row r="227" spans="1:16" s="1420" customFormat="1">
      <c r="A227" s="1413"/>
      <c r="B227" s="1436" t="s">
        <v>2445</v>
      </c>
      <c r="C227" s="1413" t="s">
        <v>93</v>
      </c>
      <c r="D227" s="330">
        <v>145</v>
      </c>
      <c r="E227" s="744"/>
      <c r="F227" s="330">
        <f t="shared" si="3"/>
        <v>0</v>
      </c>
    </row>
    <row r="228" spans="1:16">
      <c r="A228" s="1413"/>
      <c r="B228" s="1417"/>
      <c r="C228" s="1416"/>
      <c r="E228" s="1434"/>
      <c r="F228" s="330">
        <f t="shared" si="3"/>
        <v>0</v>
      </c>
    </row>
    <row r="229" spans="1:16" s="345" customFormat="1">
      <c r="A229" s="351" t="s">
        <v>2419</v>
      </c>
      <c r="B229" s="350" t="s">
        <v>2444</v>
      </c>
      <c r="C229" s="349"/>
      <c r="D229" s="348"/>
      <c r="E229" s="746"/>
      <c r="F229" s="330">
        <f>SUM(F187:F227)</f>
        <v>0</v>
      </c>
      <c r="G229" s="410"/>
      <c r="H229" s="410"/>
      <c r="I229" s="410"/>
      <c r="J229" s="410"/>
      <c r="K229" s="410"/>
      <c r="L229" s="410"/>
      <c r="M229" s="410"/>
      <c r="N229" s="410"/>
      <c r="O229" s="410"/>
      <c r="P229" s="410"/>
    </row>
    <row r="230" spans="1:16" s="345" customFormat="1">
      <c r="A230" s="351"/>
      <c r="B230" s="356"/>
      <c r="C230" s="355"/>
      <c r="D230" s="354"/>
      <c r="E230" s="747"/>
      <c r="F230" s="330">
        <f t="shared" si="3"/>
        <v>0</v>
      </c>
      <c r="G230" s="410"/>
      <c r="H230" s="410"/>
      <c r="I230" s="410"/>
      <c r="J230" s="410"/>
      <c r="K230" s="410"/>
      <c r="L230" s="410"/>
      <c r="M230" s="410"/>
      <c r="N230" s="410"/>
      <c r="O230" s="410"/>
      <c r="P230" s="410"/>
    </row>
    <row r="231" spans="1:16" ht="15">
      <c r="A231" s="1411" t="s">
        <v>2417</v>
      </c>
      <c r="B231" s="1412" t="s">
        <v>85</v>
      </c>
      <c r="C231" s="1413"/>
      <c r="D231" s="1414"/>
      <c r="E231" s="742"/>
      <c r="F231" s="330">
        <f t="shared" si="3"/>
        <v>0</v>
      </c>
    </row>
    <row r="232" spans="1:16">
      <c r="A232" s="1413"/>
      <c r="B232" s="1415"/>
      <c r="C232" s="1413"/>
      <c r="D232" s="1414"/>
      <c r="E232" s="742"/>
      <c r="F232" s="330">
        <f t="shared" si="3"/>
        <v>0</v>
      </c>
    </row>
    <row r="233" spans="1:16" ht="51">
      <c r="A233" s="1413" t="s">
        <v>1</v>
      </c>
      <c r="B233" s="1417" t="s">
        <v>2443</v>
      </c>
      <c r="C233" s="1418"/>
      <c r="D233" s="1414"/>
      <c r="E233" s="744"/>
      <c r="F233" s="330">
        <f t="shared" si="3"/>
        <v>0</v>
      </c>
    </row>
    <row r="234" spans="1:16">
      <c r="A234" s="1413"/>
      <c r="B234" s="1415" t="s">
        <v>2442</v>
      </c>
      <c r="C234" s="1418" t="s">
        <v>104</v>
      </c>
      <c r="D234" s="1414">
        <v>1050</v>
      </c>
      <c r="E234" s="744"/>
      <c r="F234" s="330">
        <f t="shared" si="3"/>
        <v>0</v>
      </c>
    </row>
    <row r="235" spans="1:16">
      <c r="A235" s="1413"/>
      <c r="B235" s="1415"/>
      <c r="C235" s="1413"/>
      <c r="D235" s="1414"/>
      <c r="E235" s="744"/>
      <c r="F235" s="330">
        <f t="shared" si="3"/>
        <v>0</v>
      </c>
    </row>
    <row r="236" spans="1:16" ht="25.5">
      <c r="A236" s="1413" t="s">
        <v>94</v>
      </c>
      <c r="B236" s="1417" t="s">
        <v>2441</v>
      </c>
      <c r="C236" s="1418" t="s">
        <v>104</v>
      </c>
      <c r="D236" s="1414">
        <v>160</v>
      </c>
      <c r="E236" s="744"/>
      <c r="F236" s="330">
        <f t="shared" si="3"/>
        <v>0</v>
      </c>
    </row>
    <row r="237" spans="1:16">
      <c r="A237" s="1413"/>
      <c r="B237" s="1415"/>
      <c r="C237" s="1413"/>
      <c r="D237" s="1414"/>
      <c r="E237" s="744"/>
      <c r="F237" s="330">
        <f t="shared" si="3"/>
        <v>0</v>
      </c>
    </row>
    <row r="238" spans="1:16" ht="153">
      <c r="A238" s="1413" t="s">
        <v>97</v>
      </c>
      <c r="B238" s="1417" t="s">
        <v>2440</v>
      </c>
      <c r="C238" s="1418"/>
      <c r="D238" s="1414"/>
      <c r="E238" s="744"/>
      <c r="F238" s="330">
        <f t="shared" si="3"/>
        <v>0</v>
      </c>
    </row>
    <row r="239" spans="1:16">
      <c r="A239" s="1413"/>
      <c r="B239" s="1417" t="s">
        <v>2439</v>
      </c>
      <c r="C239" s="1418" t="s">
        <v>93</v>
      </c>
      <c r="D239" s="1414">
        <v>25</v>
      </c>
      <c r="E239" s="744"/>
      <c r="F239" s="330">
        <f t="shared" si="3"/>
        <v>0</v>
      </c>
    </row>
    <row r="240" spans="1:16">
      <c r="A240" s="1413"/>
      <c r="B240" s="1417" t="s">
        <v>2438</v>
      </c>
      <c r="C240" s="1418" t="s">
        <v>93</v>
      </c>
      <c r="D240" s="1414">
        <v>1</v>
      </c>
      <c r="E240" s="744"/>
      <c r="F240" s="330">
        <f t="shared" si="3"/>
        <v>0</v>
      </c>
    </row>
    <row r="241" spans="1:6">
      <c r="A241" s="1413"/>
      <c r="B241" s="1417"/>
      <c r="C241" s="1418"/>
      <c r="D241" s="1414"/>
      <c r="E241" s="744"/>
      <c r="F241" s="330">
        <f t="shared" si="3"/>
        <v>0</v>
      </c>
    </row>
    <row r="242" spans="1:6" ht="102">
      <c r="A242" s="1413" t="s">
        <v>98</v>
      </c>
      <c r="B242" s="1417" t="s">
        <v>2437</v>
      </c>
      <c r="C242" s="1418" t="s">
        <v>2</v>
      </c>
      <c r="D242" s="1414">
        <v>1</v>
      </c>
      <c r="E242" s="744"/>
      <c r="F242" s="330">
        <f t="shared" si="3"/>
        <v>0</v>
      </c>
    </row>
    <row r="243" spans="1:6">
      <c r="A243" s="1413"/>
      <c r="B243" s="1417"/>
      <c r="C243" s="1418"/>
      <c r="D243" s="1414"/>
      <c r="E243" s="744"/>
      <c r="F243" s="330">
        <f t="shared" si="3"/>
        <v>0</v>
      </c>
    </row>
    <row r="244" spans="1:6" ht="114.75">
      <c r="A244" s="1413" t="s">
        <v>101</v>
      </c>
      <c r="B244" s="1417" t="s">
        <v>2436</v>
      </c>
      <c r="C244" s="1418"/>
      <c r="D244" s="1414"/>
      <c r="E244" s="744"/>
      <c r="F244" s="330">
        <f t="shared" si="3"/>
        <v>0</v>
      </c>
    </row>
    <row r="245" spans="1:6">
      <c r="A245" s="1413"/>
      <c r="B245" s="1417" t="s">
        <v>2435</v>
      </c>
      <c r="C245" s="1418" t="s">
        <v>93</v>
      </c>
      <c r="D245" s="1414">
        <v>1</v>
      </c>
      <c r="E245" s="744"/>
      <c r="F245" s="330">
        <f t="shared" si="3"/>
        <v>0</v>
      </c>
    </row>
    <row r="246" spans="1:6">
      <c r="A246" s="1413"/>
      <c r="B246" s="1417" t="s">
        <v>2434</v>
      </c>
      <c r="C246" s="1418" t="s">
        <v>93</v>
      </c>
      <c r="D246" s="1414">
        <v>1</v>
      </c>
      <c r="E246" s="744"/>
      <c r="F246" s="330">
        <f t="shared" si="3"/>
        <v>0</v>
      </c>
    </row>
    <row r="247" spans="1:6">
      <c r="A247" s="1413"/>
      <c r="B247" s="1417"/>
      <c r="C247" s="1418"/>
      <c r="D247" s="1414"/>
      <c r="E247" s="744"/>
      <c r="F247" s="330">
        <f t="shared" si="3"/>
        <v>0</v>
      </c>
    </row>
    <row r="248" spans="1:6" ht="114.75">
      <c r="A248" s="1413" t="s">
        <v>110</v>
      </c>
      <c r="B248" s="1417" t="s">
        <v>2433</v>
      </c>
      <c r="C248" s="1418"/>
      <c r="D248" s="1414"/>
      <c r="E248" s="744"/>
      <c r="F248" s="330">
        <f t="shared" si="3"/>
        <v>0</v>
      </c>
    </row>
    <row r="249" spans="1:6">
      <c r="A249" s="1413"/>
      <c r="B249" s="1417" t="s">
        <v>2432</v>
      </c>
      <c r="C249" s="1418" t="s">
        <v>93</v>
      </c>
      <c r="D249" s="1414">
        <v>1</v>
      </c>
      <c r="E249" s="744"/>
      <c r="F249" s="330">
        <f t="shared" si="3"/>
        <v>0</v>
      </c>
    </row>
    <row r="250" spans="1:6">
      <c r="A250" s="1413"/>
      <c r="B250" s="1417"/>
      <c r="C250" s="1418"/>
      <c r="D250" s="1414"/>
      <c r="E250" s="744"/>
      <c r="F250" s="330">
        <f t="shared" si="3"/>
        <v>0</v>
      </c>
    </row>
    <row r="251" spans="1:6" s="1420" customFormat="1" ht="153">
      <c r="A251" s="1413" t="s">
        <v>116</v>
      </c>
      <c r="B251" s="1437" t="s">
        <v>2431</v>
      </c>
      <c r="C251" s="1418"/>
      <c r="D251" s="1414"/>
      <c r="E251" s="744"/>
      <c r="F251" s="330">
        <f t="shared" si="3"/>
        <v>0</v>
      </c>
    </row>
    <row r="252" spans="1:6" s="1420" customFormat="1" ht="153">
      <c r="A252" s="1413"/>
      <c r="B252" s="1464" t="s">
        <v>2430</v>
      </c>
      <c r="C252" s="1418"/>
      <c r="D252" s="1414"/>
      <c r="E252" s="744"/>
      <c r="F252" s="330">
        <f t="shared" si="3"/>
        <v>0</v>
      </c>
    </row>
    <row r="253" spans="1:6" s="1420" customFormat="1">
      <c r="A253" s="1413"/>
      <c r="B253" s="1437" t="s">
        <v>2429</v>
      </c>
      <c r="C253" s="1418" t="s">
        <v>93</v>
      </c>
      <c r="D253" s="1414">
        <v>1</v>
      </c>
      <c r="E253" s="744"/>
      <c r="F253" s="330">
        <f t="shared" si="3"/>
        <v>0</v>
      </c>
    </row>
    <row r="254" spans="1:6">
      <c r="A254" s="1413"/>
      <c r="B254" s="1417"/>
      <c r="C254" s="1418"/>
      <c r="D254" s="1414"/>
      <c r="E254" s="744"/>
      <c r="F254" s="330">
        <f t="shared" si="3"/>
        <v>0</v>
      </c>
    </row>
    <row r="255" spans="1:6" ht="25.5">
      <c r="A255" s="1413" t="s">
        <v>120</v>
      </c>
      <c r="B255" s="1417" t="s">
        <v>2428</v>
      </c>
      <c r="C255" s="1418" t="s">
        <v>104</v>
      </c>
      <c r="D255" s="1414">
        <v>20</v>
      </c>
      <c r="E255" s="744"/>
      <c r="F255" s="330">
        <f t="shared" si="3"/>
        <v>0</v>
      </c>
    </row>
    <row r="256" spans="1:6">
      <c r="A256" s="1413"/>
      <c r="B256" s="1417"/>
      <c r="C256" s="1418"/>
      <c r="D256" s="1414"/>
      <c r="E256" s="744"/>
      <c r="F256" s="330">
        <f t="shared" si="3"/>
        <v>0</v>
      </c>
    </row>
    <row r="257" spans="1:16" ht="51">
      <c r="A257" s="1413" t="s">
        <v>123</v>
      </c>
      <c r="B257" s="1417" t="s">
        <v>2427</v>
      </c>
      <c r="C257" s="1418" t="s">
        <v>104</v>
      </c>
      <c r="D257" s="1414">
        <v>600</v>
      </c>
      <c r="E257" s="744"/>
      <c r="F257" s="330">
        <f t="shared" si="3"/>
        <v>0</v>
      </c>
    </row>
    <row r="258" spans="1:16">
      <c r="A258" s="1413"/>
      <c r="B258" s="1417"/>
      <c r="C258" s="1418"/>
      <c r="D258" s="1414"/>
      <c r="E258" s="744"/>
      <c r="F258" s="330">
        <f t="shared" si="3"/>
        <v>0</v>
      </c>
    </row>
    <row r="259" spans="1:16" ht="63.75">
      <c r="A259" s="1413" t="s">
        <v>124</v>
      </c>
      <c r="B259" s="1417" t="s">
        <v>2426</v>
      </c>
      <c r="C259" s="1418" t="s">
        <v>104</v>
      </c>
      <c r="D259" s="1414">
        <v>520</v>
      </c>
      <c r="E259" s="744"/>
      <c r="F259" s="330">
        <f t="shared" si="3"/>
        <v>0</v>
      </c>
    </row>
    <row r="260" spans="1:16">
      <c r="A260" s="1413"/>
      <c r="B260" s="1417"/>
      <c r="C260" s="1418"/>
      <c r="D260" s="1414"/>
      <c r="E260" s="744"/>
      <c r="F260" s="330"/>
    </row>
    <row r="261" spans="1:16">
      <c r="A261" s="1413"/>
      <c r="B261" s="1417"/>
      <c r="C261" s="1418"/>
      <c r="D261" s="1414"/>
      <c r="E261" s="744"/>
      <c r="F261" s="330"/>
    </row>
    <row r="262" spans="1:16" s="345" customFormat="1">
      <c r="A262" s="351" t="s">
        <v>2417</v>
      </c>
      <c r="B262" s="350" t="s">
        <v>2425</v>
      </c>
      <c r="C262" s="349"/>
      <c r="D262" s="348"/>
      <c r="E262" s="347"/>
      <c r="F262" s="314">
        <f>SUM(F230:F260)</f>
        <v>0</v>
      </c>
      <c r="G262" s="346"/>
      <c r="H262" s="346"/>
      <c r="I262" s="346"/>
      <c r="J262" s="346"/>
      <c r="K262" s="346"/>
      <c r="L262" s="346"/>
      <c r="M262" s="346"/>
      <c r="N262" s="346"/>
      <c r="O262" s="346"/>
      <c r="P262" s="346"/>
    </row>
    <row r="263" spans="1:16">
      <c r="A263" s="1413"/>
      <c r="B263" s="1417"/>
      <c r="C263" s="1413"/>
      <c r="D263" s="1414"/>
      <c r="E263" s="330"/>
      <c r="F263" s="330"/>
    </row>
    <row r="264" spans="1:16">
      <c r="A264" s="1413"/>
      <c r="B264" s="1417"/>
      <c r="C264" s="1413"/>
      <c r="D264" s="1414"/>
      <c r="E264" s="330"/>
      <c r="F264" s="330"/>
    </row>
    <row r="265" spans="1:16" s="1421" customFormat="1">
      <c r="A265" s="1438"/>
      <c r="B265" s="1427"/>
      <c r="C265" s="1438"/>
      <c r="D265" s="1439"/>
      <c r="E265" s="344"/>
      <c r="F265" s="344"/>
      <c r="G265" s="410"/>
      <c r="H265" s="410"/>
      <c r="I265" s="410"/>
      <c r="J265" s="410"/>
      <c r="K265" s="410"/>
      <c r="L265" s="410"/>
      <c r="M265" s="410"/>
      <c r="N265" s="410"/>
      <c r="O265" s="410"/>
      <c r="P265" s="410"/>
    </row>
    <row r="266" spans="1:16">
      <c r="A266" s="1413"/>
      <c r="B266" s="1415"/>
      <c r="C266" s="1413"/>
      <c r="D266" s="1414"/>
      <c r="E266" s="330"/>
      <c r="F266" s="330"/>
    </row>
    <row r="267" spans="1:16" ht="15.75">
      <c r="A267" s="1864" t="s">
        <v>2424</v>
      </c>
      <c r="B267" s="1864"/>
      <c r="C267" s="1864"/>
      <c r="D267" s="1864"/>
      <c r="E267" s="1864"/>
      <c r="F267" s="1864"/>
    </row>
    <row r="268" spans="1:16" ht="15.75">
      <c r="A268" s="1440"/>
      <c r="B268" s="1440"/>
      <c r="C268" s="1440"/>
      <c r="D268" s="1440"/>
      <c r="E268" s="1440"/>
      <c r="F268" s="1440"/>
    </row>
    <row r="269" spans="1:16" ht="15.75">
      <c r="A269" s="1413"/>
      <c r="B269" s="1440"/>
      <c r="C269" s="1440"/>
      <c r="D269" s="1441"/>
      <c r="E269" s="1440"/>
      <c r="F269" s="1440"/>
    </row>
    <row r="270" spans="1:16">
      <c r="A270" s="351"/>
      <c r="B270" s="1415"/>
      <c r="C270" s="1413"/>
      <c r="D270" s="1414"/>
      <c r="E270" s="333"/>
      <c r="F270" s="333"/>
    </row>
    <row r="271" spans="1:16">
      <c r="A271" s="1442" t="s">
        <v>2423</v>
      </c>
      <c r="B271" s="1443" t="s">
        <v>2422</v>
      </c>
      <c r="C271" s="1444"/>
      <c r="D271" s="1445"/>
      <c r="E271" s="343"/>
      <c r="F271" s="342">
        <f>F97</f>
        <v>0</v>
      </c>
    </row>
    <row r="272" spans="1:16">
      <c r="A272" s="351"/>
      <c r="B272" s="1432"/>
      <c r="C272" s="1413"/>
      <c r="D272" s="1414"/>
      <c r="E272" s="333"/>
      <c r="F272" s="330"/>
    </row>
    <row r="273" spans="1:6">
      <c r="A273" s="351"/>
      <c r="B273" s="1415"/>
      <c r="C273" s="1413"/>
      <c r="D273" s="1414"/>
      <c r="E273" s="333"/>
      <c r="F273" s="333"/>
    </row>
    <row r="274" spans="1:6">
      <c r="A274" s="1442" t="s">
        <v>2421</v>
      </c>
      <c r="B274" s="1443" t="s">
        <v>2420</v>
      </c>
      <c r="C274" s="1444"/>
      <c r="D274" s="1445"/>
      <c r="E274" s="343"/>
      <c r="F274" s="342">
        <f>F177</f>
        <v>0</v>
      </c>
    </row>
    <row r="275" spans="1:6">
      <c r="A275" s="351"/>
      <c r="B275" s="1432"/>
      <c r="C275" s="1413"/>
      <c r="D275" s="1414"/>
      <c r="E275" s="333"/>
      <c r="F275" s="330"/>
    </row>
    <row r="276" spans="1:6">
      <c r="A276" s="351"/>
      <c r="B276" s="1432"/>
      <c r="C276" s="1413"/>
      <c r="D276" s="1414"/>
      <c r="E276" s="333"/>
      <c r="F276" s="333"/>
    </row>
    <row r="277" spans="1:6">
      <c r="A277" s="1442" t="s">
        <v>2419</v>
      </c>
      <c r="B277" s="1443" t="s">
        <v>2418</v>
      </c>
      <c r="C277" s="1444"/>
      <c r="D277" s="1445"/>
      <c r="E277" s="343"/>
      <c r="F277" s="342">
        <f>F229</f>
        <v>0</v>
      </c>
    </row>
    <row r="278" spans="1:6">
      <c r="A278" s="351"/>
      <c r="B278" s="1432"/>
      <c r="C278" s="1413"/>
      <c r="D278" s="1414"/>
      <c r="E278" s="333"/>
      <c r="F278" s="333"/>
    </row>
    <row r="279" spans="1:6">
      <c r="A279" s="351"/>
      <c r="B279" s="1432"/>
      <c r="C279" s="1413"/>
      <c r="D279" s="1414"/>
      <c r="E279" s="333"/>
      <c r="F279" s="333"/>
    </row>
    <row r="280" spans="1:6">
      <c r="A280" s="1442" t="s">
        <v>2417</v>
      </c>
      <c r="B280" s="1443" t="s">
        <v>85</v>
      </c>
      <c r="C280" s="1444"/>
      <c r="D280" s="1445"/>
      <c r="E280" s="343"/>
      <c r="F280" s="342">
        <f>F262</f>
        <v>0</v>
      </c>
    </row>
    <row r="281" spans="1:6">
      <c r="A281" s="355"/>
      <c r="B281" s="356"/>
      <c r="C281" s="1446"/>
      <c r="D281" s="1447"/>
      <c r="E281" s="340"/>
      <c r="F281" s="339"/>
    </row>
    <row r="282" spans="1:6">
      <c r="A282" s="355"/>
      <c r="B282" s="356"/>
      <c r="C282" s="1446"/>
      <c r="D282" s="1447"/>
      <c r="E282" s="340"/>
      <c r="F282" s="339"/>
    </row>
    <row r="283" spans="1:6">
      <c r="A283" s="355"/>
      <c r="B283" s="356"/>
      <c r="C283" s="1446"/>
      <c r="D283" s="1447"/>
      <c r="E283" s="340"/>
      <c r="F283" s="339"/>
    </row>
    <row r="284" spans="1:6">
      <c r="A284" s="351"/>
      <c r="B284" s="1432"/>
      <c r="C284" s="1413"/>
      <c r="D284" s="1414"/>
      <c r="E284" s="333"/>
      <c r="F284" s="333"/>
    </row>
    <row r="285" spans="1:6">
      <c r="A285" s="351"/>
      <c r="B285" s="1432"/>
      <c r="C285" s="1413"/>
      <c r="D285" s="1414"/>
      <c r="E285" s="333"/>
      <c r="F285" s="333"/>
    </row>
    <row r="286" spans="1:6" ht="15">
      <c r="A286" s="1448"/>
      <c r="B286" s="1449" t="s">
        <v>2416</v>
      </c>
      <c r="C286" s="1450"/>
      <c r="D286" s="1451"/>
      <c r="E286" s="338"/>
      <c r="F286" s="337">
        <f>SUM(F270:F285)</f>
        <v>0</v>
      </c>
    </row>
    <row r="287" spans="1:6" ht="15">
      <c r="A287" s="1413"/>
      <c r="B287" s="1452"/>
      <c r="C287" s="1453"/>
      <c r="D287" s="1454"/>
      <c r="E287" s="336"/>
      <c r="F287" s="335"/>
    </row>
    <row r="288" spans="1:6">
      <c r="A288" s="1413"/>
      <c r="B288" s="1455" t="s">
        <v>2415</v>
      </c>
      <c r="C288" s="1453"/>
      <c r="D288" s="1454"/>
      <c r="E288" s="336"/>
      <c r="F288" s="335"/>
    </row>
    <row r="289" spans="1:6">
      <c r="A289" s="351"/>
      <c r="B289" s="1415"/>
      <c r="C289" s="1413"/>
      <c r="D289" s="1414"/>
      <c r="E289" s="333"/>
      <c r="F289" s="333"/>
    </row>
    <row r="290" spans="1:6">
      <c r="A290" s="1413"/>
      <c r="B290" s="1415"/>
      <c r="C290" s="1413"/>
      <c r="D290" s="1414"/>
      <c r="E290" s="330"/>
      <c r="F290" s="330"/>
    </row>
  </sheetData>
  <sheetProtection algorithmName="SHA-512" hashValue="Wt5kK7pkX/QQLuc+XYE4dSTEFJ0+5uYgTNwGieE25lAkyfh3hTnORLXPolM006fgur9heCEDpJcGmDD6n96gbg==" saltValue="6a8lTUTF0yv/wXqsrMPihg==" spinCount="100000" sheet="1" objects="1" scenarios="1"/>
  <mergeCells count="9">
    <mergeCell ref="A267:F267"/>
    <mergeCell ref="C2:F2"/>
    <mergeCell ref="A3:B3"/>
    <mergeCell ref="C3:E3"/>
    <mergeCell ref="C1:E1"/>
    <mergeCell ref="A2:B2"/>
    <mergeCell ref="A4:B4"/>
    <mergeCell ref="B7:F7"/>
    <mergeCell ref="C4:E4"/>
  </mergeCells>
  <pageMargins left="0.78740157480314965" right="0.19685039370078741" top="0.23622047244094491" bottom="0.59055118110236227" header="0.23622047244094491" footer="0.31496062992125984"/>
  <pageSetup paperSize="9" pageOrder="overThenDown" orientation="portrait" useFirstPageNumber="1" r:id="rId1"/>
  <headerFooter alignWithMargins="0">
    <oddHeader>&amp;R&amp;8  &amp;6  LIST &amp;P</oddHeader>
  </headerFooter>
  <rowBreaks count="11" manualBreakCount="11">
    <brk id="53" max="5" man="1"/>
    <brk id="79" max="5" man="1"/>
    <brk id="97" max="5" man="1"/>
    <brk id="125" max="5" man="1"/>
    <brk id="149" max="5" man="1"/>
    <brk id="178" max="5" man="1"/>
    <brk id="202" max="5" man="1"/>
    <brk id="218" max="5" man="1"/>
    <brk id="229" max="5" man="1"/>
    <brk id="249" max="5" man="1"/>
    <brk id="26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BK2245"/>
  <sheetViews>
    <sheetView view="pageBreakPreview" zoomScaleSheetLayoutView="100" workbookViewId="0">
      <selection activeCell="D24" sqref="D24"/>
    </sheetView>
  </sheetViews>
  <sheetFormatPr defaultColWidth="9.140625" defaultRowHeight="15"/>
  <cols>
    <col min="1" max="1" width="6.42578125" style="1755" customWidth="1"/>
    <col min="2" max="2" width="53" style="1471" customWidth="1"/>
    <col min="3" max="3" width="7.28515625" style="1467" customWidth="1"/>
    <col min="4" max="4" width="15.7109375" style="1468" customWidth="1"/>
    <col min="5" max="5" width="10" style="1469" customWidth="1"/>
    <col min="6" max="6" width="14.85546875" style="1469" customWidth="1"/>
    <col min="7" max="7" width="15.28515625" style="1470" customWidth="1"/>
    <col min="8" max="16384" width="9.140625" style="1470"/>
  </cols>
  <sheetData>
    <row r="2" spans="1:63">
      <c r="A2" s="1465"/>
      <c r="B2" s="1466" t="s">
        <v>2099</v>
      </c>
    </row>
    <row r="3" spans="1:63" ht="12.75">
      <c r="A3" s="1465"/>
    </row>
    <row r="4" spans="1:63" ht="75.75" customHeight="1">
      <c r="A4" s="1465"/>
      <c r="B4" s="1472" t="s">
        <v>2098</v>
      </c>
    </row>
    <row r="5" spans="1:63" ht="53.25" customHeight="1">
      <c r="A5" s="1465"/>
      <c r="B5" s="1472" t="s">
        <v>2097</v>
      </c>
    </row>
    <row r="6" spans="1:63" ht="12.75">
      <c r="A6" s="1465"/>
      <c r="G6" s="1473"/>
    </row>
    <row r="7" spans="1:63" ht="12.75">
      <c r="A7" s="1465"/>
    </row>
    <row r="8" spans="1:63" s="1478" customFormat="1" ht="12.75">
      <c r="A8" s="1474"/>
      <c r="B8" s="1475"/>
      <c r="C8" s="1475"/>
      <c r="D8" s="1476"/>
      <c r="E8" s="1477"/>
      <c r="F8" s="1475"/>
      <c r="G8" s="1470"/>
      <c r="H8" s="1473"/>
      <c r="I8" s="1473"/>
      <c r="J8" s="1473"/>
      <c r="K8" s="1473"/>
      <c r="L8" s="1473"/>
      <c r="M8" s="1473"/>
      <c r="N8" s="1473"/>
      <c r="O8" s="1473"/>
      <c r="P8" s="1473"/>
      <c r="Q8" s="1473"/>
      <c r="R8" s="1473"/>
      <c r="S8" s="1473"/>
      <c r="T8" s="1473"/>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c r="AT8" s="1473"/>
      <c r="AU8" s="1473"/>
      <c r="AV8" s="1473"/>
      <c r="AW8" s="1473"/>
      <c r="AX8" s="1473"/>
      <c r="AY8" s="1473"/>
      <c r="AZ8" s="1473"/>
      <c r="BA8" s="1473"/>
      <c r="BB8" s="1473"/>
      <c r="BC8" s="1473"/>
      <c r="BD8" s="1473"/>
      <c r="BE8" s="1473"/>
      <c r="BF8" s="1473"/>
      <c r="BG8" s="1473"/>
      <c r="BH8" s="1473"/>
      <c r="BI8" s="1473"/>
      <c r="BJ8" s="1473"/>
      <c r="BK8" s="1473"/>
    </row>
    <row r="9" spans="1:63" s="1482" customFormat="1" ht="12.75">
      <c r="A9" s="751" t="s">
        <v>2096</v>
      </c>
      <c r="B9" s="752" t="s">
        <v>2095</v>
      </c>
      <c r="C9" s="752" t="s">
        <v>2094</v>
      </c>
      <c r="D9" s="1479" t="s">
        <v>2093</v>
      </c>
      <c r="E9" s="1480" t="s">
        <v>2092</v>
      </c>
      <c r="F9" s="1481" t="s">
        <v>2091</v>
      </c>
      <c r="G9" s="1470"/>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c r="AT9" s="1473"/>
      <c r="AU9" s="1473"/>
      <c r="AV9" s="1473"/>
      <c r="AW9" s="1473"/>
      <c r="AX9" s="1473"/>
      <c r="AY9" s="1473"/>
    </row>
    <row r="10" spans="1:63" ht="12.75">
      <c r="A10" s="1465"/>
      <c r="E10" s="1483"/>
    </row>
    <row r="11" spans="1:63" ht="14.25">
      <c r="A11" s="1484"/>
      <c r="E11" s="1483"/>
      <c r="G11" s="753"/>
    </row>
    <row r="12" spans="1:63" s="1491" customFormat="1" ht="14.25">
      <c r="A12" s="1485" t="s">
        <v>1234</v>
      </c>
      <c r="B12" s="1486" t="s">
        <v>1233</v>
      </c>
      <c r="C12" s="1487"/>
      <c r="D12" s="1488"/>
      <c r="E12" s="1489"/>
      <c r="F12" s="1490"/>
      <c r="G12" s="753"/>
    </row>
    <row r="13" spans="1:63" ht="14.25">
      <c r="A13" s="1492"/>
      <c r="B13" s="1493"/>
      <c r="C13" s="1494"/>
      <c r="D13" s="1495"/>
      <c r="E13" s="1496"/>
      <c r="F13" s="1497"/>
      <c r="G13" s="753"/>
    </row>
    <row r="14" spans="1:63" s="753" customFormat="1" ht="25.5">
      <c r="A14" s="1498" t="s">
        <v>1</v>
      </c>
      <c r="B14" s="1474" t="s">
        <v>2090</v>
      </c>
      <c r="C14" s="1499" t="s">
        <v>2089</v>
      </c>
      <c r="D14" s="1500">
        <v>100</v>
      </c>
      <c r="E14" s="748"/>
      <c r="F14" s="1497">
        <f>SUM(D14*E14)</f>
        <v>0</v>
      </c>
    </row>
    <row r="15" spans="1:63" s="753" customFormat="1" ht="14.25">
      <c r="A15" s="1501"/>
      <c r="B15" s="1474"/>
      <c r="C15" s="1499"/>
      <c r="D15" s="1500"/>
      <c r="E15" s="748"/>
      <c r="F15" s="1497"/>
    </row>
    <row r="16" spans="1:63" s="753" customFormat="1" ht="14.25">
      <c r="A16" s="1492"/>
      <c r="B16" s="1474"/>
      <c r="C16" s="1499"/>
      <c r="D16" s="1500"/>
      <c r="E16" s="1502"/>
      <c r="F16" s="1497"/>
      <c r="G16" s="1470"/>
    </row>
    <row r="17" spans="1:7" s="753" customFormat="1" ht="14.25">
      <c r="A17" s="1492"/>
      <c r="B17" s="1474"/>
      <c r="C17" s="1499"/>
      <c r="D17" s="1500"/>
      <c r="E17" s="1502"/>
      <c r="F17" s="1497"/>
      <c r="G17" s="1470"/>
    </row>
    <row r="18" spans="1:7" ht="12.75">
      <c r="A18" s="1492"/>
      <c r="B18" s="1503" t="s">
        <v>2088</v>
      </c>
      <c r="C18" s="1504"/>
      <c r="D18" s="1504"/>
      <c r="E18" s="1505"/>
      <c r="F18" s="1506">
        <f>SUM(F14)</f>
        <v>0</v>
      </c>
    </row>
    <row r="19" spans="1:7" ht="12.75">
      <c r="A19" s="1492"/>
      <c r="B19" s="1507"/>
      <c r="C19" s="1468"/>
      <c r="E19" s="1483"/>
      <c r="F19" s="1470"/>
      <c r="G19" s="1491"/>
    </row>
    <row r="20" spans="1:7" ht="12.75">
      <c r="A20" s="1492"/>
      <c r="B20" s="1507"/>
      <c r="C20" s="1468"/>
      <c r="E20" s="1483"/>
      <c r="F20" s="1470"/>
      <c r="G20" s="1491"/>
    </row>
    <row r="21" spans="1:7" ht="12.75">
      <c r="A21" s="1485" t="s">
        <v>1232</v>
      </c>
      <c r="B21" s="1486" t="s">
        <v>1231</v>
      </c>
      <c r="C21" s="1508"/>
      <c r="D21" s="1508"/>
      <c r="E21" s="1509"/>
      <c r="F21" s="1486"/>
      <c r="G21" s="1510"/>
    </row>
    <row r="22" spans="1:7" ht="12.75">
      <c r="A22" s="1492"/>
      <c r="B22" s="1507"/>
      <c r="C22" s="1468"/>
      <c r="E22" s="1483"/>
      <c r="F22" s="1470"/>
      <c r="G22" s="1491"/>
    </row>
    <row r="23" spans="1:7" ht="51">
      <c r="A23" s="1498" t="s">
        <v>1</v>
      </c>
      <c r="B23" s="1474" t="s">
        <v>2087</v>
      </c>
      <c r="C23" s="1499"/>
      <c r="D23" s="1500"/>
      <c r="E23" s="748"/>
      <c r="F23" s="1497"/>
      <c r="G23" s="1491"/>
    </row>
    <row r="24" spans="1:7" ht="12.75">
      <c r="A24" s="1498"/>
      <c r="B24" s="1474" t="s">
        <v>2086</v>
      </c>
      <c r="C24" s="1499" t="s">
        <v>93</v>
      </c>
      <c r="D24" s="1500">
        <v>3</v>
      </c>
      <c r="E24" s="748"/>
      <c r="F24" s="1497">
        <f t="shared" ref="F24:F28" si="0">D24*E24</f>
        <v>0</v>
      </c>
      <c r="G24" s="1491"/>
    </row>
    <row r="25" spans="1:7" ht="12.75">
      <c r="A25" s="1498"/>
      <c r="B25" s="1474" t="s">
        <v>2085</v>
      </c>
      <c r="C25" s="1499" t="s">
        <v>93</v>
      </c>
      <c r="D25" s="1500">
        <v>9</v>
      </c>
      <c r="E25" s="748"/>
      <c r="F25" s="1497">
        <f t="shared" si="0"/>
        <v>0</v>
      </c>
      <c r="G25" s="1491"/>
    </row>
    <row r="26" spans="1:7" ht="12.75">
      <c r="A26" s="1498"/>
      <c r="B26" s="1474" t="s">
        <v>2084</v>
      </c>
      <c r="C26" s="1499" t="s">
        <v>93</v>
      </c>
      <c r="D26" s="1500">
        <v>1</v>
      </c>
      <c r="E26" s="748"/>
      <c r="F26" s="1497">
        <f t="shared" si="0"/>
        <v>0</v>
      </c>
      <c r="G26" s="1491"/>
    </row>
    <row r="27" spans="1:7" ht="12.75">
      <c r="A27" s="1498"/>
      <c r="B27" s="1474" t="s">
        <v>2083</v>
      </c>
      <c r="C27" s="1499" t="s">
        <v>93</v>
      </c>
      <c r="D27" s="1500">
        <v>2</v>
      </c>
      <c r="E27" s="748"/>
      <c r="F27" s="1497">
        <f t="shared" si="0"/>
        <v>0</v>
      </c>
      <c r="G27" s="1491"/>
    </row>
    <row r="28" spans="1:7" ht="12.75">
      <c r="A28" s="1498"/>
      <c r="B28" s="1474" t="s">
        <v>2082</v>
      </c>
      <c r="C28" s="1499" t="s">
        <v>93</v>
      </c>
      <c r="D28" s="1500">
        <v>1</v>
      </c>
      <c r="E28" s="748"/>
      <c r="F28" s="1497">
        <f t="shared" si="0"/>
        <v>0</v>
      </c>
      <c r="G28" s="1491"/>
    </row>
    <row r="29" spans="1:7" ht="12.75">
      <c r="A29" s="1498"/>
      <c r="B29" s="1474"/>
      <c r="C29" s="1499" t="s">
        <v>1237</v>
      </c>
      <c r="D29" s="1500">
        <v>1</v>
      </c>
      <c r="E29" s="1502"/>
      <c r="F29" s="1497">
        <f>D29*E29</f>
        <v>0</v>
      </c>
      <c r="G29" s="1491"/>
    </row>
    <row r="30" spans="1:7" ht="12.75">
      <c r="A30" s="1498"/>
      <c r="B30" s="1474"/>
      <c r="C30" s="1499"/>
      <c r="D30" s="1500"/>
      <c r="E30" s="748"/>
      <c r="F30" s="1497"/>
      <c r="G30" s="1491"/>
    </row>
    <row r="31" spans="1:7" ht="25.5">
      <c r="A31" s="1492" t="s">
        <v>94</v>
      </c>
      <c r="B31" s="1474" t="s">
        <v>2081</v>
      </c>
      <c r="C31" s="1499" t="s">
        <v>950</v>
      </c>
      <c r="D31" s="1500">
        <v>35</v>
      </c>
      <c r="E31" s="1502"/>
      <c r="F31" s="1497">
        <f>D31*E31</f>
        <v>0</v>
      </c>
      <c r="G31" s="1491"/>
    </row>
    <row r="32" spans="1:7" ht="14.25">
      <c r="A32" s="1492"/>
      <c r="B32" s="1474"/>
      <c r="C32" s="753"/>
      <c r="D32" s="754"/>
      <c r="E32" s="749"/>
      <c r="F32" s="753"/>
      <c r="G32" s="1491"/>
    </row>
    <row r="33" spans="1:7" ht="25.5">
      <c r="A33" s="1492" t="s">
        <v>97</v>
      </c>
      <c r="B33" s="1474" t="s">
        <v>2080</v>
      </c>
      <c r="C33" s="1499" t="s">
        <v>93</v>
      </c>
      <c r="D33" s="1500">
        <v>1</v>
      </c>
      <c r="E33" s="1502"/>
      <c r="F33" s="1497">
        <f>D33*E33</f>
        <v>0</v>
      </c>
      <c r="G33" s="1491"/>
    </row>
    <row r="34" spans="1:7" ht="12.75">
      <c r="A34" s="1492"/>
      <c r="B34" s="1474"/>
      <c r="C34" s="1499"/>
      <c r="D34" s="1500"/>
      <c r="E34" s="1502"/>
      <c r="F34" s="1497"/>
      <c r="G34" s="1491"/>
    </row>
    <row r="35" spans="1:7" ht="12.75">
      <c r="A35" s="1492" t="s">
        <v>98</v>
      </c>
      <c r="B35" s="1474" t="s">
        <v>2079</v>
      </c>
      <c r="C35" s="1499" t="s">
        <v>1529</v>
      </c>
      <c r="D35" s="1500">
        <v>1</v>
      </c>
      <c r="E35" s="1502"/>
      <c r="F35" s="1497">
        <f>D35*E35</f>
        <v>0</v>
      </c>
      <c r="G35" s="1491"/>
    </row>
    <row r="36" spans="1:7" ht="12.75">
      <c r="A36" s="1492"/>
      <c r="B36" s="1474"/>
      <c r="C36" s="1499"/>
      <c r="D36" s="1500"/>
      <c r="E36" s="1502"/>
      <c r="F36" s="1497"/>
      <c r="G36" s="1491"/>
    </row>
    <row r="37" spans="1:7" ht="12.75">
      <c r="A37" s="1492" t="s">
        <v>101</v>
      </c>
      <c r="B37" s="1474" t="s">
        <v>2078</v>
      </c>
      <c r="C37" s="1499" t="s">
        <v>1237</v>
      </c>
      <c r="D37" s="1500">
        <v>1</v>
      </c>
      <c r="E37" s="1502"/>
      <c r="F37" s="1497">
        <f>D37*E37</f>
        <v>0</v>
      </c>
      <c r="G37" s="1491"/>
    </row>
    <row r="38" spans="1:7" ht="12.75">
      <c r="A38" s="1492"/>
      <c r="B38" s="1474"/>
      <c r="C38" s="1470"/>
      <c r="D38" s="1511"/>
      <c r="E38" s="1512"/>
      <c r="F38" s="1470"/>
      <c r="G38" s="1491"/>
    </row>
    <row r="39" spans="1:7" ht="14.25">
      <c r="A39" s="1492"/>
      <c r="B39" s="1513"/>
      <c r="C39" s="1499"/>
      <c r="D39" s="1500"/>
      <c r="E39" s="1502"/>
      <c r="F39" s="1497"/>
      <c r="G39" s="1491"/>
    </row>
    <row r="40" spans="1:7" ht="12.75">
      <c r="A40" s="1492"/>
      <c r="B40" s="1474"/>
      <c r="C40" s="1499"/>
      <c r="D40" s="1500"/>
      <c r="E40" s="1502"/>
      <c r="F40" s="1497"/>
      <c r="G40" s="1491"/>
    </row>
    <row r="41" spans="1:7" ht="12.75">
      <c r="A41" s="1492"/>
      <c r="B41" s="1503" t="s">
        <v>2077</v>
      </c>
      <c r="C41" s="1514"/>
      <c r="D41" s="1504"/>
      <c r="E41" s="1505"/>
      <c r="F41" s="1506">
        <f>SUM(F23:F37)</f>
        <v>0</v>
      </c>
      <c r="G41" s="1491"/>
    </row>
    <row r="42" spans="1:7" ht="12.75">
      <c r="A42" s="1492"/>
      <c r="B42" s="1503"/>
      <c r="C42" s="1514"/>
      <c r="D42" s="1504"/>
      <c r="E42" s="1505"/>
      <c r="F42" s="1506"/>
      <c r="G42" s="1491"/>
    </row>
    <row r="43" spans="1:7" ht="12.75">
      <c r="A43" s="1492"/>
      <c r="B43" s="1507"/>
      <c r="C43" s="1468"/>
      <c r="E43" s="1483"/>
      <c r="F43" s="1470"/>
    </row>
    <row r="44" spans="1:7" s="1515" customFormat="1" ht="12.75">
      <c r="A44" s="1485" t="s">
        <v>1230</v>
      </c>
      <c r="B44" s="1486" t="s">
        <v>1229</v>
      </c>
      <c r="C44" s="1508"/>
      <c r="D44" s="1508"/>
      <c r="E44" s="1509"/>
      <c r="F44" s="1486"/>
      <c r="G44" s="1510"/>
    </row>
    <row r="45" spans="1:7" ht="12.75">
      <c r="A45" s="1516"/>
      <c r="B45" s="1517"/>
      <c r="C45" s="1518"/>
      <c r="D45" s="1519"/>
      <c r="E45" s="1520"/>
      <c r="F45" s="1521"/>
    </row>
    <row r="46" spans="1:7" s="1515" customFormat="1" ht="51">
      <c r="A46" s="1498" t="s">
        <v>1</v>
      </c>
      <c r="B46" s="1516" t="s">
        <v>2076</v>
      </c>
      <c r="C46" s="1499"/>
      <c r="D46" s="1522"/>
      <c r="E46" s="1523"/>
      <c r="F46" s="1521"/>
      <c r="G46" s="1470"/>
    </row>
    <row r="47" spans="1:7" s="1515" customFormat="1" ht="12.75">
      <c r="A47" s="1498"/>
      <c r="B47" s="1516"/>
      <c r="C47" s="1499"/>
      <c r="D47" s="1522"/>
      <c r="E47" s="1523"/>
      <c r="F47" s="1521"/>
      <c r="G47" s="1470"/>
    </row>
    <row r="48" spans="1:7" ht="12.75">
      <c r="A48" s="1516"/>
      <c r="B48" s="1524" t="s">
        <v>2075</v>
      </c>
      <c r="C48" s="1525" t="s">
        <v>1262</v>
      </c>
      <c r="D48" s="1525">
        <v>2</v>
      </c>
      <c r="E48" s="1526"/>
      <c r="F48" s="1527">
        <f t="shared" ref="F48:F80" si="1">SUM(D48*E48)</f>
        <v>0</v>
      </c>
    </row>
    <row r="49" spans="1:6" ht="12.75">
      <c r="A49" s="1516"/>
      <c r="B49" s="1524" t="s">
        <v>2074</v>
      </c>
      <c r="C49" s="1525" t="s">
        <v>1262</v>
      </c>
      <c r="D49" s="1525">
        <v>2</v>
      </c>
      <c r="E49" s="1526"/>
      <c r="F49" s="1527">
        <f t="shared" si="1"/>
        <v>0</v>
      </c>
    </row>
    <row r="50" spans="1:6" ht="12.75">
      <c r="A50" s="1516"/>
      <c r="B50" s="1524" t="s">
        <v>2073</v>
      </c>
      <c r="C50" s="1525" t="s">
        <v>1262</v>
      </c>
      <c r="D50" s="1525">
        <v>1</v>
      </c>
      <c r="E50" s="1526"/>
      <c r="F50" s="1527">
        <f t="shared" si="1"/>
        <v>0</v>
      </c>
    </row>
    <row r="51" spans="1:6" ht="12.75">
      <c r="A51" s="1516"/>
      <c r="B51" s="1524" t="s">
        <v>2072</v>
      </c>
      <c r="C51" s="1525" t="s">
        <v>1262</v>
      </c>
      <c r="D51" s="1525">
        <v>2</v>
      </c>
      <c r="E51" s="1526"/>
      <c r="F51" s="1527">
        <f t="shared" si="1"/>
        <v>0</v>
      </c>
    </row>
    <row r="52" spans="1:6" ht="12.75">
      <c r="A52" s="1516"/>
      <c r="B52" s="1524" t="s">
        <v>2071</v>
      </c>
      <c r="C52" s="1525" t="s">
        <v>1262</v>
      </c>
      <c r="D52" s="1525">
        <v>1</v>
      </c>
      <c r="E52" s="1526"/>
      <c r="F52" s="1527">
        <f t="shared" si="1"/>
        <v>0</v>
      </c>
    </row>
    <row r="53" spans="1:6" ht="12.75">
      <c r="A53" s="1516"/>
      <c r="B53" s="1528" t="s">
        <v>2070</v>
      </c>
      <c r="C53" s="1525" t="s">
        <v>1262</v>
      </c>
      <c r="D53" s="1525">
        <v>1</v>
      </c>
      <c r="E53" s="1526"/>
      <c r="F53" s="1527">
        <f t="shared" si="1"/>
        <v>0</v>
      </c>
    </row>
    <row r="54" spans="1:6" ht="12.75">
      <c r="A54" s="1516"/>
      <c r="B54" s="1524" t="s">
        <v>2060</v>
      </c>
      <c r="C54" s="1525" t="s">
        <v>1262</v>
      </c>
      <c r="D54" s="1525">
        <v>3</v>
      </c>
      <c r="E54" s="1526"/>
      <c r="F54" s="1527">
        <f t="shared" si="1"/>
        <v>0</v>
      </c>
    </row>
    <row r="55" spans="1:6" ht="12.75">
      <c r="A55" s="1516"/>
      <c r="B55" s="1524" t="s">
        <v>2069</v>
      </c>
      <c r="C55" s="1525" t="s">
        <v>1262</v>
      </c>
      <c r="D55" s="1525">
        <v>3</v>
      </c>
      <c r="E55" s="1526"/>
      <c r="F55" s="1527">
        <f t="shared" si="1"/>
        <v>0</v>
      </c>
    </row>
    <row r="56" spans="1:6" ht="12.75">
      <c r="A56" s="1516"/>
      <c r="B56" s="1524" t="s">
        <v>2068</v>
      </c>
      <c r="C56" s="1525" t="s">
        <v>1262</v>
      </c>
      <c r="D56" s="1525">
        <v>1</v>
      </c>
      <c r="E56" s="1526"/>
      <c r="F56" s="1527">
        <f t="shared" si="1"/>
        <v>0</v>
      </c>
    </row>
    <row r="57" spans="1:6" ht="12.75">
      <c r="A57" s="1516"/>
      <c r="B57" s="1524" t="s">
        <v>2067</v>
      </c>
      <c r="C57" s="1525" t="s">
        <v>1262</v>
      </c>
      <c r="D57" s="1525">
        <v>1</v>
      </c>
      <c r="E57" s="1526"/>
      <c r="F57" s="1527">
        <f t="shared" si="1"/>
        <v>0</v>
      </c>
    </row>
    <row r="58" spans="1:6" ht="12.75">
      <c r="A58" s="1516"/>
      <c r="B58" s="1524" t="s">
        <v>2066</v>
      </c>
      <c r="C58" s="1525" t="s">
        <v>1262</v>
      </c>
      <c r="D58" s="1525">
        <v>1</v>
      </c>
      <c r="E58" s="1526"/>
      <c r="F58" s="1527">
        <f t="shared" si="1"/>
        <v>0</v>
      </c>
    </row>
    <row r="59" spans="1:6" ht="12.75">
      <c r="A59" s="1516"/>
      <c r="B59" s="1524" t="s">
        <v>2065</v>
      </c>
      <c r="C59" s="1525" t="s">
        <v>1262</v>
      </c>
      <c r="D59" s="1525">
        <v>3</v>
      </c>
      <c r="E59" s="1526"/>
      <c r="F59" s="1527">
        <f t="shared" si="1"/>
        <v>0</v>
      </c>
    </row>
    <row r="60" spans="1:6" ht="12.75">
      <c r="A60" s="1516"/>
      <c r="B60" s="1524" t="s">
        <v>2064</v>
      </c>
      <c r="C60" s="1525" t="s">
        <v>1262</v>
      </c>
      <c r="D60" s="1525">
        <v>24</v>
      </c>
      <c r="E60" s="1526"/>
      <c r="F60" s="1527">
        <f t="shared" si="1"/>
        <v>0</v>
      </c>
    </row>
    <row r="61" spans="1:6" ht="12.75">
      <c r="A61" s="1516"/>
      <c r="B61" s="1524" t="s">
        <v>2063</v>
      </c>
      <c r="C61" s="1525" t="s">
        <v>1262</v>
      </c>
      <c r="D61" s="1525">
        <v>30</v>
      </c>
      <c r="E61" s="1526"/>
      <c r="F61" s="1527">
        <f t="shared" si="1"/>
        <v>0</v>
      </c>
    </row>
    <row r="62" spans="1:6" ht="12.75">
      <c r="A62" s="1516"/>
      <c r="B62" s="1524" t="s">
        <v>2062</v>
      </c>
      <c r="C62" s="1525" t="s">
        <v>1262</v>
      </c>
      <c r="D62" s="1525">
        <v>30</v>
      </c>
      <c r="E62" s="1526"/>
      <c r="F62" s="1527">
        <f t="shared" si="1"/>
        <v>0</v>
      </c>
    </row>
    <row r="63" spans="1:6" ht="12.75">
      <c r="A63" s="1516"/>
      <c r="B63" s="1524" t="s">
        <v>2061</v>
      </c>
      <c r="C63" s="1525" t="s">
        <v>1262</v>
      </c>
      <c r="D63" s="1525">
        <v>6</v>
      </c>
      <c r="E63" s="1526"/>
      <c r="F63" s="1527">
        <f t="shared" si="1"/>
        <v>0</v>
      </c>
    </row>
    <row r="64" spans="1:6" ht="12.75">
      <c r="A64" s="1516"/>
      <c r="B64" s="1524" t="s">
        <v>2060</v>
      </c>
      <c r="C64" s="1525" t="s">
        <v>1262</v>
      </c>
      <c r="D64" s="1525">
        <v>3</v>
      </c>
      <c r="E64" s="1526"/>
      <c r="F64" s="1527">
        <f t="shared" si="1"/>
        <v>0</v>
      </c>
    </row>
    <row r="65" spans="1:6" ht="25.5">
      <c r="A65" s="1516"/>
      <c r="B65" s="1529" t="s">
        <v>2059</v>
      </c>
      <c r="C65" s="1525" t="s">
        <v>1262</v>
      </c>
      <c r="D65" s="1525">
        <v>1</v>
      </c>
      <c r="E65" s="1526"/>
      <c r="F65" s="1527">
        <f t="shared" si="1"/>
        <v>0</v>
      </c>
    </row>
    <row r="66" spans="1:6" ht="12.75">
      <c r="A66" s="1516"/>
      <c r="B66" s="1524" t="s">
        <v>2058</v>
      </c>
      <c r="C66" s="1525" t="s">
        <v>1262</v>
      </c>
      <c r="D66" s="1525">
        <v>3</v>
      </c>
      <c r="E66" s="1526"/>
      <c r="F66" s="1527">
        <f t="shared" si="1"/>
        <v>0</v>
      </c>
    </row>
    <row r="67" spans="1:6" ht="12.75">
      <c r="A67" s="1516"/>
      <c r="B67" s="1524" t="s">
        <v>2057</v>
      </c>
      <c r="C67" s="1525" t="s">
        <v>1262</v>
      </c>
      <c r="D67" s="1525">
        <v>10</v>
      </c>
      <c r="E67" s="1526"/>
      <c r="F67" s="1527">
        <f t="shared" si="1"/>
        <v>0</v>
      </c>
    </row>
    <row r="68" spans="1:6" ht="12.75">
      <c r="A68" s="1516"/>
      <c r="B68" s="1524" t="s">
        <v>2056</v>
      </c>
      <c r="C68" s="1525" t="s">
        <v>1262</v>
      </c>
      <c r="D68" s="1525">
        <v>5</v>
      </c>
      <c r="E68" s="1526"/>
      <c r="F68" s="1527">
        <f t="shared" si="1"/>
        <v>0</v>
      </c>
    </row>
    <row r="69" spans="1:6" ht="12.75">
      <c r="A69" s="1516"/>
      <c r="B69" s="1524" t="s">
        <v>2055</v>
      </c>
      <c r="C69" s="1525" t="s">
        <v>1262</v>
      </c>
      <c r="D69" s="1525">
        <v>1</v>
      </c>
      <c r="E69" s="1526"/>
      <c r="F69" s="1527">
        <f t="shared" si="1"/>
        <v>0</v>
      </c>
    </row>
    <row r="70" spans="1:6" ht="12.75">
      <c r="A70" s="1516"/>
      <c r="B70" s="1524" t="s">
        <v>2054</v>
      </c>
      <c r="C70" s="1525" t="s">
        <v>1262</v>
      </c>
      <c r="D70" s="1525">
        <v>5</v>
      </c>
      <c r="E70" s="1526"/>
      <c r="F70" s="1527">
        <f t="shared" si="1"/>
        <v>0</v>
      </c>
    </row>
    <row r="71" spans="1:6" ht="12.75">
      <c r="A71" s="1516"/>
      <c r="B71" s="1524" t="s">
        <v>2053</v>
      </c>
      <c r="C71" s="1525" t="s">
        <v>1262</v>
      </c>
      <c r="D71" s="1525">
        <v>5</v>
      </c>
      <c r="E71" s="1526"/>
      <c r="F71" s="1527">
        <f t="shared" si="1"/>
        <v>0</v>
      </c>
    </row>
    <row r="72" spans="1:6" ht="12.75">
      <c r="A72" s="1516"/>
      <c r="B72" s="1524" t="s">
        <v>1972</v>
      </c>
      <c r="C72" s="1525" t="s">
        <v>1262</v>
      </c>
      <c r="D72" s="1525">
        <v>5</v>
      </c>
      <c r="E72" s="1526"/>
      <c r="F72" s="1527">
        <f t="shared" si="1"/>
        <v>0</v>
      </c>
    </row>
    <row r="73" spans="1:6" ht="12.75">
      <c r="A73" s="1516"/>
      <c r="B73" s="1524" t="s">
        <v>2052</v>
      </c>
      <c r="C73" s="1525" t="s">
        <v>1262</v>
      </c>
      <c r="D73" s="1525">
        <v>1</v>
      </c>
      <c r="E73" s="1526"/>
      <c r="F73" s="1527">
        <f t="shared" si="1"/>
        <v>0</v>
      </c>
    </row>
    <row r="74" spans="1:6" ht="12.75">
      <c r="A74" s="1516"/>
      <c r="B74" s="1524" t="s">
        <v>2051</v>
      </c>
      <c r="C74" s="1525" t="s">
        <v>1262</v>
      </c>
      <c r="D74" s="1525">
        <v>2</v>
      </c>
      <c r="E74" s="1526"/>
      <c r="F74" s="1527">
        <f t="shared" si="1"/>
        <v>0</v>
      </c>
    </row>
    <row r="75" spans="1:6" ht="12.75">
      <c r="A75" s="1516"/>
      <c r="B75" s="1524" t="s">
        <v>2050</v>
      </c>
      <c r="C75" s="1525" t="s">
        <v>1566</v>
      </c>
      <c r="D75" s="1525">
        <v>1</v>
      </c>
      <c r="E75" s="1526"/>
      <c r="F75" s="1527">
        <f t="shared" si="1"/>
        <v>0</v>
      </c>
    </row>
    <row r="76" spans="1:6" ht="12.75">
      <c r="A76" s="1516"/>
      <c r="B76" s="1524" t="s">
        <v>2049</v>
      </c>
      <c r="C76" s="1525" t="s">
        <v>1566</v>
      </c>
      <c r="D76" s="1525">
        <v>2</v>
      </c>
      <c r="E76" s="1526"/>
      <c r="F76" s="1527">
        <f t="shared" si="1"/>
        <v>0</v>
      </c>
    </row>
    <row r="77" spans="1:6" ht="12.75">
      <c r="A77" s="1516"/>
      <c r="B77" s="1524" t="s">
        <v>1943</v>
      </c>
      <c r="C77" s="1525" t="s">
        <v>1566</v>
      </c>
      <c r="D77" s="1525">
        <v>2</v>
      </c>
      <c r="E77" s="1526"/>
      <c r="F77" s="1527">
        <f t="shared" si="1"/>
        <v>0</v>
      </c>
    </row>
    <row r="78" spans="1:6" ht="12.75">
      <c r="A78" s="1516"/>
      <c r="B78" s="1524" t="s">
        <v>1942</v>
      </c>
      <c r="C78" s="1525" t="s">
        <v>1566</v>
      </c>
      <c r="D78" s="1525">
        <v>2</v>
      </c>
      <c r="E78" s="1526"/>
      <c r="F78" s="1527">
        <f t="shared" si="1"/>
        <v>0</v>
      </c>
    </row>
    <row r="79" spans="1:6" ht="12.75">
      <c r="A79" s="1516"/>
      <c r="B79" s="1524" t="s">
        <v>1565</v>
      </c>
      <c r="C79" s="1525" t="s">
        <v>1262</v>
      </c>
      <c r="D79" s="1525">
        <v>1</v>
      </c>
      <c r="E79" s="1526"/>
      <c r="F79" s="1527">
        <f t="shared" si="1"/>
        <v>0</v>
      </c>
    </row>
    <row r="80" spans="1:6" s="1515" customFormat="1" ht="51">
      <c r="A80" s="1498"/>
      <c r="B80" s="1516" t="s">
        <v>1564</v>
      </c>
      <c r="C80" s="1530" t="s">
        <v>1529</v>
      </c>
      <c r="D80" s="1531">
        <v>1</v>
      </c>
      <c r="E80" s="1532"/>
      <c r="F80" s="1533">
        <f t="shared" si="1"/>
        <v>0</v>
      </c>
    </row>
    <row r="81" spans="1:6" s="1515" customFormat="1" ht="12.75">
      <c r="A81" s="1498"/>
      <c r="B81" s="1516"/>
      <c r="C81" s="1499" t="s">
        <v>1237</v>
      </c>
      <c r="D81" s="1500">
        <v>1</v>
      </c>
      <c r="E81" s="1523"/>
      <c r="F81" s="1497">
        <f>SUM(F48:F80)</f>
        <v>0</v>
      </c>
    </row>
    <row r="82" spans="1:6" s="1515" customFormat="1" ht="12.75">
      <c r="A82" s="1498"/>
      <c r="B82" s="1516"/>
      <c r="C82" s="1499"/>
      <c r="D82" s="1500"/>
      <c r="E82" s="1523"/>
      <c r="F82" s="1497"/>
    </row>
    <row r="83" spans="1:6" s="1515" customFormat="1" ht="12.75">
      <c r="A83" s="1498"/>
      <c r="B83" s="1516"/>
      <c r="C83" s="1499"/>
      <c r="D83" s="1500"/>
      <c r="E83" s="1523"/>
      <c r="F83" s="1497"/>
    </row>
    <row r="84" spans="1:6" s="1515" customFormat="1" ht="51">
      <c r="A84" s="1498" t="s">
        <v>94</v>
      </c>
      <c r="B84" s="1516" t="s">
        <v>2048</v>
      </c>
      <c r="C84" s="1499"/>
      <c r="D84" s="1522"/>
      <c r="E84" s="1523"/>
      <c r="F84" s="1521"/>
    </row>
    <row r="85" spans="1:6" s="1515" customFormat="1" ht="12.75">
      <c r="A85" s="1498"/>
      <c r="B85" s="1516"/>
      <c r="C85" s="1499"/>
      <c r="D85" s="1522"/>
      <c r="E85" s="1523"/>
      <c r="F85" s="1521"/>
    </row>
    <row r="86" spans="1:6" s="1515" customFormat="1" ht="12.75">
      <c r="A86" s="1516"/>
      <c r="B86" s="1524" t="s">
        <v>2005</v>
      </c>
      <c r="C86" s="1525" t="s">
        <v>1262</v>
      </c>
      <c r="D86" s="1525">
        <v>1</v>
      </c>
      <c r="E86" s="1526"/>
      <c r="F86" s="1527">
        <f t="shared" ref="F86:F112" si="2">SUM(D86*E86)</f>
        <v>0</v>
      </c>
    </row>
    <row r="87" spans="1:6" s="1515" customFormat="1" ht="12.75">
      <c r="A87" s="1516"/>
      <c r="B87" s="1524" t="s">
        <v>1946</v>
      </c>
      <c r="C87" s="1525" t="s">
        <v>1262</v>
      </c>
      <c r="D87" s="1525">
        <v>1</v>
      </c>
      <c r="E87" s="1526"/>
      <c r="F87" s="1527">
        <f t="shared" si="2"/>
        <v>0</v>
      </c>
    </row>
    <row r="88" spans="1:6" s="1515" customFormat="1" ht="12.75">
      <c r="A88" s="1516"/>
      <c r="B88" s="1524" t="s">
        <v>1945</v>
      </c>
      <c r="C88" s="1525" t="s">
        <v>1262</v>
      </c>
      <c r="D88" s="1525">
        <v>3</v>
      </c>
      <c r="E88" s="1526"/>
      <c r="F88" s="1527">
        <f t="shared" si="2"/>
        <v>0</v>
      </c>
    </row>
    <row r="89" spans="1:6" s="1515" customFormat="1" ht="12.75">
      <c r="A89" s="1516"/>
      <c r="B89" s="1524" t="s">
        <v>1580</v>
      </c>
      <c r="C89" s="1525" t="s">
        <v>1262</v>
      </c>
      <c r="D89" s="1525">
        <v>5</v>
      </c>
      <c r="E89" s="1526"/>
      <c r="F89" s="1527">
        <f t="shared" si="2"/>
        <v>0</v>
      </c>
    </row>
    <row r="90" spans="1:6" s="1515" customFormat="1" ht="12.75">
      <c r="A90" s="1516"/>
      <c r="B90" s="1524" t="s">
        <v>1977</v>
      </c>
      <c r="C90" s="1525" t="s">
        <v>1262</v>
      </c>
      <c r="D90" s="1525">
        <v>1</v>
      </c>
      <c r="E90" s="1526"/>
      <c r="F90" s="1527">
        <f t="shared" si="2"/>
        <v>0</v>
      </c>
    </row>
    <row r="91" spans="1:6" s="1515" customFormat="1" ht="12.75">
      <c r="A91" s="1516"/>
      <c r="B91" s="1524" t="s">
        <v>1976</v>
      </c>
      <c r="C91" s="1525" t="s">
        <v>1262</v>
      </c>
      <c r="D91" s="1525">
        <v>4</v>
      </c>
      <c r="E91" s="1526"/>
      <c r="F91" s="1527">
        <f t="shared" si="2"/>
        <v>0</v>
      </c>
    </row>
    <row r="92" spans="1:6" s="1515" customFormat="1" ht="12.75">
      <c r="A92" s="1516"/>
      <c r="B92" s="1524" t="s">
        <v>1578</v>
      </c>
      <c r="C92" s="1525" t="s">
        <v>1262</v>
      </c>
      <c r="D92" s="1525">
        <v>12</v>
      </c>
      <c r="E92" s="1526"/>
      <c r="F92" s="1527">
        <f t="shared" si="2"/>
        <v>0</v>
      </c>
    </row>
    <row r="93" spans="1:6" s="1515" customFormat="1" ht="12.75">
      <c r="A93" s="1516"/>
      <c r="B93" s="1524" t="s">
        <v>1987</v>
      </c>
      <c r="C93" s="1525" t="s">
        <v>1262</v>
      </c>
      <c r="D93" s="1525">
        <v>5</v>
      </c>
      <c r="E93" s="1526"/>
      <c r="F93" s="1527">
        <f t="shared" si="2"/>
        <v>0</v>
      </c>
    </row>
    <row r="94" spans="1:6" s="1515" customFormat="1" ht="12.75">
      <c r="A94" s="1516"/>
      <c r="B94" s="1524" t="s">
        <v>1577</v>
      </c>
      <c r="C94" s="1525" t="s">
        <v>1262</v>
      </c>
      <c r="D94" s="1525">
        <v>45</v>
      </c>
      <c r="E94" s="1526"/>
      <c r="F94" s="1527">
        <f t="shared" si="2"/>
        <v>0</v>
      </c>
    </row>
    <row r="95" spans="1:6" s="1515" customFormat="1" ht="12.75">
      <c r="A95" s="1516"/>
      <c r="B95" s="1524" t="s">
        <v>1582</v>
      </c>
      <c r="C95" s="1525" t="s">
        <v>1262</v>
      </c>
      <c r="D95" s="1525">
        <v>4</v>
      </c>
      <c r="E95" s="1526"/>
      <c r="F95" s="1527">
        <f t="shared" si="2"/>
        <v>0</v>
      </c>
    </row>
    <row r="96" spans="1:6" s="1515" customFormat="1" ht="12.75">
      <c r="A96" s="1516"/>
      <c r="B96" s="1524" t="s">
        <v>1972</v>
      </c>
      <c r="C96" s="1525" t="s">
        <v>1262</v>
      </c>
      <c r="D96" s="1525">
        <v>2</v>
      </c>
      <c r="E96" s="1526"/>
      <c r="F96" s="1527">
        <f t="shared" si="2"/>
        <v>0</v>
      </c>
    </row>
    <row r="97" spans="1:6" s="1515" customFormat="1" ht="12.75">
      <c r="A97" s="1516"/>
      <c r="B97" s="1524" t="s">
        <v>2047</v>
      </c>
      <c r="C97" s="1525" t="s">
        <v>1262</v>
      </c>
      <c r="D97" s="1525">
        <v>1</v>
      </c>
      <c r="E97" s="1526"/>
      <c r="F97" s="1527">
        <f t="shared" si="2"/>
        <v>0</v>
      </c>
    </row>
    <row r="98" spans="1:6" s="1515" customFormat="1" ht="12.75">
      <c r="A98" s="1516"/>
      <c r="B98" s="1524" t="s">
        <v>2046</v>
      </c>
      <c r="C98" s="1525" t="s">
        <v>1262</v>
      </c>
      <c r="D98" s="1525">
        <v>1</v>
      </c>
      <c r="E98" s="1526"/>
      <c r="F98" s="1527">
        <f t="shared" si="2"/>
        <v>0</v>
      </c>
    </row>
    <row r="99" spans="1:6" s="1515" customFormat="1" ht="12.75">
      <c r="A99" s="1516"/>
      <c r="B99" s="1524" t="s">
        <v>2045</v>
      </c>
      <c r="C99" s="1525" t="s">
        <v>1262</v>
      </c>
      <c r="D99" s="1525">
        <v>2</v>
      </c>
      <c r="E99" s="1526"/>
      <c r="F99" s="1527">
        <f t="shared" si="2"/>
        <v>0</v>
      </c>
    </row>
    <row r="100" spans="1:6" s="1515" customFormat="1" ht="12.75">
      <c r="A100" s="1516"/>
      <c r="B100" s="1524" t="s">
        <v>2022</v>
      </c>
      <c r="C100" s="1525" t="s">
        <v>1262</v>
      </c>
      <c r="D100" s="1525">
        <v>1</v>
      </c>
      <c r="E100" s="1526"/>
      <c r="F100" s="1527">
        <f t="shared" si="2"/>
        <v>0</v>
      </c>
    </row>
    <row r="101" spans="1:6" s="1515" customFormat="1" ht="12.75">
      <c r="A101" s="1516"/>
      <c r="B101" s="1524" t="s">
        <v>2019</v>
      </c>
      <c r="C101" s="1525" t="s">
        <v>1262</v>
      </c>
      <c r="D101" s="1525">
        <v>1</v>
      </c>
      <c r="E101" s="1526"/>
      <c r="F101" s="1527">
        <f t="shared" si="2"/>
        <v>0</v>
      </c>
    </row>
    <row r="102" spans="1:6" s="1515" customFormat="1" ht="12.75">
      <c r="A102" s="1516"/>
      <c r="B102" s="1524" t="s">
        <v>2044</v>
      </c>
      <c r="C102" s="1525" t="s">
        <v>1262</v>
      </c>
      <c r="D102" s="1525">
        <v>2</v>
      </c>
      <c r="E102" s="1526"/>
      <c r="F102" s="1527">
        <f t="shared" si="2"/>
        <v>0</v>
      </c>
    </row>
    <row r="103" spans="1:6" s="1515" customFormat="1" ht="12.75">
      <c r="A103" s="1516"/>
      <c r="B103" s="1524" t="s">
        <v>1995</v>
      </c>
      <c r="C103" s="1525" t="s">
        <v>1262</v>
      </c>
      <c r="D103" s="1525">
        <v>13</v>
      </c>
      <c r="E103" s="1526"/>
      <c r="F103" s="1527">
        <f t="shared" si="2"/>
        <v>0</v>
      </c>
    </row>
    <row r="104" spans="1:6" s="1515" customFormat="1" ht="12.75">
      <c r="A104" s="1516"/>
      <c r="B104" s="1524" t="s">
        <v>2018</v>
      </c>
      <c r="C104" s="1525" t="s">
        <v>1566</v>
      </c>
      <c r="D104" s="1525">
        <v>3</v>
      </c>
      <c r="E104" s="1526"/>
      <c r="F104" s="1527">
        <f t="shared" si="2"/>
        <v>0</v>
      </c>
    </row>
    <row r="105" spans="1:6" s="1515" customFormat="1" ht="12.75">
      <c r="A105" s="1516"/>
      <c r="B105" s="1524" t="s">
        <v>1994</v>
      </c>
      <c r="C105" s="1525" t="s">
        <v>1262</v>
      </c>
      <c r="D105" s="1525">
        <v>8</v>
      </c>
      <c r="E105" s="1526"/>
      <c r="F105" s="1527">
        <f t="shared" si="2"/>
        <v>0</v>
      </c>
    </row>
    <row r="106" spans="1:6" s="1515" customFormat="1" ht="12.75">
      <c r="A106" s="1516"/>
      <c r="B106" s="1524" t="s">
        <v>1993</v>
      </c>
      <c r="C106" s="1525" t="s">
        <v>1262</v>
      </c>
      <c r="D106" s="1525">
        <v>5</v>
      </c>
      <c r="E106" s="1526"/>
      <c r="F106" s="1527">
        <f t="shared" si="2"/>
        <v>0</v>
      </c>
    </row>
    <row r="107" spans="1:6" s="1515" customFormat="1" ht="12.75">
      <c r="A107" s="1516"/>
      <c r="B107" s="1524" t="s">
        <v>2043</v>
      </c>
      <c r="C107" s="1525" t="s">
        <v>1262</v>
      </c>
      <c r="D107" s="1525">
        <v>42</v>
      </c>
      <c r="E107" s="1526"/>
      <c r="F107" s="1527">
        <f t="shared" si="2"/>
        <v>0</v>
      </c>
    </row>
    <row r="108" spans="1:6" s="1515" customFormat="1" ht="12.75">
      <c r="A108" s="1516"/>
      <c r="B108" s="1524" t="s">
        <v>2024</v>
      </c>
      <c r="C108" s="1525" t="s">
        <v>1262</v>
      </c>
      <c r="D108" s="1525">
        <v>42</v>
      </c>
      <c r="E108" s="1526"/>
      <c r="F108" s="1527">
        <f t="shared" si="2"/>
        <v>0</v>
      </c>
    </row>
    <row r="109" spans="1:6" s="1515" customFormat="1" ht="12.75">
      <c r="A109" s="1516"/>
      <c r="B109" s="1524" t="s">
        <v>2016</v>
      </c>
      <c r="C109" s="1525" t="s">
        <v>1262</v>
      </c>
      <c r="D109" s="1525">
        <v>1</v>
      </c>
      <c r="E109" s="1526"/>
      <c r="F109" s="1527">
        <f t="shared" si="2"/>
        <v>0</v>
      </c>
    </row>
    <row r="110" spans="1:6" s="1515" customFormat="1" ht="12.75">
      <c r="A110" s="1516"/>
      <c r="B110" s="1524" t="s">
        <v>1982</v>
      </c>
      <c r="C110" s="1525" t="s">
        <v>1262</v>
      </c>
      <c r="D110" s="1525">
        <v>1</v>
      </c>
      <c r="E110" s="1526"/>
      <c r="F110" s="1527">
        <f t="shared" si="2"/>
        <v>0</v>
      </c>
    </row>
    <row r="111" spans="1:6" s="1515" customFormat="1" ht="12.75">
      <c r="A111" s="1516"/>
      <c r="B111" s="1524" t="s">
        <v>1991</v>
      </c>
      <c r="C111" s="1525" t="s">
        <v>1262</v>
      </c>
      <c r="D111" s="1525">
        <v>2</v>
      </c>
      <c r="E111" s="1526"/>
      <c r="F111" s="1527">
        <f t="shared" si="2"/>
        <v>0</v>
      </c>
    </row>
    <row r="112" spans="1:6" s="1515" customFormat="1" ht="51">
      <c r="A112" s="1498"/>
      <c r="B112" s="1516" t="s">
        <v>1564</v>
      </c>
      <c r="C112" s="1530" t="s">
        <v>1529</v>
      </c>
      <c r="D112" s="1531">
        <v>1</v>
      </c>
      <c r="E112" s="1532"/>
      <c r="F112" s="1534">
        <f t="shared" si="2"/>
        <v>0</v>
      </c>
    </row>
    <row r="113" spans="1:6" s="1515" customFormat="1" ht="12.75">
      <c r="A113" s="1498"/>
      <c r="B113" s="1516"/>
      <c r="C113" s="1499" t="s">
        <v>1237</v>
      </c>
      <c r="D113" s="1500">
        <v>1</v>
      </c>
      <c r="E113" s="1523"/>
      <c r="F113" s="1497">
        <f>SUM(F86:F111)</f>
        <v>0</v>
      </c>
    </row>
    <row r="114" spans="1:6" s="1515" customFormat="1" ht="12.75">
      <c r="A114" s="1498"/>
      <c r="B114" s="1516"/>
      <c r="C114" s="1499"/>
      <c r="D114" s="1500"/>
      <c r="E114" s="1523"/>
      <c r="F114" s="1497"/>
    </row>
    <row r="115" spans="1:6" s="1515" customFormat="1" ht="51">
      <c r="A115" s="1498" t="s">
        <v>97</v>
      </c>
      <c r="B115" s="1516" t="s">
        <v>2042</v>
      </c>
      <c r="C115" s="1499"/>
      <c r="D115" s="1500"/>
      <c r="E115" s="1523"/>
      <c r="F115" s="1497"/>
    </row>
    <row r="116" spans="1:6" s="1515" customFormat="1" ht="12.75">
      <c r="A116" s="1498"/>
      <c r="B116" s="1516"/>
      <c r="C116" s="1499"/>
      <c r="D116" s="1500"/>
      <c r="E116" s="1523"/>
      <c r="F116" s="1497"/>
    </row>
    <row r="117" spans="1:6" s="1515" customFormat="1" ht="12.75">
      <c r="A117" s="1498"/>
      <c r="B117" s="1524" t="s">
        <v>2041</v>
      </c>
      <c r="C117" s="1525" t="s">
        <v>1262</v>
      </c>
      <c r="D117" s="1525">
        <v>1</v>
      </c>
      <c r="E117" s="1526"/>
      <c r="F117" s="1527">
        <f t="shared" ref="F117:F143" si="3">SUM(D117*E117)</f>
        <v>0</v>
      </c>
    </row>
    <row r="118" spans="1:6" s="1515" customFormat="1" ht="12.75">
      <c r="A118" s="1498"/>
      <c r="B118" s="1524" t="s">
        <v>1945</v>
      </c>
      <c r="C118" s="1525" t="s">
        <v>1262</v>
      </c>
      <c r="D118" s="1525">
        <v>3</v>
      </c>
      <c r="E118" s="1526"/>
      <c r="F118" s="1527">
        <f t="shared" si="3"/>
        <v>0</v>
      </c>
    </row>
    <row r="119" spans="1:6" s="1515" customFormat="1" ht="12.75">
      <c r="A119" s="1498"/>
      <c r="B119" s="1524" t="s">
        <v>2005</v>
      </c>
      <c r="C119" s="1525" t="s">
        <v>1262</v>
      </c>
      <c r="D119" s="1525">
        <v>1</v>
      </c>
      <c r="E119" s="1526"/>
      <c r="F119" s="1527">
        <f t="shared" si="3"/>
        <v>0</v>
      </c>
    </row>
    <row r="120" spans="1:6" s="1515" customFormat="1" ht="12.75">
      <c r="A120" s="1498"/>
      <c r="B120" s="1524" t="s">
        <v>1580</v>
      </c>
      <c r="C120" s="1525" t="s">
        <v>1262</v>
      </c>
      <c r="D120" s="1525">
        <v>7</v>
      </c>
      <c r="E120" s="1526"/>
      <c r="F120" s="1527">
        <f t="shared" si="3"/>
        <v>0</v>
      </c>
    </row>
    <row r="121" spans="1:6" s="1515" customFormat="1" ht="12.75">
      <c r="A121" s="1498"/>
      <c r="B121" s="1524" t="s">
        <v>1581</v>
      </c>
      <c r="C121" s="1525" t="s">
        <v>1262</v>
      </c>
      <c r="D121" s="1525">
        <v>1</v>
      </c>
      <c r="E121" s="1526"/>
      <c r="F121" s="1527">
        <f t="shared" si="3"/>
        <v>0</v>
      </c>
    </row>
    <row r="122" spans="1:6" s="1515" customFormat="1" ht="12.75">
      <c r="A122" s="1498"/>
      <c r="B122" s="1524" t="s">
        <v>2040</v>
      </c>
      <c r="C122" s="1525" t="s">
        <v>1262</v>
      </c>
      <c r="D122" s="1525">
        <v>1</v>
      </c>
      <c r="E122" s="1526"/>
      <c r="F122" s="1527">
        <f t="shared" si="3"/>
        <v>0</v>
      </c>
    </row>
    <row r="123" spans="1:6" s="1515" customFormat="1" ht="12.75">
      <c r="A123" s="1498"/>
      <c r="B123" s="1524" t="s">
        <v>1977</v>
      </c>
      <c r="C123" s="1525" t="s">
        <v>1262</v>
      </c>
      <c r="D123" s="1525">
        <v>2</v>
      </c>
      <c r="E123" s="1526"/>
      <c r="F123" s="1527">
        <f t="shared" si="3"/>
        <v>0</v>
      </c>
    </row>
    <row r="124" spans="1:6" s="1515" customFormat="1" ht="12.75">
      <c r="A124" s="1498"/>
      <c r="B124" s="1524" t="s">
        <v>1976</v>
      </c>
      <c r="C124" s="1525" t="s">
        <v>1262</v>
      </c>
      <c r="D124" s="1525">
        <v>5</v>
      </c>
      <c r="E124" s="1526"/>
      <c r="F124" s="1527">
        <f t="shared" si="3"/>
        <v>0</v>
      </c>
    </row>
    <row r="125" spans="1:6" s="1515" customFormat="1" ht="12.75">
      <c r="A125" s="1498"/>
      <c r="B125" s="1524" t="s">
        <v>1578</v>
      </c>
      <c r="C125" s="1525" t="s">
        <v>1262</v>
      </c>
      <c r="D125" s="1525">
        <v>12</v>
      </c>
      <c r="E125" s="1526"/>
      <c r="F125" s="1527">
        <f t="shared" si="3"/>
        <v>0</v>
      </c>
    </row>
    <row r="126" spans="1:6" s="1515" customFormat="1" ht="12.75">
      <c r="A126" s="1498"/>
      <c r="B126" s="1524" t="s">
        <v>1987</v>
      </c>
      <c r="C126" s="1525" t="s">
        <v>1262</v>
      </c>
      <c r="D126" s="1525">
        <v>3</v>
      </c>
      <c r="E126" s="1526"/>
      <c r="F126" s="1527">
        <f t="shared" si="3"/>
        <v>0</v>
      </c>
    </row>
    <row r="127" spans="1:6" s="1515" customFormat="1" ht="12.75">
      <c r="A127" s="1498"/>
      <c r="B127" s="1524" t="s">
        <v>1577</v>
      </c>
      <c r="C127" s="1525" t="s">
        <v>1262</v>
      </c>
      <c r="D127" s="1525">
        <v>49</v>
      </c>
      <c r="E127" s="1526"/>
      <c r="F127" s="1527">
        <f t="shared" si="3"/>
        <v>0</v>
      </c>
    </row>
    <row r="128" spans="1:6" s="1515" customFormat="1" ht="12.75">
      <c r="A128" s="1498"/>
      <c r="B128" s="1524" t="s">
        <v>1582</v>
      </c>
      <c r="C128" s="1525" t="s">
        <v>1262</v>
      </c>
      <c r="D128" s="1525">
        <v>4</v>
      </c>
      <c r="E128" s="1526"/>
      <c r="F128" s="1527">
        <f t="shared" si="3"/>
        <v>0</v>
      </c>
    </row>
    <row r="129" spans="1:6" s="1515" customFormat="1" ht="12.75">
      <c r="A129" s="1498"/>
      <c r="B129" s="1524" t="s">
        <v>1973</v>
      </c>
      <c r="C129" s="1525" t="s">
        <v>1262</v>
      </c>
      <c r="D129" s="1525">
        <v>2</v>
      </c>
      <c r="E129" s="1526"/>
      <c r="F129" s="1527">
        <f t="shared" si="3"/>
        <v>0</v>
      </c>
    </row>
    <row r="130" spans="1:6" s="1515" customFormat="1" ht="12.75">
      <c r="A130" s="1498"/>
      <c r="B130" s="1524" t="s">
        <v>1972</v>
      </c>
      <c r="C130" s="1525" t="s">
        <v>1262</v>
      </c>
      <c r="D130" s="1525">
        <v>3</v>
      </c>
      <c r="E130" s="1526"/>
      <c r="F130" s="1527">
        <f t="shared" si="3"/>
        <v>0</v>
      </c>
    </row>
    <row r="131" spans="1:6" s="1515" customFormat="1" ht="12.75">
      <c r="A131" s="1498"/>
      <c r="B131" s="1524" t="s">
        <v>1971</v>
      </c>
      <c r="C131" s="1525" t="s">
        <v>1262</v>
      </c>
      <c r="D131" s="1525">
        <v>4</v>
      </c>
      <c r="E131" s="1526"/>
      <c r="F131" s="1527">
        <f t="shared" si="3"/>
        <v>0</v>
      </c>
    </row>
    <row r="132" spans="1:6" s="1515" customFormat="1" ht="12.75">
      <c r="A132" s="1498"/>
      <c r="B132" s="1524" t="s">
        <v>1970</v>
      </c>
      <c r="C132" s="1525" t="s">
        <v>1262</v>
      </c>
      <c r="D132" s="1525">
        <v>1</v>
      </c>
      <c r="E132" s="1526"/>
      <c r="F132" s="1527">
        <f t="shared" si="3"/>
        <v>0</v>
      </c>
    </row>
    <row r="133" spans="1:6" s="1515" customFormat="1" ht="12.75">
      <c r="A133" s="1498"/>
      <c r="B133" s="1524" t="s">
        <v>1969</v>
      </c>
      <c r="C133" s="1525" t="s">
        <v>1262</v>
      </c>
      <c r="D133" s="1525">
        <v>2</v>
      </c>
      <c r="E133" s="1526"/>
      <c r="F133" s="1527">
        <f t="shared" si="3"/>
        <v>0</v>
      </c>
    </row>
    <row r="134" spans="1:6" s="1515" customFormat="1" ht="12.75">
      <c r="A134" s="1498"/>
      <c r="B134" s="1524" t="s">
        <v>1968</v>
      </c>
      <c r="C134" s="1525" t="s">
        <v>1262</v>
      </c>
      <c r="D134" s="1525">
        <v>4</v>
      </c>
      <c r="E134" s="1526"/>
      <c r="F134" s="1527">
        <f t="shared" si="3"/>
        <v>0</v>
      </c>
    </row>
    <row r="135" spans="1:6" s="1515" customFormat="1" ht="12.75">
      <c r="A135" s="1498"/>
      <c r="B135" s="1524" t="s">
        <v>1967</v>
      </c>
      <c r="C135" s="1525" t="s">
        <v>1262</v>
      </c>
      <c r="D135" s="1525">
        <v>2</v>
      </c>
      <c r="E135" s="1526"/>
      <c r="F135" s="1527">
        <f t="shared" si="3"/>
        <v>0</v>
      </c>
    </row>
    <row r="136" spans="1:6" s="1515" customFormat="1" ht="12.75">
      <c r="A136" s="1498"/>
      <c r="B136" s="1524" t="s">
        <v>1966</v>
      </c>
      <c r="C136" s="1525" t="s">
        <v>1262</v>
      </c>
      <c r="D136" s="1525">
        <v>2</v>
      </c>
      <c r="E136" s="1526"/>
      <c r="F136" s="1527">
        <f t="shared" si="3"/>
        <v>0</v>
      </c>
    </row>
    <row r="137" spans="1:6" s="1515" customFormat="1" ht="12.75">
      <c r="A137" s="1498"/>
      <c r="B137" s="1524" t="s">
        <v>1965</v>
      </c>
      <c r="C137" s="1525" t="s">
        <v>1262</v>
      </c>
      <c r="D137" s="1525">
        <v>2</v>
      </c>
      <c r="E137" s="1526"/>
      <c r="F137" s="1527">
        <f t="shared" si="3"/>
        <v>0</v>
      </c>
    </row>
    <row r="138" spans="1:6" s="1515" customFormat="1" ht="12.75">
      <c r="A138" s="1498"/>
      <c r="B138" s="1524" t="s">
        <v>1573</v>
      </c>
      <c r="C138" s="1525" t="s">
        <v>1262</v>
      </c>
      <c r="D138" s="1525">
        <v>2</v>
      </c>
      <c r="E138" s="1526"/>
      <c r="F138" s="1527">
        <f t="shared" si="3"/>
        <v>0</v>
      </c>
    </row>
    <row r="139" spans="1:6" s="1515" customFormat="1" ht="12.75">
      <c r="A139" s="1498"/>
      <c r="B139" s="1524" t="s">
        <v>2020</v>
      </c>
      <c r="C139" s="1525" t="s">
        <v>1262</v>
      </c>
      <c r="D139" s="1525">
        <v>1</v>
      </c>
      <c r="E139" s="1526"/>
      <c r="F139" s="1527">
        <f t="shared" si="3"/>
        <v>0</v>
      </c>
    </row>
    <row r="140" spans="1:6" s="1515" customFormat="1" ht="12.75">
      <c r="A140" s="1498"/>
      <c r="B140" s="1524" t="s">
        <v>2019</v>
      </c>
      <c r="C140" s="1525" t="s">
        <v>1262</v>
      </c>
      <c r="D140" s="1525">
        <v>1</v>
      </c>
      <c r="E140" s="1526"/>
      <c r="F140" s="1527">
        <f t="shared" si="3"/>
        <v>0</v>
      </c>
    </row>
    <row r="141" spans="1:6" s="1515" customFormat="1" ht="12.75">
      <c r="A141" s="1498"/>
      <c r="B141" s="1524" t="s">
        <v>2010</v>
      </c>
      <c r="C141" s="1525" t="s">
        <v>1262</v>
      </c>
      <c r="D141" s="1525">
        <v>2</v>
      </c>
      <c r="E141" s="1526"/>
      <c r="F141" s="1527">
        <f t="shared" si="3"/>
        <v>0</v>
      </c>
    </row>
    <row r="142" spans="1:6" s="1515" customFormat="1" ht="12.75">
      <c r="A142" s="1498"/>
      <c r="B142" s="1524" t="s">
        <v>1995</v>
      </c>
      <c r="C142" s="1525" t="s">
        <v>1262</v>
      </c>
      <c r="D142" s="1525">
        <v>13</v>
      </c>
      <c r="E142" s="1526"/>
      <c r="F142" s="1527">
        <f t="shared" si="3"/>
        <v>0</v>
      </c>
    </row>
    <row r="143" spans="1:6" s="1515" customFormat="1" ht="12.75">
      <c r="A143" s="1498"/>
      <c r="B143" s="1524" t="s">
        <v>2018</v>
      </c>
      <c r="C143" s="1525" t="s">
        <v>1566</v>
      </c>
      <c r="D143" s="1525">
        <v>3</v>
      </c>
      <c r="E143" s="1526"/>
      <c r="F143" s="1527">
        <f t="shared" si="3"/>
        <v>0</v>
      </c>
    </row>
    <row r="144" spans="1:6" s="1515" customFormat="1" ht="12.75">
      <c r="A144" s="1498"/>
      <c r="B144" s="1524"/>
      <c r="C144" s="1525"/>
      <c r="D144" s="1525"/>
      <c r="E144" s="1526"/>
      <c r="F144" s="1527"/>
    </row>
    <row r="145" spans="1:6" s="1515" customFormat="1" ht="12.75">
      <c r="A145" s="1498"/>
      <c r="B145" s="1524"/>
      <c r="C145" s="1525"/>
      <c r="D145" s="1525"/>
      <c r="E145" s="1526"/>
      <c r="F145" s="1527"/>
    </row>
    <row r="146" spans="1:6" s="1515" customFormat="1" ht="12.75">
      <c r="A146" s="1498"/>
      <c r="B146" s="1524" t="s">
        <v>1994</v>
      </c>
      <c r="C146" s="1525" t="s">
        <v>1262</v>
      </c>
      <c r="D146" s="1525">
        <v>8</v>
      </c>
      <c r="E146" s="1526"/>
      <c r="F146" s="1527">
        <f t="shared" ref="F146:F153" si="4">SUM(D146*E146)</f>
        <v>0</v>
      </c>
    </row>
    <row r="147" spans="1:6" s="1515" customFormat="1" ht="12.75">
      <c r="A147" s="1498"/>
      <c r="B147" s="1524" t="s">
        <v>1993</v>
      </c>
      <c r="C147" s="1525" t="s">
        <v>1262</v>
      </c>
      <c r="D147" s="1525">
        <v>5</v>
      </c>
      <c r="E147" s="1526"/>
      <c r="F147" s="1527">
        <f t="shared" si="4"/>
        <v>0</v>
      </c>
    </row>
    <row r="148" spans="1:6" s="1515" customFormat="1" ht="12.75">
      <c r="A148" s="1498"/>
      <c r="B148" s="1524" t="s">
        <v>1957</v>
      </c>
      <c r="C148" s="1525" t="s">
        <v>1262</v>
      </c>
      <c r="D148" s="1525">
        <v>42</v>
      </c>
      <c r="E148" s="1526"/>
      <c r="F148" s="1527">
        <f t="shared" si="4"/>
        <v>0</v>
      </c>
    </row>
    <row r="149" spans="1:6" s="1515" customFormat="1" ht="12.75">
      <c r="A149" s="1498"/>
      <c r="B149" s="1524" t="s">
        <v>1956</v>
      </c>
      <c r="C149" s="1525" t="s">
        <v>1262</v>
      </c>
      <c r="D149" s="1525">
        <v>42</v>
      </c>
      <c r="E149" s="1526"/>
      <c r="F149" s="1527">
        <f t="shared" si="4"/>
        <v>0</v>
      </c>
    </row>
    <row r="150" spans="1:6" s="1515" customFormat="1" ht="12.75">
      <c r="A150" s="1498"/>
      <c r="B150" s="1524" t="s">
        <v>2016</v>
      </c>
      <c r="C150" s="1525" t="s">
        <v>1262</v>
      </c>
      <c r="D150" s="1525">
        <v>1</v>
      </c>
      <c r="E150" s="1526"/>
      <c r="F150" s="1527">
        <f t="shared" si="4"/>
        <v>0</v>
      </c>
    </row>
    <row r="151" spans="1:6" s="1515" customFormat="1" ht="12.75">
      <c r="A151" s="1498"/>
      <c r="B151" s="1524" t="s">
        <v>1982</v>
      </c>
      <c r="C151" s="1525" t="s">
        <v>1262</v>
      </c>
      <c r="D151" s="1525">
        <v>1</v>
      </c>
      <c r="E151" s="1526"/>
      <c r="F151" s="1527">
        <f t="shared" si="4"/>
        <v>0</v>
      </c>
    </row>
    <row r="152" spans="1:6" s="1515" customFormat="1" ht="12.75">
      <c r="A152" s="1498"/>
      <c r="B152" s="1524" t="s">
        <v>2015</v>
      </c>
      <c r="C152" s="1525" t="s">
        <v>1262</v>
      </c>
      <c r="D152" s="1525">
        <v>2</v>
      </c>
      <c r="E152" s="1526"/>
      <c r="F152" s="1527">
        <f t="shared" si="4"/>
        <v>0</v>
      </c>
    </row>
    <row r="153" spans="1:6" s="1515" customFormat="1" ht="51">
      <c r="A153" s="1498"/>
      <c r="B153" s="1516" t="s">
        <v>1564</v>
      </c>
      <c r="C153" s="1530" t="s">
        <v>1529</v>
      </c>
      <c r="D153" s="1535">
        <v>1</v>
      </c>
      <c r="E153" s="1532"/>
      <c r="F153" s="1533">
        <f t="shared" si="4"/>
        <v>0</v>
      </c>
    </row>
    <row r="154" spans="1:6" s="1515" customFormat="1" ht="12.75">
      <c r="A154" s="1498"/>
      <c r="B154" s="1516"/>
      <c r="C154" s="1499" t="s">
        <v>1237</v>
      </c>
      <c r="D154" s="1500">
        <v>1</v>
      </c>
      <c r="E154" s="1523"/>
      <c r="F154" s="1497">
        <f>SUM(F117:F153)</f>
        <v>0</v>
      </c>
    </row>
    <row r="155" spans="1:6" s="1515" customFormat="1" ht="12.75">
      <c r="A155" s="1498"/>
      <c r="B155" s="1516"/>
      <c r="C155" s="1499"/>
      <c r="D155" s="1500"/>
      <c r="E155" s="1523"/>
      <c r="F155" s="1497"/>
    </row>
    <row r="156" spans="1:6" s="1515" customFormat="1" ht="51">
      <c r="A156" s="1498" t="s">
        <v>98</v>
      </c>
      <c r="B156" s="1516" t="s">
        <v>2039</v>
      </c>
      <c r="C156" s="1499"/>
      <c r="D156" s="1500"/>
      <c r="E156" s="1523"/>
      <c r="F156" s="1497"/>
    </row>
    <row r="157" spans="1:6" s="1515" customFormat="1" ht="12.75">
      <c r="A157" s="1498"/>
      <c r="B157" s="1536"/>
      <c r="C157" s="1537"/>
      <c r="D157" s="1537"/>
      <c r="E157" s="1523"/>
      <c r="F157" s="1497"/>
    </row>
    <row r="158" spans="1:6" s="1515" customFormat="1" ht="12.75">
      <c r="A158" s="1498"/>
      <c r="B158" s="1524" t="s">
        <v>1980</v>
      </c>
      <c r="C158" s="1525" t="s">
        <v>1262</v>
      </c>
      <c r="D158" s="1525">
        <v>1</v>
      </c>
      <c r="E158" s="1526"/>
      <c r="F158" s="1527">
        <f t="shared" ref="F158:F179" si="5">SUM(D158*E158)</f>
        <v>0</v>
      </c>
    </row>
    <row r="159" spans="1:6" s="1515" customFormat="1" ht="12.75">
      <c r="A159" s="1498"/>
      <c r="B159" s="1524" t="s">
        <v>1979</v>
      </c>
      <c r="C159" s="1525" t="s">
        <v>1262</v>
      </c>
      <c r="D159" s="1525">
        <v>1</v>
      </c>
      <c r="E159" s="1526"/>
      <c r="F159" s="1527">
        <f t="shared" si="5"/>
        <v>0</v>
      </c>
    </row>
    <row r="160" spans="1:6" s="1515" customFormat="1" ht="12.75">
      <c r="A160" s="1498"/>
      <c r="B160" s="1524" t="s">
        <v>1977</v>
      </c>
      <c r="C160" s="1525" t="s">
        <v>1262</v>
      </c>
      <c r="D160" s="1525">
        <v>2</v>
      </c>
      <c r="E160" s="1526"/>
      <c r="F160" s="1527">
        <f t="shared" si="5"/>
        <v>0</v>
      </c>
    </row>
    <row r="161" spans="1:6" s="1515" customFormat="1" ht="12.75">
      <c r="A161" s="1498"/>
      <c r="B161" s="1524" t="s">
        <v>1976</v>
      </c>
      <c r="C161" s="1525" t="s">
        <v>1262</v>
      </c>
      <c r="D161" s="1525">
        <v>4</v>
      </c>
      <c r="E161" s="1526"/>
      <c r="F161" s="1527">
        <f t="shared" si="5"/>
        <v>0</v>
      </c>
    </row>
    <row r="162" spans="1:6" s="1515" customFormat="1" ht="12.75">
      <c r="A162" s="1498"/>
      <c r="B162" s="1524" t="s">
        <v>1580</v>
      </c>
      <c r="C162" s="1525" t="s">
        <v>1262</v>
      </c>
      <c r="D162" s="1525">
        <v>6</v>
      </c>
      <c r="E162" s="1526"/>
      <c r="F162" s="1527">
        <f t="shared" si="5"/>
        <v>0</v>
      </c>
    </row>
    <row r="163" spans="1:6" s="1515" customFormat="1" ht="12.75">
      <c r="A163" s="1498"/>
      <c r="B163" s="1524" t="s">
        <v>1988</v>
      </c>
      <c r="C163" s="1525" t="s">
        <v>1262</v>
      </c>
      <c r="D163" s="1525">
        <v>12</v>
      </c>
      <c r="E163" s="1526"/>
      <c r="F163" s="1527">
        <f t="shared" si="5"/>
        <v>0</v>
      </c>
    </row>
    <row r="164" spans="1:6" s="1515" customFormat="1" ht="12.75">
      <c r="A164" s="1498"/>
      <c r="B164" s="1524" t="s">
        <v>1577</v>
      </c>
      <c r="C164" s="1525" t="s">
        <v>1262</v>
      </c>
      <c r="D164" s="1525">
        <v>54</v>
      </c>
      <c r="E164" s="1526"/>
      <c r="F164" s="1527">
        <f t="shared" si="5"/>
        <v>0</v>
      </c>
    </row>
    <row r="165" spans="1:6" s="1515" customFormat="1" ht="12.75">
      <c r="A165" s="1498"/>
      <c r="B165" s="1524" t="s">
        <v>1987</v>
      </c>
      <c r="C165" s="1525" t="s">
        <v>1262</v>
      </c>
      <c r="D165" s="1525">
        <v>4</v>
      </c>
      <c r="E165" s="1526"/>
      <c r="F165" s="1527">
        <f t="shared" si="5"/>
        <v>0</v>
      </c>
    </row>
    <row r="166" spans="1:6" s="1515" customFormat="1" ht="12.75">
      <c r="A166" s="1498"/>
      <c r="B166" s="1524" t="s">
        <v>1972</v>
      </c>
      <c r="C166" s="1525" t="s">
        <v>1262</v>
      </c>
      <c r="D166" s="1525">
        <v>1</v>
      </c>
      <c r="E166" s="1526"/>
      <c r="F166" s="1527">
        <f t="shared" si="5"/>
        <v>0</v>
      </c>
    </row>
    <row r="167" spans="1:6" s="1515" customFormat="1" ht="12.75">
      <c r="A167" s="1498"/>
      <c r="B167" s="1524" t="s">
        <v>2020</v>
      </c>
      <c r="C167" s="1525" t="s">
        <v>1262</v>
      </c>
      <c r="D167" s="1525">
        <v>1</v>
      </c>
      <c r="E167" s="1526"/>
      <c r="F167" s="1527">
        <f t="shared" si="5"/>
        <v>0</v>
      </c>
    </row>
    <row r="168" spans="1:6" s="1515" customFormat="1" ht="12.75">
      <c r="A168" s="1498"/>
      <c r="B168" s="1524" t="s">
        <v>2019</v>
      </c>
      <c r="C168" s="1525" t="s">
        <v>1262</v>
      </c>
      <c r="D168" s="1525">
        <v>1</v>
      </c>
      <c r="E168" s="1526"/>
      <c r="F168" s="1527">
        <f t="shared" si="5"/>
        <v>0</v>
      </c>
    </row>
    <row r="169" spans="1:6" s="1515" customFormat="1" ht="12.75">
      <c r="A169" s="1498"/>
      <c r="B169" s="1524" t="s">
        <v>1962</v>
      </c>
      <c r="C169" s="1525" t="s">
        <v>1262</v>
      </c>
      <c r="D169" s="1525">
        <v>2</v>
      </c>
      <c r="E169" s="1526"/>
      <c r="F169" s="1527">
        <f t="shared" si="5"/>
        <v>0</v>
      </c>
    </row>
    <row r="170" spans="1:6" s="1515" customFormat="1" ht="12.75">
      <c r="A170" s="1498"/>
      <c r="B170" s="1524" t="s">
        <v>1995</v>
      </c>
      <c r="C170" s="1525" t="s">
        <v>1262</v>
      </c>
      <c r="D170" s="1525">
        <v>13</v>
      </c>
      <c r="E170" s="1526"/>
      <c r="F170" s="1527">
        <f t="shared" si="5"/>
        <v>0</v>
      </c>
    </row>
    <row r="171" spans="1:6" s="1515" customFormat="1" ht="12.75">
      <c r="A171" s="1498"/>
      <c r="B171" s="1524" t="s">
        <v>2018</v>
      </c>
      <c r="C171" s="1525" t="s">
        <v>1566</v>
      </c>
      <c r="D171" s="1525">
        <v>3</v>
      </c>
      <c r="E171" s="1526"/>
      <c r="F171" s="1527">
        <f t="shared" si="5"/>
        <v>0</v>
      </c>
    </row>
    <row r="172" spans="1:6" s="1515" customFormat="1" ht="12.75">
      <c r="A172" s="1498"/>
      <c r="B172" s="1524" t="s">
        <v>1994</v>
      </c>
      <c r="C172" s="1525" t="s">
        <v>1262</v>
      </c>
      <c r="D172" s="1525">
        <v>8</v>
      </c>
      <c r="E172" s="1526"/>
      <c r="F172" s="1527">
        <f t="shared" si="5"/>
        <v>0</v>
      </c>
    </row>
    <row r="173" spans="1:6" s="1515" customFormat="1" ht="12.75">
      <c r="A173" s="1498"/>
      <c r="B173" s="1524" t="s">
        <v>1993</v>
      </c>
      <c r="C173" s="1525" t="s">
        <v>1262</v>
      </c>
      <c r="D173" s="1525">
        <v>5</v>
      </c>
      <c r="E173" s="1526"/>
      <c r="F173" s="1527">
        <f t="shared" si="5"/>
        <v>0</v>
      </c>
    </row>
    <row r="174" spans="1:6" s="1515" customFormat="1" ht="12.75">
      <c r="A174" s="1498"/>
      <c r="B174" s="1524" t="s">
        <v>1957</v>
      </c>
      <c r="C174" s="1525" t="s">
        <v>1262</v>
      </c>
      <c r="D174" s="1525">
        <v>42</v>
      </c>
      <c r="E174" s="1526"/>
      <c r="F174" s="1527">
        <f t="shared" si="5"/>
        <v>0</v>
      </c>
    </row>
    <row r="175" spans="1:6" s="1515" customFormat="1" ht="12.75">
      <c r="A175" s="1498"/>
      <c r="B175" s="1524" t="s">
        <v>1956</v>
      </c>
      <c r="C175" s="1525" t="s">
        <v>1262</v>
      </c>
      <c r="D175" s="1525">
        <v>42</v>
      </c>
      <c r="E175" s="1526"/>
      <c r="F175" s="1527">
        <f t="shared" si="5"/>
        <v>0</v>
      </c>
    </row>
    <row r="176" spans="1:6" s="1515" customFormat="1" ht="12.75">
      <c r="A176" s="1498"/>
      <c r="B176" s="1524" t="s">
        <v>2016</v>
      </c>
      <c r="C176" s="1525" t="s">
        <v>1262</v>
      </c>
      <c r="D176" s="1525">
        <v>1</v>
      </c>
      <c r="E176" s="1526"/>
      <c r="F176" s="1527">
        <f t="shared" si="5"/>
        <v>0</v>
      </c>
    </row>
    <row r="177" spans="1:6" s="1515" customFormat="1" ht="12.75">
      <c r="A177" s="1498"/>
      <c r="B177" s="1524" t="s">
        <v>1982</v>
      </c>
      <c r="C177" s="1525" t="s">
        <v>1262</v>
      </c>
      <c r="D177" s="1525">
        <v>1</v>
      </c>
      <c r="E177" s="1526"/>
      <c r="F177" s="1527">
        <f t="shared" si="5"/>
        <v>0</v>
      </c>
    </row>
    <row r="178" spans="1:6" s="1515" customFormat="1" ht="12.75">
      <c r="A178" s="1498"/>
      <c r="B178" s="1524" t="s">
        <v>2015</v>
      </c>
      <c r="C178" s="1525" t="s">
        <v>1262</v>
      </c>
      <c r="D178" s="1525">
        <v>2</v>
      </c>
      <c r="E178" s="1526"/>
      <c r="F178" s="1527">
        <f t="shared" si="5"/>
        <v>0</v>
      </c>
    </row>
    <row r="179" spans="1:6" s="1515" customFormat="1" ht="51">
      <c r="A179" s="1498"/>
      <c r="B179" s="1516" t="s">
        <v>1564</v>
      </c>
      <c r="C179" s="1530" t="s">
        <v>1529</v>
      </c>
      <c r="D179" s="1535">
        <v>1</v>
      </c>
      <c r="E179" s="1532"/>
      <c r="F179" s="1533">
        <f t="shared" si="5"/>
        <v>0</v>
      </c>
    </row>
    <row r="180" spans="1:6" s="1515" customFormat="1" ht="12.75">
      <c r="A180" s="1498"/>
      <c r="B180" s="1516"/>
      <c r="C180" s="1499" t="s">
        <v>1237</v>
      </c>
      <c r="D180" s="1500">
        <v>1</v>
      </c>
      <c r="E180" s="1523"/>
      <c r="F180" s="1497">
        <f>SUM(F158:F179)</f>
        <v>0</v>
      </c>
    </row>
    <row r="181" spans="1:6" s="1515" customFormat="1" ht="12.75">
      <c r="A181" s="1498"/>
      <c r="B181" s="1516"/>
      <c r="C181" s="1499"/>
      <c r="D181" s="1500"/>
      <c r="E181" s="1523"/>
      <c r="F181" s="1497"/>
    </row>
    <row r="182" spans="1:6" s="1515" customFormat="1" ht="51">
      <c r="A182" s="1498" t="s">
        <v>101</v>
      </c>
      <c r="B182" s="1516" t="s">
        <v>2038</v>
      </c>
      <c r="C182" s="1499"/>
      <c r="D182" s="1500"/>
      <c r="E182" s="1523"/>
      <c r="F182" s="1497"/>
    </row>
    <row r="183" spans="1:6" s="1515" customFormat="1" ht="12.75">
      <c r="A183" s="1498"/>
      <c r="B183" s="1516"/>
      <c r="C183" s="1499"/>
      <c r="D183" s="1500"/>
      <c r="E183" s="1523"/>
      <c r="F183" s="1497"/>
    </row>
    <row r="184" spans="1:6" s="1515" customFormat="1" ht="12.75">
      <c r="A184" s="1498"/>
      <c r="B184" s="1524" t="s">
        <v>1980</v>
      </c>
      <c r="C184" s="1525" t="s">
        <v>1262</v>
      </c>
      <c r="D184" s="1525">
        <v>1</v>
      </c>
      <c r="E184" s="1526"/>
      <c r="F184" s="1527">
        <f t="shared" ref="F184:F203" si="6">SUM(D184*E184)</f>
        <v>0</v>
      </c>
    </row>
    <row r="185" spans="1:6" s="1515" customFormat="1" ht="12.75">
      <c r="A185" s="1498"/>
      <c r="B185" s="1524" t="s">
        <v>1979</v>
      </c>
      <c r="C185" s="1525" t="s">
        <v>1262</v>
      </c>
      <c r="D185" s="1525">
        <v>1</v>
      </c>
      <c r="E185" s="1526"/>
      <c r="F185" s="1527">
        <f t="shared" si="6"/>
        <v>0</v>
      </c>
    </row>
    <row r="186" spans="1:6" s="1515" customFormat="1" ht="12.75">
      <c r="A186" s="1498"/>
      <c r="B186" s="1524" t="s">
        <v>2011</v>
      </c>
      <c r="C186" s="1525" t="s">
        <v>1262</v>
      </c>
      <c r="D186" s="1525">
        <v>1</v>
      </c>
      <c r="E186" s="1526"/>
      <c r="F186" s="1527">
        <f t="shared" si="6"/>
        <v>0</v>
      </c>
    </row>
    <row r="187" spans="1:6" s="1515" customFormat="1" ht="12.75">
      <c r="A187" s="1498"/>
      <c r="B187" s="1524" t="s">
        <v>1976</v>
      </c>
      <c r="C187" s="1525" t="s">
        <v>1262</v>
      </c>
      <c r="D187" s="1525">
        <v>6</v>
      </c>
      <c r="E187" s="1526"/>
      <c r="F187" s="1527">
        <f t="shared" si="6"/>
        <v>0</v>
      </c>
    </row>
    <row r="188" spans="1:6" s="1515" customFormat="1" ht="12.75">
      <c r="A188" s="1498"/>
      <c r="B188" s="1524" t="s">
        <v>1580</v>
      </c>
      <c r="C188" s="1525" t="s">
        <v>1262</v>
      </c>
      <c r="D188" s="1525">
        <v>7</v>
      </c>
      <c r="E188" s="1526"/>
      <c r="F188" s="1527">
        <f t="shared" si="6"/>
        <v>0</v>
      </c>
    </row>
    <row r="189" spans="1:6" s="1515" customFormat="1" ht="12.75">
      <c r="A189" s="1498"/>
      <c r="B189" s="1524" t="s">
        <v>1578</v>
      </c>
      <c r="C189" s="1525" t="s">
        <v>1262</v>
      </c>
      <c r="D189" s="1525">
        <v>15</v>
      </c>
      <c r="E189" s="1526"/>
      <c r="F189" s="1527">
        <f t="shared" si="6"/>
        <v>0</v>
      </c>
    </row>
    <row r="190" spans="1:6" s="1515" customFormat="1" ht="12.75">
      <c r="A190" s="1498"/>
      <c r="B190" s="1524" t="s">
        <v>1577</v>
      </c>
      <c r="C190" s="1525" t="s">
        <v>1262</v>
      </c>
      <c r="D190" s="1525">
        <v>73</v>
      </c>
      <c r="E190" s="1526"/>
      <c r="F190" s="1527">
        <f t="shared" si="6"/>
        <v>0</v>
      </c>
    </row>
    <row r="191" spans="1:6" s="1515" customFormat="1" ht="12.75">
      <c r="A191" s="1498"/>
      <c r="B191" s="1524" t="s">
        <v>1987</v>
      </c>
      <c r="C191" s="1525" t="s">
        <v>1262</v>
      </c>
      <c r="D191" s="1525">
        <v>3</v>
      </c>
      <c r="E191" s="1526"/>
      <c r="F191" s="1527">
        <f t="shared" si="6"/>
        <v>0</v>
      </c>
    </row>
    <row r="192" spans="1:6" s="1515" customFormat="1" ht="12.75">
      <c r="A192" s="1498"/>
      <c r="B192" s="1524" t="s">
        <v>1972</v>
      </c>
      <c r="C192" s="1525" t="s">
        <v>1262</v>
      </c>
      <c r="D192" s="1525">
        <v>3</v>
      </c>
      <c r="E192" s="1526"/>
      <c r="F192" s="1527">
        <f t="shared" si="6"/>
        <v>0</v>
      </c>
    </row>
    <row r="193" spans="1:6" s="1515" customFormat="1" ht="12.75">
      <c r="A193" s="1498"/>
      <c r="B193" s="1524" t="s">
        <v>2022</v>
      </c>
      <c r="C193" s="1525" t="s">
        <v>1262</v>
      </c>
      <c r="D193" s="1525">
        <v>1</v>
      </c>
      <c r="E193" s="1526"/>
      <c r="F193" s="1527">
        <f t="shared" si="6"/>
        <v>0</v>
      </c>
    </row>
    <row r="194" spans="1:6" s="1515" customFormat="1" ht="12.75">
      <c r="A194" s="1498"/>
      <c r="B194" s="1524" t="s">
        <v>2019</v>
      </c>
      <c r="C194" s="1525" t="s">
        <v>1262</v>
      </c>
      <c r="D194" s="1525">
        <v>1</v>
      </c>
      <c r="E194" s="1526"/>
      <c r="F194" s="1527">
        <f t="shared" si="6"/>
        <v>0</v>
      </c>
    </row>
    <row r="195" spans="1:6" s="1515" customFormat="1" ht="12.75">
      <c r="A195" s="1498"/>
      <c r="B195" s="1524" t="s">
        <v>1962</v>
      </c>
      <c r="C195" s="1525" t="s">
        <v>1262</v>
      </c>
      <c r="D195" s="1525">
        <v>2</v>
      </c>
      <c r="E195" s="1526"/>
      <c r="F195" s="1527">
        <f t="shared" si="6"/>
        <v>0</v>
      </c>
    </row>
    <row r="196" spans="1:6" s="1515" customFormat="1" ht="12.75">
      <c r="A196" s="1498"/>
      <c r="B196" s="1524" t="s">
        <v>1995</v>
      </c>
      <c r="C196" s="1525" t="s">
        <v>1262</v>
      </c>
      <c r="D196" s="1525">
        <v>13</v>
      </c>
      <c r="E196" s="1526"/>
      <c r="F196" s="1527">
        <f t="shared" si="6"/>
        <v>0</v>
      </c>
    </row>
    <row r="197" spans="1:6" s="1515" customFormat="1" ht="12.75">
      <c r="A197" s="1498"/>
      <c r="B197" s="1524" t="s">
        <v>2018</v>
      </c>
      <c r="C197" s="1525" t="s">
        <v>1566</v>
      </c>
      <c r="D197" s="1525">
        <v>3</v>
      </c>
      <c r="E197" s="1526"/>
      <c r="F197" s="1527">
        <f t="shared" si="6"/>
        <v>0</v>
      </c>
    </row>
    <row r="198" spans="1:6" s="1515" customFormat="1" ht="12.75">
      <c r="A198" s="1498"/>
      <c r="B198" s="1524" t="s">
        <v>2037</v>
      </c>
      <c r="C198" s="1525" t="s">
        <v>1262</v>
      </c>
      <c r="D198" s="1525">
        <v>8</v>
      </c>
      <c r="E198" s="1526"/>
      <c r="F198" s="1527">
        <f t="shared" si="6"/>
        <v>0</v>
      </c>
    </row>
    <row r="199" spans="1:6" s="1515" customFormat="1" ht="12.75">
      <c r="A199" s="1498"/>
      <c r="B199" s="1524" t="s">
        <v>1993</v>
      </c>
      <c r="C199" s="1525" t="s">
        <v>1262</v>
      </c>
      <c r="D199" s="1525">
        <v>5</v>
      </c>
      <c r="E199" s="1526"/>
      <c r="F199" s="1527">
        <f t="shared" si="6"/>
        <v>0</v>
      </c>
    </row>
    <row r="200" spans="1:6" s="1515" customFormat="1" ht="12.75">
      <c r="A200" s="1498"/>
      <c r="B200" s="1524" t="s">
        <v>1957</v>
      </c>
      <c r="C200" s="1525" t="s">
        <v>1262</v>
      </c>
      <c r="D200" s="1525">
        <v>42</v>
      </c>
      <c r="E200" s="1526"/>
      <c r="F200" s="1527">
        <f t="shared" si="6"/>
        <v>0</v>
      </c>
    </row>
    <row r="201" spans="1:6" s="1515" customFormat="1" ht="12.75">
      <c r="A201" s="1498"/>
      <c r="B201" s="1524" t="s">
        <v>1956</v>
      </c>
      <c r="C201" s="1525" t="s">
        <v>1262</v>
      </c>
      <c r="D201" s="1525">
        <v>42</v>
      </c>
      <c r="E201" s="1526"/>
      <c r="F201" s="1527">
        <f t="shared" si="6"/>
        <v>0</v>
      </c>
    </row>
    <row r="202" spans="1:6" s="1515" customFormat="1" ht="12.75">
      <c r="A202" s="1498"/>
      <c r="B202" s="1524" t="s">
        <v>2016</v>
      </c>
      <c r="C202" s="1525" t="s">
        <v>1262</v>
      </c>
      <c r="D202" s="1525">
        <v>1</v>
      </c>
      <c r="E202" s="1526"/>
      <c r="F202" s="1527">
        <f t="shared" si="6"/>
        <v>0</v>
      </c>
    </row>
    <row r="203" spans="1:6" s="1515" customFormat="1" ht="12.75">
      <c r="A203" s="1498"/>
      <c r="B203" s="1524" t="s">
        <v>2036</v>
      </c>
      <c r="C203" s="1525" t="s">
        <v>1262</v>
      </c>
      <c r="D203" s="1525">
        <v>1</v>
      </c>
      <c r="E203" s="1526"/>
      <c r="F203" s="1527">
        <f t="shared" si="6"/>
        <v>0</v>
      </c>
    </row>
    <row r="204" spans="1:6" s="1515" customFormat="1" ht="12.75">
      <c r="A204" s="1498"/>
      <c r="B204" s="1524"/>
      <c r="C204" s="1525"/>
      <c r="D204" s="1525"/>
      <c r="E204" s="1526"/>
      <c r="F204" s="1527"/>
    </row>
    <row r="205" spans="1:6" s="1515" customFormat="1" ht="12.75">
      <c r="A205" s="1498"/>
      <c r="B205" s="1524"/>
      <c r="C205" s="1525"/>
      <c r="D205" s="1525"/>
      <c r="E205" s="1526"/>
      <c r="F205" s="1527"/>
    </row>
    <row r="206" spans="1:6" s="1515" customFormat="1" ht="12.75">
      <c r="A206" s="1498"/>
      <c r="B206" s="1524" t="s">
        <v>1991</v>
      </c>
      <c r="C206" s="1525" t="s">
        <v>1262</v>
      </c>
      <c r="D206" s="1525">
        <v>2</v>
      </c>
      <c r="E206" s="1526"/>
      <c r="F206" s="1527">
        <f>SUM(D206*E206)</f>
        <v>0</v>
      </c>
    </row>
    <row r="207" spans="1:6" s="1515" customFormat="1" ht="51">
      <c r="A207" s="1498"/>
      <c r="B207" s="1516" t="s">
        <v>1564</v>
      </c>
      <c r="C207" s="1530" t="s">
        <v>1529</v>
      </c>
      <c r="D207" s="1535">
        <v>1</v>
      </c>
      <c r="E207" s="1532"/>
      <c r="F207" s="1533">
        <f>SUM(D207*E207)</f>
        <v>0</v>
      </c>
    </row>
    <row r="208" spans="1:6" s="1515" customFormat="1" ht="12.75">
      <c r="A208" s="1498"/>
      <c r="B208" s="1516"/>
      <c r="C208" s="1499" t="s">
        <v>1237</v>
      </c>
      <c r="D208" s="1500">
        <v>1</v>
      </c>
      <c r="E208" s="1523"/>
      <c r="F208" s="1497">
        <f>SUM(F184:F207)</f>
        <v>0</v>
      </c>
    </row>
    <row r="209" spans="1:6" s="1515" customFormat="1" ht="12.75">
      <c r="A209" s="1498"/>
      <c r="B209" s="1516"/>
      <c r="C209" s="1499"/>
      <c r="D209" s="1500"/>
      <c r="E209" s="1523"/>
      <c r="F209" s="1497"/>
    </row>
    <row r="210" spans="1:6" s="1515" customFormat="1" ht="51">
      <c r="A210" s="1498" t="s">
        <v>110</v>
      </c>
      <c r="B210" s="1516" t="s">
        <v>2035</v>
      </c>
      <c r="C210" s="1499"/>
      <c r="D210" s="1522"/>
      <c r="E210" s="1523"/>
      <c r="F210" s="1521"/>
    </row>
    <row r="211" spans="1:6" s="1515" customFormat="1" ht="12.75">
      <c r="A211" s="1498"/>
      <c r="B211" s="1516"/>
      <c r="C211" s="1499"/>
      <c r="D211" s="1522"/>
      <c r="E211" s="1523"/>
      <c r="F211" s="1521"/>
    </row>
    <row r="212" spans="1:6" s="1515" customFormat="1" ht="12.75">
      <c r="A212" s="1516"/>
      <c r="B212" s="1524" t="s">
        <v>1980</v>
      </c>
      <c r="C212" s="1525" t="s">
        <v>1262</v>
      </c>
      <c r="D212" s="1525">
        <v>1</v>
      </c>
      <c r="E212" s="1526"/>
      <c r="F212" s="1527">
        <f t="shared" ref="F212:F232" si="7">SUM(D212*E212)</f>
        <v>0</v>
      </c>
    </row>
    <row r="213" spans="1:6" s="1515" customFormat="1" ht="12.75">
      <c r="A213" s="1516"/>
      <c r="B213" s="1524" t="s">
        <v>1979</v>
      </c>
      <c r="C213" s="1525" t="s">
        <v>1262</v>
      </c>
      <c r="D213" s="1525">
        <v>1</v>
      </c>
      <c r="E213" s="1526"/>
      <c r="F213" s="1527">
        <f t="shared" si="7"/>
        <v>0</v>
      </c>
    </row>
    <row r="214" spans="1:6" s="1515" customFormat="1" ht="12.75">
      <c r="A214" s="1516"/>
      <c r="B214" s="1524" t="s">
        <v>1977</v>
      </c>
      <c r="C214" s="1525" t="s">
        <v>1262</v>
      </c>
      <c r="D214" s="1525">
        <v>1</v>
      </c>
      <c r="E214" s="1526"/>
      <c r="F214" s="1527">
        <f t="shared" si="7"/>
        <v>0</v>
      </c>
    </row>
    <row r="215" spans="1:6" s="1515" customFormat="1" ht="12.75">
      <c r="A215" s="1516"/>
      <c r="B215" s="1524" t="s">
        <v>1976</v>
      </c>
      <c r="C215" s="1525" t="s">
        <v>1262</v>
      </c>
      <c r="D215" s="1525">
        <v>6</v>
      </c>
      <c r="E215" s="1526"/>
      <c r="F215" s="1527">
        <f t="shared" si="7"/>
        <v>0</v>
      </c>
    </row>
    <row r="216" spans="1:6" s="1515" customFormat="1" ht="12.75">
      <c r="A216" s="1516"/>
      <c r="B216" s="1524" t="s">
        <v>2034</v>
      </c>
      <c r="C216" s="1525" t="s">
        <v>1262</v>
      </c>
      <c r="D216" s="1525">
        <v>6</v>
      </c>
      <c r="E216" s="1526"/>
      <c r="F216" s="1527">
        <f t="shared" si="7"/>
        <v>0</v>
      </c>
    </row>
    <row r="217" spans="1:6" s="1515" customFormat="1" ht="12.75">
      <c r="A217" s="1516"/>
      <c r="B217" s="1524" t="s">
        <v>1578</v>
      </c>
      <c r="C217" s="1525" t="s">
        <v>1262</v>
      </c>
      <c r="D217" s="1525">
        <v>12</v>
      </c>
      <c r="E217" s="1526"/>
      <c r="F217" s="1527">
        <f t="shared" si="7"/>
        <v>0</v>
      </c>
    </row>
    <row r="218" spans="1:6" s="1515" customFormat="1" ht="12.75">
      <c r="A218" s="1516"/>
      <c r="B218" s="1524" t="s">
        <v>1577</v>
      </c>
      <c r="C218" s="1525" t="s">
        <v>1262</v>
      </c>
      <c r="D218" s="1525">
        <v>59</v>
      </c>
      <c r="E218" s="1526"/>
      <c r="F218" s="1527">
        <f t="shared" si="7"/>
        <v>0</v>
      </c>
    </row>
    <row r="219" spans="1:6" s="1515" customFormat="1" ht="12.75">
      <c r="A219" s="1516"/>
      <c r="B219" s="1524" t="s">
        <v>1972</v>
      </c>
      <c r="C219" s="1525" t="s">
        <v>1262</v>
      </c>
      <c r="D219" s="1525">
        <v>1</v>
      </c>
      <c r="E219" s="1526"/>
      <c r="F219" s="1527">
        <f t="shared" si="7"/>
        <v>0</v>
      </c>
    </row>
    <row r="220" spans="1:6" s="1515" customFormat="1" ht="12.75">
      <c r="A220" s="1516"/>
      <c r="B220" s="1524" t="s">
        <v>2022</v>
      </c>
      <c r="C220" s="1525" t="s">
        <v>1262</v>
      </c>
      <c r="D220" s="1525">
        <v>1</v>
      </c>
      <c r="E220" s="1526"/>
      <c r="F220" s="1527">
        <f t="shared" si="7"/>
        <v>0</v>
      </c>
    </row>
    <row r="221" spans="1:6" s="1515" customFormat="1" ht="12.75">
      <c r="A221" s="1516"/>
      <c r="B221" s="1524" t="s">
        <v>2019</v>
      </c>
      <c r="C221" s="1525" t="s">
        <v>1262</v>
      </c>
      <c r="D221" s="1525">
        <v>1</v>
      </c>
      <c r="E221" s="1526"/>
      <c r="F221" s="1527">
        <f t="shared" si="7"/>
        <v>0</v>
      </c>
    </row>
    <row r="222" spans="1:6" s="1515" customFormat="1" ht="12.75">
      <c r="A222" s="1516"/>
      <c r="B222" s="1524" t="s">
        <v>1962</v>
      </c>
      <c r="C222" s="1525" t="s">
        <v>1262</v>
      </c>
      <c r="D222" s="1525">
        <v>2</v>
      </c>
      <c r="E222" s="1526"/>
      <c r="F222" s="1527">
        <f t="shared" si="7"/>
        <v>0</v>
      </c>
    </row>
    <row r="223" spans="1:6" s="1515" customFormat="1" ht="12.75">
      <c r="A223" s="1516"/>
      <c r="B223" s="1524" t="s">
        <v>1995</v>
      </c>
      <c r="C223" s="1525" t="s">
        <v>1262</v>
      </c>
      <c r="D223" s="1525">
        <v>13</v>
      </c>
      <c r="E223" s="1526"/>
      <c r="F223" s="1527">
        <f t="shared" si="7"/>
        <v>0</v>
      </c>
    </row>
    <row r="224" spans="1:6" s="1515" customFormat="1" ht="12.75">
      <c r="A224" s="1516"/>
      <c r="B224" s="1524" t="s">
        <v>2018</v>
      </c>
      <c r="C224" s="1525" t="s">
        <v>1566</v>
      </c>
      <c r="D224" s="1525">
        <v>3</v>
      </c>
      <c r="E224" s="1526"/>
      <c r="F224" s="1527">
        <f t="shared" si="7"/>
        <v>0</v>
      </c>
    </row>
    <row r="225" spans="1:6" s="1515" customFormat="1" ht="12.75">
      <c r="A225" s="1516"/>
      <c r="B225" s="1524" t="s">
        <v>1994</v>
      </c>
      <c r="C225" s="1525" t="s">
        <v>1262</v>
      </c>
      <c r="D225" s="1525">
        <v>8</v>
      </c>
      <c r="E225" s="1526"/>
      <c r="F225" s="1527">
        <f t="shared" si="7"/>
        <v>0</v>
      </c>
    </row>
    <row r="226" spans="1:6" s="1515" customFormat="1" ht="12.75">
      <c r="A226" s="1516"/>
      <c r="B226" s="1524" t="s">
        <v>1993</v>
      </c>
      <c r="C226" s="1525" t="s">
        <v>1262</v>
      </c>
      <c r="D226" s="1525">
        <v>5</v>
      </c>
      <c r="E226" s="1526"/>
      <c r="F226" s="1527">
        <f t="shared" si="7"/>
        <v>0</v>
      </c>
    </row>
    <row r="227" spans="1:6" s="1515" customFormat="1" ht="12.75">
      <c r="A227" s="1516"/>
      <c r="B227" s="1524" t="s">
        <v>1957</v>
      </c>
      <c r="C227" s="1525" t="s">
        <v>1262</v>
      </c>
      <c r="D227" s="1525">
        <v>42</v>
      </c>
      <c r="E227" s="1526"/>
      <c r="F227" s="1527">
        <f t="shared" si="7"/>
        <v>0</v>
      </c>
    </row>
    <row r="228" spans="1:6" s="1515" customFormat="1" ht="12.75">
      <c r="A228" s="1516"/>
      <c r="B228" s="1524" t="s">
        <v>1956</v>
      </c>
      <c r="C228" s="1525" t="s">
        <v>1262</v>
      </c>
      <c r="D228" s="1525">
        <v>42</v>
      </c>
      <c r="E228" s="1526"/>
      <c r="F228" s="1527">
        <f t="shared" si="7"/>
        <v>0</v>
      </c>
    </row>
    <row r="229" spans="1:6" s="1515" customFormat="1" ht="12.75">
      <c r="A229" s="1516"/>
      <c r="B229" s="1524" t="s">
        <v>2016</v>
      </c>
      <c r="C229" s="1525" t="s">
        <v>1262</v>
      </c>
      <c r="D229" s="1525">
        <v>1</v>
      </c>
      <c r="E229" s="1526"/>
      <c r="F229" s="1527">
        <f t="shared" si="7"/>
        <v>0</v>
      </c>
    </row>
    <row r="230" spans="1:6" s="1515" customFormat="1" ht="12.75">
      <c r="A230" s="1516"/>
      <c r="B230" s="1524" t="s">
        <v>1982</v>
      </c>
      <c r="C230" s="1525" t="s">
        <v>1262</v>
      </c>
      <c r="D230" s="1525">
        <v>1</v>
      </c>
      <c r="E230" s="1526"/>
      <c r="F230" s="1527">
        <f t="shared" si="7"/>
        <v>0</v>
      </c>
    </row>
    <row r="231" spans="1:6" s="1515" customFormat="1" ht="12.75">
      <c r="A231" s="1516"/>
      <c r="B231" s="1524" t="s">
        <v>2015</v>
      </c>
      <c r="C231" s="1525" t="s">
        <v>1262</v>
      </c>
      <c r="D231" s="1525">
        <v>2</v>
      </c>
      <c r="E231" s="1526"/>
      <c r="F231" s="1527">
        <f t="shared" si="7"/>
        <v>0</v>
      </c>
    </row>
    <row r="232" spans="1:6" s="1515" customFormat="1" ht="51">
      <c r="A232" s="1498"/>
      <c r="B232" s="1516" t="s">
        <v>1564</v>
      </c>
      <c r="C232" s="1530" t="s">
        <v>1529</v>
      </c>
      <c r="D232" s="1531">
        <v>1</v>
      </c>
      <c r="E232" s="1532"/>
      <c r="F232" s="1533">
        <f t="shared" si="7"/>
        <v>0</v>
      </c>
    </row>
    <row r="233" spans="1:6" s="1515" customFormat="1" ht="12.75">
      <c r="A233" s="1498"/>
      <c r="B233" s="1516"/>
      <c r="C233" s="1499" t="s">
        <v>1237</v>
      </c>
      <c r="D233" s="1500">
        <v>1</v>
      </c>
      <c r="E233" s="1523"/>
      <c r="F233" s="1497">
        <f>SUM(F212:F232)</f>
        <v>0</v>
      </c>
    </row>
    <row r="234" spans="1:6" s="1515" customFormat="1" ht="12.75">
      <c r="A234" s="1498"/>
      <c r="B234" s="1516"/>
      <c r="C234" s="1499"/>
      <c r="D234" s="1500"/>
      <c r="E234" s="1523"/>
      <c r="F234" s="1497"/>
    </row>
    <row r="235" spans="1:6" s="1515" customFormat="1" ht="51">
      <c r="A235" s="1498" t="s">
        <v>116</v>
      </c>
      <c r="B235" s="1516" t="s">
        <v>2033</v>
      </c>
      <c r="C235" s="1499"/>
      <c r="D235" s="1500"/>
      <c r="E235" s="1523"/>
      <c r="F235" s="1497"/>
    </row>
    <row r="236" spans="1:6" s="1515" customFormat="1" ht="12.75">
      <c r="A236" s="1498"/>
      <c r="B236" s="1516"/>
      <c r="C236" s="1499"/>
      <c r="D236" s="1500"/>
      <c r="E236" s="1523"/>
      <c r="F236" s="1497"/>
    </row>
    <row r="237" spans="1:6" s="1515" customFormat="1" ht="12.75">
      <c r="A237" s="1498"/>
      <c r="B237" s="1524" t="s">
        <v>1980</v>
      </c>
      <c r="C237" s="1525" t="s">
        <v>1262</v>
      </c>
      <c r="D237" s="1525">
        <v>1</v>
      </c>
      <c r="E237" s="1526"/>
      <c r="F237" s="1527">
        <f t="shared" ref="F237:F257" si="8">SUM(D237*E237)</f>
        <v>0</v>
      </c>
    </row>
    <row r="238" spans="1:6" s="1515" customFormat="1" ht="12.75">
      <c r="A238" s="1498"/>
      <c r="B238" s="1524" t="s">
        <v>1979</v>
      </c>
      <c r="C238" s="1525" t="s">
        <v>1262</v>
      </c>
      <c r="D238" s="1525">
        <v>1</v>
      </c>
      <c r="E238" s="1526"/>
      <c r="F238" s="1527">
        <f t="shared" si="8"/>
        <v>0</v>
      </c>
    </row>
    <row r="239" spans="1:6" s="1515" customFormat="1" ht="12.75">
      <c r="A239" s="1498"/>
      <c r="B239" s="1524" t="s">
        <v>1977</v>
      </c>
      <c r="C239" s="1525" t="s">
        <v>1262</v>
      </c>
      <c r="D239" s="1525">
        <v>1</v>
      </c>
      <c r="E239" s="1526"/>
      <c r="F239" s="1527">
        <f t="shared" si="8"/>
        <v>0</v>
      </c>
    </row>
    <row r="240" spans="1:6" s="1515" customFormat="1" ht="12.75">
      <c r="A240" s="1498"/>
      <c r="B240" s="1524" t="s">
        <v>1976</v>
      </c>
      <c r="C240" s="1525" t="s">
        <v>1262</v>
      </c>
      <c r="D240" s="1525">
        <v>6</v>
      </c>
      <c r="E240" s="1526"/>
      <c r="F240" s="1527">
        <f t="shared" si="8"/>
        <v>0</v>
      </c>
    </row>
    <row r="241" spans="1:6" s="1515" customFormat="1" ht="12.75">
      <c r="A241" s="1498"/>
      <c r="B241" s="1524" t="s">
        <v>1580</v>
      </c>
      <c r="C241" s="1525" t="s">
        <v>1262</v>
      </c>
      <c r="D241" s="1525">
        <v>7</v>
      </c>
      <c r="E241" s="1526"/>
      <c r="F241" s="1527">
        <f t="shared" si="8"/>
        <v>0</v>
      </c>
    </row>
    <row r="242" spans="1:6" s="1515" customFormat="1" ht="12.75">
      <c r="A242" s="1498"/>
      <c r="B242" s="1524" t="s">
        <v>1578</v>
      </c>
      <c r="C242" s="1525" t="s">
        <v>1262</v>
      </c>
      <c r="D242" s="1525">
        <v>12</v>
      </c>
      <c r="E242" s="1526"/>
      <c r="F242" s="1527">
        <f t="shared" si="8"/>
        <v>0</v>
      </c>
    </row>
    <row r="243" spans="1:6" s="1515" customFormat="1" ht="12.75">
      <c r="A243" s="1498"/>
      <c r="B243" s="1524" t="s">
        <v>1577</v>
      </c>
      <c r="C243" s="1525" t="s">
        <v>1262</v>
      </c>
      <c r="D243" s="1525">
        <v>67</v>
      </c>
      <c r="E243" s="1526"/>
      <c r="F243" s="1527">
        <f t="shared" si="8"/>
        <v>0</v>
      </c>
    </row>
    <row r="244" spans="1:6" s="1515" customFormat="1" ht="12.75">
      <c r="A244" s="1498"/>
      <c r="B244" s="1524" t="s">
        <v>1987</v>
      </c>
      <c r="C244" s="1525" t="s">
        <v>1262</v>
      </c>
      <c r="D244" s="1525">
        <v>2</v>
      </c>
      <c r="E244" s="1526"/>
      <c r="F244" s="1527">
        <f t="shared" si="8"/>
        <v>0</v>
      </c>
    </row>
    <row r="245" spans="1:6" s="1515" customFormat="1" ht="12.75">
      <c r="A245" s="1498"/>
      <c r="B245" s="1524" t="s">
        <v>1972</v>
      </c>
      <c r="C245" s="1525" t="s">
        <v>1262</v>
      </c>
      <c r="D245" s="1525">
        <v>1</v>
      </c>
      <c r="E245" s="1526"/>
      <c r="F245" s="1527">
        <f t="shared" si="8"/>
        <v>0</v>
      </c>
    </row>
    <row r="246" spans="1:6" s="1515" customFormat="1" ht="12.75">
      <c r="A246" s="1498"/>
      <c r="B246" s="1524" t="s">
        <v>2022</v>
      </c>
      <c r="C246" s="1525" t="s">
        <v>1262</v>
      </c>
      <c r="D246" s="1525">
        <v>1</v>
      </c>
      <c r="E246" s="1526"/>
      <c r="F246" s="1527">
        <f t="shared" si="8"/>
        <v>0</v>
      </c>
    </row>
    <row r="247" spans="1:6" s="1515" customFormat="1" ht="12.75">
      <c r="A247" s="1498"/>
      <c r="B247" s="1524" t="s">
        <v>2019</v>
      </c>
      <c r="C247" s="1525" t="s">
        <v>1262</v>
      </c>
      <c r="D247" s="1525">
        <v>1</v>
      </c>
      <c r="E247" s="1526"/>
      <c r="F247" s="1527">
        <f t="shared" si="8"/>
        <v>0</v>
      </c>
    </row>
    <row r="248" spans="1:6" s="1515" customFormat="1" ht="12.75">
      <c r="A248" s="1498"/>
      <c r="B248" s="1524" t="s">
        <v>1962</v>
      </c>
      <c r="C248" s="1525" t="s">
        <v>1262</v>
      </c>
      <c r="D248" s="1525">
        <v>2</v>
      </c>
      <c r="E248" s="1526"/>
      <c r="F248" s="1527">
        <f t="shared" si="8"/>
        <v>0</v>
      </c>
    </row>
    <row r="249" spans="1:6" s="1515" customFormat="1" ht="12.75">
      <c r="A249" s="1498"/>
      <c r="B249" s="1524" t="s">
        <v>1995</v>
      </c>
      <c r="C249" s="1525" t="s">
        <v>1262</v>
      </c>
      <c r="D249" s="1525">
        <v>13</v>
      </c>
      <c r="E249" s="1526"/>
      <c r="F249" s="1527">
        <f t="shared" si="8"/>
        <v>0</v>
      </c>
    </row>
    <row r="250" spans="1:6" s="1515" customFormat="1" ht="12.75">
      <c r="A250" s="1498"/>
      <c r="B250" s="1524" t="s">
        <v>2032</v>
      </c>
      <c r="C250" s="1525" t="s">
        <v>1566</v>
      </c>
      <c r="D250" s="1525">
        <v>3</v>
      </c>
      <c r="E250" s="1526"/>
      <c r="F250" s="1527">
        <f t="shared" si="8"/>
        <v>0</v>
      </c>
    </row>
    <row r="251" spans="1:6" s="1515" customFormat="1" ht="12.75">
      <c r="A251" s="1498"/>
      <c r="B251" s="1524" t="s">
        <v>1994</v>
      </c>
      <c r="C251" s="1525" t="s">
        <v>1262</v>
      </c>
      <c r="D251" s="1525">
        <v>8</v>
      </c>
      <c r="E251" s="1526"/>
      <c r="F251" s="1527">
        <f t="shared" si="8"/>
        <v>0</v>
      </c>
    </row>
    <row r="252" spans="1:6" s="1515" customFormat="1" ht="12.75">
      <c r="A252" s="1498"/>
      <c r="B252" s="1524" t="s">
        <v>1993</v>
      </c>
      <c r="C252" s="1525" t="s">
        <v>1262</v>
      </c>
      <c r="D252" s="1525">
        <v>5</v>
      </c>
      <c r="E252" s="1526"/>
      <c r="F252" s="1527">
        <f t="shared" si="8"/>
        <v>0</v>
      </c>
    </row>
    <row r="253" spans="1:6" s="1515" customFormat="1" ht="12.75">
      <c r="A253" s="1498"/>
      <c r="B253" s="1524" t="s">
        <v>1957</v>
      </c>
      <c r="C253" s="1525" t="s">
        <v>1262</v>
      </c>
      <c r="D253" s="1525">
        <v>42</v>
      </c>
      <c r="E253" s="1526"/>
      <c r="F253" s="1527">
        <f t="shared" si="8"/>
        <v>0</v>
      </c>
    </row>
    <row r="254" spans="1:6" s="1515" customFormat="1" ht="12.75">
      <c r="A254" s="1498"/>
      <c r="B254" s="1524" t="s">
        <v>1956</v>
      </c>
      <c r="C254" s="1525" t="s">
        <v>1262</v>
      </c>
      <c r="D254" s="1525">
        <v>42</v>
      </c>
      <c r="E254" s="1526"/>
      <c r="F254" s="1527">
        <f t="shared" si="8"/>
        <v>0</v>
      </c>
    </row>
    <row r="255" spans="1:6" s="1515" customFormat="1" ht="12.75">
      <c r="A255" s="1498"/>
      <c r="B255" s="1524" t="s">
        <v>2016</v>
      </c>
      <c r="C255" s="1525" t="s">
        <v>1262</v>
      </c>
      <c r="D255" s="1525">
        <v>1</v>
      </c>
      <c r="E255" s="1526"/>
      <c r="F255" s="1527">
        <f t="shared" si="8"/>
        <v>0</v>
      </c>
    </row>
    <row r="256" spans="1:6" s="1515" customFormat="1" ht="12.75">
      <c r="A256" s="1498"/>
      <c r="B256" s="1524" t="s">
        <v>1982</v>
      </c>
      <c r="C256" s="1525" t="s">
        <v>1262</v>
      </c>
      <c r="D256" s="1525">
        <v>1</v>
      </c>
      <c r="E256" s="1526"/>
      <c r="F256" s="1527">
        <f t="shared" si="8"/>
        <v>0</v>
      </c>
    </row>
    <row r="257" spans="1:6" s="1515" customFormat="1" ht="12.75">
      <c r="A257" s="1498"/>
      <c r="B257" s="1524" t="s">
        <v>2015</v>
      </c>
      <c r="C257" s="1525" t="s">
        <v>1262</v>
      </c>
      <c r="D257" s="1525">
        <v>2</v>
      </c>
      <c r="E257" s="1526"/>
      <c r="F257" s="1527">
        <f t="shared" si="8"/>
        <v>0</v>
      </c>
    </row>
    <row r="258" spans="1:6" s="1515" customFormat="1" ht="12.75">
      <c r="A258" s="1498"/>
      <c r="B258" s="1536"/>
      <c r="C258" s="1537"/>
      <c r="D258" s="1537"/>
      <c r="E258" s="1523"/>
      <c r="F258" s="1527"/>
    </row>
    <row r="259" spans="1:6" s="1515" customFormat="1" ht="12.75">
      <c r="A259" s="1498"/>
      <c r="B259" s="1536"/>
      <c r="C259" s="1537"/>
      <c r="D259" s="1537"/>
      <c r="E259" s="1523"/>
      <c r="F259" s="1527"/>
    </row>
    <row r="260" spans="1:6" s="1515" customFormat="1" ht="51">
      <c r="A260" s="1498"/>
      <c r="B260" s="1516" t="s">
        <v>1564</v>
      </c>
      <c r="C260" s="1530" t="s">
        <v>1529</v>
      </c>
      <c r="D260" s="1531">
        <v>1</v>
      </c>
      <c r="E260" s="1532"/>
      <c r="F260" s="1533">
        <f>SUM(D260*E260)</f>
        <v>0</v>
      </c>
    </row>
    <row r="261" spans="1:6" s="1515" customFormat="1" ht="12.75">
      <c r="A261" s="1498"/>
      <c r="B261" s="1516"/>
      <c r="C261" s="1499" t="s">
        <v>1237</v>
      </c>
      <c r="D261" s="1500">
        <v>1</v>
      </c>
      <c r="E261" s="1523"/>
      <c r="F261" s="1497">
        <f>SUM(F237:F260)</f>
        <v>0</v>
      </c>
    </row>
    <row r="262" spans="1:6" s="1515" customFormat="1" ht="12.75">
      <c r="A262" s="1498"/>
      <c r="B262" s="1516"/>
      <c r="C262" s="1499"/>
      <c r="D262" s="1500"/>
      <c r="E262" s="1523"/>
      <c r="F262" s="1497"/>
    </row>
    <row r="263" spans="1:6" s="1515" customFormat="1" ht="51">
      <c r="A263" s="1498" t="s">
        <v>120</v>
      </c>
      <c r="B263" s="1516" t="s">
        <v>2031</v>
      </c>
      <c r="C263" s="1499"/>
      <c r="D263" s="1500"/>
      <c r="E263" s="1523"/>
      <c r="F263" s="1497"/>
    </row>
    <row r="264" spans="1:6" s="1515" customFormat="1" ht="12.75">
      <c r="A264" s="1498"/>
      <c r="B264" s="1516"/>
      <c r="C264" s="1499"/>
      <c r="D264" s="1500"/>
      <c r="E264" s="1523"/>
      <c r="F264" s="1497"/>
    </row>
    <row r="265" spans="1:6" s="1515" customFormat="1" ht="12.75">
      <c r="A265" s="1498"/>
      <c r="B265" s="1524" t="s">
        <v>2030</v>
      </c>
      <c r="C265" s="1525" t="s">
        <v>1262</v>
      </c>
      <c r="D265" s="1525">
        <v>1</v>
      </c>
      <c r="E265" s="1526"/>
      <c r="F265" s="1527">
        <f t="shared" ref="F265:F285" si="9">SUM(D265*E265)</f>
        <v>0</v>
      </c>
    </row>
    <row r="266" spans="1:6" s="1515" customFormat="1" ht="12.75">
      <c r="A266" s="1498"/>
      <c r="B266" s="1524" t="s">
        <v>2008</v>
      </c>
      <c r="C266" s="1525" t="s">
        <v>1262</v>
      </c>
      <c r="D266" s="1525">
        <v>1</v>
      </c>
      <c r="E266" s="1526"/>
      <c r="F266" s="1527">
        <f t="shared" si="9"/>
        <v>0</v>
      </c>
    </row>
    <row r="267" spans="1:6" s="1515" customFormat="1" ht="12.75">
      <c r="A267" s="1498"/>
      <c r="B267" s="1524" t="s">
        <v>1977</v>
      </c>
      <c r="C267" s="1525" t="s">
        <v>1262</v>
      </c>
      <c r="D267" s="1525">
        <v>1</v>
      </c>
      <c r="E267" s="1526"/>
      <c r="F267" s="1527">
        <f t="shared" si="9"/>
        <v>0</v>
      </c>
    </row>
    <row r="268" spans="1:6" s="1515" customFormat="1" ht="12.75">
      <c r="A268" s="1498"/>
      <c r="B268" s="1524" t="s">
        <v>1976</v>
      </c>
      <c r="C268" s="1525" t="s">
        <v>1262</v>
      </c>
      <c r="D268" s="1525">
        <v>3</v>
      </c>
      <c r="E268" s="1526"/>
      <c r="F268" s="1527">
        <f t="shared" si="9"/>
        <v>0</v>
      </c>
    </row>
    <row r="269" spans="1:6" s="1515" customFormat="1" ht="12.75">
      <c r="A269" s="1498"/>
      <c r="B269" s="1524" t="s">
        <v>1580</v>
      </c>
      <c r="C269" s="1525" t="s">
        <v>1262</v>
      </c>
      <c r="D269" s="1525">
        <v>4</v>
      </c>
      <c r="E269" s="1526"/>
      <c r="F269" s="1527">
        <f t="shared" si="9"/>
        <v>0</v>
      </c>
    </row>
    <row r="270" spans="1:6" s="1515" customFormat="1" ht="12.75">
      <c r="A270" s="1498"/>
      <c r="B270" s="1524" t="s">
        <v>1578</v>
      </c>
      <c r="C270" s="1525" t="s">
        <v>1262</v>
      </c>
      <c r="D270" s="1525">
        <v>10</v>
      </c>
      <c r="E270" s="1526"/>
      <c r="F270" s="1527">
        <f t="shared" si="9"/>
        <v>0</v>
      </c>
    </row>
    <row r="271" spans="1:6" s="1515" customFormat="1" ht="12.75">
      <c r="A271" s="1498"/>
      <c r="B271" s="1524" t="s">
        <v>1577</v>
      </c>
      <c r="C271" s="1525" t="s">
        <v>1949</v>
      </c>
      <c r="D271" s="1525">
        <v>29</v>
      </c>
      <c r="E271" s="1526"/>
      <c r="F271" s="1527">
        <f t="shared" si="9"/>
        <v>0</v>
      </c>
    </row>
    <row r="272" spans="1:6" s="1515" customFormat="1" ht="12.75">
      <c r="A272" s="1498"/>
      <c r="B272" s="1524" t="s">
        <v>1987</v>
      </c>
      <c r="C272" s="1525" t="s">
        <v>1262</v>
      </c>
      <c r="D272" s="1525">
        <v>3</v>
      </c>
      <c r="E272" s="1526"/>
      <c r="F272" s="1527">
        <f t="shared" si="9"/>
        <v>0</v>
      </c>
    </row>
    <row r="273" spans="1:6" s="1515" customFormat="1" ht="12.75">
      <c r="A273" s="1498"/>
      <c r="B273" s="1524" t="s">
        <v>1973</v>
      </c>
      <c r="C273" s="1525" t="s">
        <v>1262</v>
      </c>
      <c r="D273" s="1525">
        <v>1</v>
      </c>
      <c r="E273" s="1526"/>
      <c r="F273" s="1527">
        <f t="shared" si="9"/>
        <v>0</v>
      </c>
    </row>
    <row r="274" spans="1:6" s="1515" customFormat="1" ht="12.75">
      <c r="A274" s="1498"/>
      <c r="B274" s="1524" t="s">
        <v>1998</v>
      </c>
      <c r="C274" s="1525" t="s">
        <v>1262</v>
      </c>
      <c r="D274" s="1525">
        <v>1</v>
      </c>
      <c r="E274" s="1526"/>
      <c r="F274" s="1527">
        <f t="shared" si="9"/>
        <v>0</v>
      </c>
    </row>
    <row r="275" spans="1:6" s="1515" customFormat="1" ht="12.75">
      <c r="A275" s="1498"/>
      <c r="B275" s="1524" t="s">
        <v>1997</v>
      </c>
      <c r="C275" s="1525" t="s">
        <v>1262</v>
      </c>
      <c r="D275" s="1525">
        <v>1</v>
      </c>
      <c r="E275" s="1526"/>
      <c r="F275" s="1527">
        <f t="shared" si="9"/>
        <v>0</v>
      </c>
    </row>
    <row r="276" spans="1:6" s="1515" customFormat="1" ht="12.75">
      <c r="A276" s="1498"/>
      <c r="B276" s="1524" t="s">
        <v>2029</v>
      </c>
      <c r="C276" s="1525" t="s">
        <v>1262</v>
      </c>
      <c r="D276" s="1525">
        <v>2</v>
      </c>
      <c r="E276" s="1526"/>
      <c r="F276" s="1527">
        <f t="shared" si="9"/>
        <v>0</v>
      </c>
    </row>
    <row r="277" spans="1:6" s="1515" customFormat="1" ht="12.75">
      <c r="A277" s="1498"/>
      <c r="B277" s="1524" t="s">
        <v>1995</v>
      </c>
      <c r="C277" s="1525" t="s">
        <v>1262</v>
      </c>
      <c r="D277" s="1525">
        <v>9</v>
      </c>
      <c r="E277" s="1526"/>
      <c r="F277" s="1527">
        <f t="shared" si="9"/>
        <v>0</v>
      </c>
    </row>
    <row r="278" spans="1:6" s="1515" customFormat="1" ht="12.75">
      <c r="A278" s="1498"/>
      <c r="B278" s="1524" t="s">
        <v>1994</v>
      </c>
      <c r="C278" s="1525" t="s">
        <v>1262</v>
      </c>
      <c r="D278" s="1525">
        <v>6</v>
      </c>
      <c r="E278" s="1526"/>
      <c r="F278" s="1527">
        <f t="shared" si="9"/>
        <v>0</v>
      </c>
    </row>
    <row r="279" spans="1:6" s="1515" customFormat="1" ht="12.75">
      <c r="A279" s="1498"/>
      <c r="B279" s="1524" t="s">
        <v>1993</v>
      </c>
      <c r="C279" s="1525" t="s">
        <v>1262</v>
      </c>
      <c r="D279" s="1525">
        <v>3</v>
      </c>
      <c r="E279" s="1526"/>
      <c r="F279" s="1527">
        <f t="shared" si="9"/>
        <v>0</v>
      </c>
    </row>
    <row r="280" spans="1:6" s="1515" customFormat="1" ht="12.75">
      <c r="A280" s="1498"/>
      <c r="B280" s="1524" t="s">
        <v>1960</v>
      </c>
      <c r="C280" s="1525" t="s">
        <v>1566</v>
      </c>
      <c r="D280" s="1525">
        <v>3</v>
      </c>
      <c r="E280" s="1526"/>
      <c r="F280" s="1527">
        <f t="shared" si="9"/>
        <v>0</v>
      </c>
    </row>
    <row r="281" spans="1:6" s="1515" customFormat="1" ht="12.75">
      <c r="A281" s="1498"/>
      <c r="B281" s="1524" t="s">
        <v>1957</v>
      </c>
      <c r="C281" s="1525" t="s">
        <v>1262</v>
      </c>
      <c r="D281" s="1525">
        <v>24</v>
      </c>
      <c r="E281" s="1526"/>
      <c r="F281" s="1527">
        <f t="shared" si="9"/>
        <v>0</v>
      </c>
    </row>
    <row r="282" spans="1:6" s="1515" customFormat="1" ht="12.75">
      <c r="A282" s="1498"/>
      <c r="B282" s="1524" t="s">
        <v>1956</v>
      </c>
      <c r="C282" s="1525" t="s">
        <v>1262</v>
      </c>
      <c r="D282" s="1525">
        <v>24</v>
      </c>
      <c r="E282" s="1526"/>
      <c r="F282" s="1527">
        <f t="shared" si="9"/>
        <v>0</v>
      </c>
    </row>
    <row r="283" spans="1:6" s="1515" customFormat="1" ht="12.75">
      <c r="A283" s="1498"/>
      <c r="B283" s="1524" t="s">
        <v>1982</v>
      </c>
      <c r="C283" s="1525" t="s">
        <v>1262</v>
      </c>
      <c r="D283" s="1525">
        <v>2</v>
      </c>
      <c r="E283" s="1526"/>
      <c r="F283" s="1527">
        <f t="shared" si="9"/>
        <v>0</v>
      </c>
    </row>
    <row r="284" spans="1:6" s="1515" customFormat="1" ht="12.75">
      <c r="A284" s="1498"/>
      <c r="B284" s="1524" t="s">
        <v>2015</v>
      </c>
      <c r="C284" s="1525" t="s">
        <v>1262</v>
      </c>
      <c r="D284" s="1525">
        <v>1</v>
      </c>
      <c r="E284" s="1526"/>
      <c r="F284" s="1527">
        <f t="shared" si="9"/>
        <v>0</v>
      </c>
    </row>
    <row r="285" spans="1:6" s="1515" customFormat="1" ht="51">
      <c r="A285" s="1498"/>
      <c r="B285" s="1516" t="s">
        <v>1564</v>
      </c>
      <c r="C285" s="1499" t="s">
        <v>1529</v>
      </c>
      <c r="D285" s="1500">
        <v>1</v>
      </c>
      <c r="E285" s="1523"/>
      <c r="F285" s="1527">
        <f t="shared" si="9"/>
        <v>0</v>
      </c>
    </row>
    <row r="286" spans="1:6" s="1515" customFormat="1" ht="12.75">
      <c r="A286" s="1498"/>
      <c r="B286" s="1516"/>
      <c r="C286" s="1499" t="s">
        <v>1237</v>
      </c>
      <c r="D286" s="1500">
        <v>1</v>
      </c>
      <c r="E286" s="1523"/>
      <c r="F286" s="1497">
        <f>SUM(F265:F285)</f>
        <v>0</v>
      </c>
    </row>
    <row r="287" spans="1:6" s="1515" customFormat="1" ht="12.75">
      <c r="A287" s="1498"/>
      <c r="B287" s="1516"/>
      <c r="C287" s="1499"/>
      <c r="D287" s="1500"/>
      <c r="E287" s="1523"/>
      <c r="F287" s="1497"/>
    </row>
    <row r="288" spans="1:6" s="1515" customFormat="1" ht="12.75">
      <c r="A288" s="1498"/>
      <c r="B288" s="1516"/>
      <c r="C288" s="1499"/>
      <c r="D288" s="1500"/>
      <c r="E288" s="1523"/>
      <c r="F288" s="1497"/>
    </row>
    <row r="289" spans="1:6" s="1515" customFormat="1" ht="51">
      <c r="A289" s="1498" t="s">
        <v>123</v>
      </c>
      <c r="B289" s="1516" t="s">
        <v>2028</v>
      </c>
      <c r="C289" s="1499"/>
      <c r="D289" s="1500"/>
      <c r="E289" s="1523"/>
      <c r="F289" s="1497"/>
    </row>
    <row r="290" spans="1:6" s="1515" customFormat="1" ht="12.75">
      <c r="A290" s="1498"/>
      <c r="B290" s="1516"/>
      <c r="C290" s="1499"/>
      <c r="D290" s="1500"/>
      <c r="E290" s="1523"/>
      <c r="F290" s="1497"/>
    </row>
    <row r="291" spans="1:6" s="1515" customFormat="1" ht="12.75">
      <c r="A291" s="1498"/>
      <c r="B291" s="1524" t="s">
        <v>2005</v>
      </c>
      <c r="C291" s="1525" t="s">
        <v>1262</v>
      </c>
      <c r="D291" s="1525">
        <v>1</v>
      </c>
      <c r="E291" s="1526"/>
      <c r="F291" s="1527">
        <f t="shared" ref="F291:F312" si="10">SUM(D291*E291)</f>
        <v>0</v>
      </c>
    </row>
    <row r="292" spans="1:6" s="1515" customFormat="1" ht="12.75">
      <c r="A292" s="1498"/>
      <c r="B292" s="1524" t="s">
        <v>2027</v>
      </c>
      <c r="C292" s="1525" t="s">
        <v>1262</v>
      </c>
      <c r="D292" s="1525">
        <v>1</v>
      </c>
      <c r="E292" s="1526"/>
      <c r="F292" s="1527">
        <f t="shared" si="10"/>
        <v>0</v>
      </c>
    </row>
    <row r="293" spans="1:6" s="1515" customFormat="1" ht="12.75">
      <c r="A293" s="1498"/>
      <c r="B293" s="1524" t="s">
        <v>1977</v>
      </c>
      <c r="C293" s="1525" t="s">
        <v>1262</v>
      </c>
      <c r="D293" s="1525">
        <v>1</v>
      </c>
      <c r="E293" s="1526"/>
      <c r="F293" s="1527">
        <f t="shared" si="10"/>
        <v>0</v>
      </c>
    </row>
    <row r="294" spans="1:6" s="1515" customFormat="1" ht="12.75">
      <c r="A294" s="1498"/>
      <c r="B294" s="1524" t="s">
        <v>1976</v>
      </c>
      <c r="C294" s="1525" t="s">
        <v>1262</v>
      </c>
      <c r="D294" s="1525">
        <v>5</v>
      </c>
      <c r="E294" s="1526"/>
      <c r="F294" s="1527">
        <f t="shared" si="10"/>
        <v>0</v>
      </c>
    </row>
    <row r="295" spans="1:6" s="1515" customFormat="1" ht="12.75">
      <c r="A295" s="1498"/>
      <c r="B295" s="1524" t="s">
        <v>1580</v>
      </c>
      <c r="C295" s="1525" t="s">
        <v>1262</v>
      </c>
      <c r="D295" s="1525">
        <v>6</v>
      </c>
      <c r="E295" s="1526"/>
      <c r="F295" s="1527">
        <f t="shared" si="10"/>
        <v>0</v>
      </c>
    </row>
    <row r="296" spans="1:6" s="1515" customFormat="1" ht="12.75">
      <c r="A296" s="1498"/>
      <c r="B296" s="1524" t="s">
        <v>1578</v>
      </c>
      <c r="C296" s="1525" t="s">
        <v>1262</v>
      </c>
      <c r="D296" s="1525">
        <v>12</v>
      </c>
      <c r="E296" s="1526"/>
      <c r="F296" s="1527">
        <f t="shared" si="10"/>
        <v>0</v>
      </c>
    </row>
    <row r="297" spans="1:6" s="1515" customFormat="1" ht="12.75">
      <c r="A297" s="1498"/>
      <c r="B297" s="1524" t="s">
        <v>1577</v>
      </c>
      <c r="C297" s="1525" t="s">
        <v>1262</v>
      </c>
      <c r="D297" s="1525">
        <v>49</v>
      </c>
      <c r="E297" s="1526"/>
      <c r="F297" s="1527">
        <f t="shared" si="10"/>
        <v>0</v>
      </c>
    </row>
    <row r="298" spans="1:6" s="1515" customFormat="1" ht="12.75">
      <c r="A298" s="1498"/>
      <c r="B298" s="1524" t="s">
        <v>1581</v>
      </c>
      <c r="C298" s="1525" t="s">
        <v>1262</v>
      </c>
      <c r="D298" s="1525">
        <v>1</v>
      </c>
      <c r="E298" s="1526"/>
      <c r="F298" s="1527">
        <f t="shared" si="10"/>
        <v>0</v>
      </c>
    </row>
    <row r="299" spans="1:6" s="1515" customFormat="1" ht="12.75">
      <c r="A299" s="1498"/>
      <c r="B299" s="1524" t="s">
        <v>1987</v>
      </c>
      <c r="C299" s="1525" t="s">
        <v>1262</v>
      </c>
      <c r="D299" s="1525">
        <v>2</v>
      </c>
      <c r="E299" s="1526"/>
      <c r="F299" s="1527">
        <f t="shared" si="10"/>
        <v>0</v>
      </c>
    </row>
    <row r="300" spans="1:6" s="1515" customFormat="1" ht="12.75">
      <c r="A300" s="1498"/>
      <c r="B300" s="1524" t="s">
        <v>2022</v>
      </c>
      <c r="C300" s="1525" t="s">
        <v>1262</v>
      </c>
      <c r="D300" s="1525">
        <v>1</v>
      </c>
      <c r="E300" s="1526"/>
      <c r="F300" s="1527">
        <f t="shared" si="10"/>
        <v>0</v>
      </c>
    </row>
    <row r="301" spans="1:6" s="1515" customFormat="1" ht="12.75">
      <c r="A301" s="1498"/>
      <c r="B301" s="1524" t="s">
        <v>2019</v>
      </c>
      <c r="C301" s="1525" t="s">
        <v>1262</v>
      </c>
      <c r="D301" s="1525">
        <v>1</v>
      </c>
      <c r="E301" s="1526"/>
      <c r="F301" s="1527">
        <f t="shared" si="10"/>
        <v>0</v>
      </c>
    </row>
    <row r="302" spans="1:6" s="1515" customFormat="1" ht="12.75">
      <c r="A302" s="1498"/>
      <c r="B302" s="1524" t="s">
        <v>1962</v>
      </c>
      <c r="C302" s="1525" t="s">
        <v>1262</v>
      </c>
      <c r="D302" s="1525">
        <v>2</v>
      </c>
      <c r="E302" s="1526"/>
      <c r="F302" s="1527">
        <f t="shared" si="10"/>
        <v>0</v>
      </c>
    </row>
    <row r="303" spans="1:6" s="1515" customFormat="1" ht="12.75">
      <c r="A303" s="1498"/>
      <c r="B303" s="1524" t="s">
        <v>1995</v>
      </c>
      <c r="C303" s="1525" t="s">
        <v>1262</v>
      </c>
      <c r="D303" s="1525">
        <v>13</v>
      </c>
      <c r="E303" s="1526"/>
      <c r="F303" s="1527">
        <f t="shared" si="10"/>
        <v>0</v>
      </c>
    </row>
    <row r="304" spans="1:6" s="1515" customFormat="1" ht="12.75">
      <c r="A304" s="1498"/>
      <c r="B304" s="1524" t="s">
        <v>2018</v>
      </c>
      <c r="C304" s="1525" t="s">
        <v>1566</v>
      </c>
      <c r="D304" s="1525">
        <v>3</v>
      </c>
      <c r="E304" s="1526"/>
      <c r="F304" s="1527">
        <f t="shared" si="10"/>
        <v>0</v>
      </c>
    </row>
    <row r="305" spans="1:6" s="1515" customFormat="1" ht="12.75">
      <c r="A305" s="1498"/>
      <c r="B305" s="1524" t="s">
        <v>1994</v>
      </c>
      <c r="C305" s="1525" t="s">
        <v>1262</v>
      </c>
      <c r="D305" s="1525">
        <v>8</v>
      </c>
      <c r="E305" s="1526"/>
      <c r="F305" s="1527">
        <f t="shared" si="10"/>
        <v>0</v>
      </c>
    </row>
    <row r="306" spans="1:6" s="1515" customFormat="1" ht="12.75">
      <c r="A306" s="1498"/>
      <c r="B306" s="1524" t="s">
        <v>1993</v>
      </c>
      <c r="C306" s="1525" t="s">
        <v>1262</v>
      </c>
      <c r="D306" s="1525">
        <v>5</v>
      </c>
      <c r="E306" s="1526"/>
      <c r="F306" s="1527">
        <f t="shared" si="10"/>
        <v>0</v>
      </c>
    </row>
    <row r="307" spans="1:6" s="1515" customFormat="1" ht="12.75">
      <c r="A307" s="1498"/>
      <c r="B307" s="1524" t="s">
        <v>1957</v>
      </c>
      <c r="C307" s="1525" t="s">
        <v>1262</v>
      </c>
      <c r="D307" s="1525">
        <v>42</v>
      </c>
      <c r="E307" s="1526"/>
      <c r="F307" s="1527">
        <f t="shared" si="10"/>
        <v>0</v>
      </c>
    </row>
    <row r="308" spans="1:6" s="1515" customFormat="1" ht="12.75">
      <c r="A308" s="1498"/>
      <c r="B308" s="1524" t="s">
        <v>1956</v>
      </c>
      <c r="C308" s="1525" t="s">
        <v>1262</v>
      </c>
      <c r="D308" s="1525">
        <v>42</v>
      </c>
      <c r="E308" s="1526"/>
      <c r="F308" s="1527">
        <f t="shared" si="10"/>
        <v>0</v>
      </c>
    </row>
    <row r="309" spans="1:6" s="1515" customFormat="1" ht="12.75">
      <c r="A309" s="1498"/>
      <c r="B309" s="1524" t="s">
        <v>2016</v>
      </c>
      <c r="C309" s="1525" t="s">
        <v>1262</v>
      </c>
      <c r="D309" s="1525">
        <v>1</v>
      </c>
      <c r="E309" s="1526"/>
      <c r="F309" s="1527">
        <f t="shared" si="10"/>
        <v>0</v>
      </c>
    </row>
    <row r="310" spans="1:6" s="1515" customFormat="1" ht="12.75">
      <c r="A310" s="1498"/>
      <c r="B310" s="1524" t="s">
        <v>1982</v>
      </c>
      <c r="C310" s="1525" t="s">
        <v>1262</v>
      </c>
      <c r="D310" s="1525">
        <v>1</v>
      </c>
      <c r="E310" s="1526"/>
      <c r="F310" s="1527">
        <f t="shared" si="10"/>
        <v>0</v>
      </c>
    </row>
    <row r="311" spans="1:6" s="1515" customFormat="1" ht="12.75">
      <c r="A311" s="1498"/>
      <c r="B311" s="1524" t="s">
        <v>1982</v>
      </c>
      <c r="C311" s="1525" t="s">
        <v>1262</v>
      </c>
      <c r="D311" s="1525">
        <v>2</v>
      </c>
      <c r="E311" s="1526"/>
      <c r="F311" s="1527">
        <f t="shared" si="10"/>
        <v>0</v>
      </c>
    </row>
    <row r="312" spans="1:6" s="1515" customFormat="1" ht="51">
      <c r="A312" s="1498"/>
      <c r="B312" s="1516" t="s">
        <v>1564</v>
      </c>
      <c r="C312" s="1530" t="s">
        <v>1529</v>
      </c>
      <c r="D312" s="1531">
        <v>1</v>
      </c>
      <c r="E312" s="1532"/>
      <c r="F312" s="1533">
        <f t="shared" si="10"/>
        <v>0</v>
      </c>
    </row>
    <row r="313" spans="1:6" s="1515" customFormat="1" ht="12.75">
      <c r="A313" s="1498"/>
      <c r="B313" s="1516"/>
      <c r="C313" s="1499" t="s">
        <v>1237</v>
      </c>
      <c r="D313" s="1500">
        <v>1</v>
      </c>
      <c r="E313" s="1523"/>
      <c r="F313" s="1497">
        <f>SUM(F291:F312)</f>
        <v>0</v>
      </c>
    </row>
    <row r="314" spans="1:6" s="1515" customFormat="1" ht="12.75">
      <c r="A314" s="1498"/>
      <c r="B314" s="1516"/>
      <c r="C314" s="1499"/>
      <c r="D314" s="1500"/>
      <c r="E314" s="1523"/>
      <c r="F314" s="1497"/>
    </row>
    <row r="315" spans="1:6" s="1515" customFormat="1" ht="51">
      <c r="A315" s="1498" t="s">
        <v>124</v>
      </c>
      <c r="B315" s="1516" t="s">
        <v>2026</v>
      </c>
      <c r="C315" s="1499"/>
      <c r="D315" s="1500"/>
      <c r="E315" s="1523"/>
      <c r="F315" s="1497"/>
    </row>
    <row r="316" spans="1:6" s="1515" customFormat="1" ht="12.75">
      <c r="A316" s="1498"/>
      <c r="B316" s="1516"/>
      <c r="C316" s="1499"/>
      <c r="D316" s="1500"/>
      <c r="E316" s="1523"/>
      <c r="F316" s="1497"/>
    </row>
    <row r="317" spans="1:6" s="1515" customFormat="1" ht="12.75">
      <c r="A317" s="1498"/>
      <c r="B317" s="1524" t="s">
        <v>1589</v>
      </c>
      <c r="C317" s="1525" t="s">
        <v>1262</v>
      </c>
      <c r="D317" s="1525">
        <v>1</v>
      </c>
      <c r="E317" s="1526"/>
      <c r="F317" s="1527">
        <f t="shared" ref="F317:F339" si="11">SUM(D317*E317)</f>
        <v>0</v>
      </c>
    </row>
    <row r="318" spans="1:6" s="1515" customFormat="1" ht="12.75">
      <c r="A318" s="1498"/>
      <c r="B318" s="1524" t="s">
        <v>1979</v>
      </c>
      <c r="C318" s="1525" t="s">
        <v>1262</v>
      </c>
      <c r="D318" s="1525">
        <v>1</v>
      </c>
      <c r="E318" s="1526"/>
      <c r="F318" s="1527">
        <f t="shared" si="11"/>
        <v>0</v>
      </c>
    </row>
    <row r="319" spans="1:6" s="1515" customFormat="1" ht="12.75">
      <c r="A319" s="1498"/>
      <c r="B319" s="1524" t="s">
        <v>1977</v>
      </c>
      <c r="C319" s="1525" t="s">
        <v>1262</v>
      </c>
      <c r="D319" s="1525">
        <v>1</v>
      </c>
      <c r="E319" s="1526"/>
      <c r="F319" s="1527">
        <f t="shared" si="11"/>
        <v>0</v>
      </c>
    </row>
    <row r="320" spans="1:6" s="1515" customFormat="1" ht="12.75">
      <c r="A320" s="1498"/>
      <c r="B320" s="1524" t="s">
        <v>1976</v>
      </c>
      <c r="C320" s="1525" t="s">
        <v>1262</v>
      </c>
      <c r="D320" s="1525">
        <v>6</v>
      </c>
      <c r="E320" s="1526"/>
      <c r="F320" s="1527">
        <f t="shared" si="11"/>
        <v>0</v>
      </c>
    </row>
    <row r="321" spans="1:6" s="1515" customFormat="1" ht="12.75">
      <c r="A321" s="1498"/>
      <c r="B321" s="1524" t="s">
        <v>1580</v>
      </c>
      <c r="C321" s="1525" t="s">
        <v>1262</v>
      </c>
      <c r="D321" s="1525">
        <v>7</v>
      </c>
      <c r="E321" s="1526"/>
      <c r="F321" s="1527">
        <f t="shared" si="11"/>
        <v>0</v>
      </c>
    </row>
    <row r="322" spans="1:6" s="1515" customFormat="1" ht="12.75">
      <c r="A322" s="1498"/>
      <c r="B322" s="1524" t="s">
        <v>1578</v>
      </c>
      <c r="C322" s="1525" t="s">
        <v>1262</v>
      </c>
      <c r="D322" s="1525">
        <v>15</v>
      </c>
      <c r="E322" s="1526"/>
      <c r="F322" s="1527">
        <f t="shared" si="11"/>
        <v>0</v>
      </c>
    </row>
    <row r="323" spans="1:6" s="1515" customFormat="1" ht="12.75">
      <c r="A323" s="1498"/>
      <c r="B323" s="1524" t="s">
        <v>1577</v>
      </c>
      <c r="C323" s="1525" t="s">
        <v>1262</v>
      </c>
      <c r="D323" s="1525">
        <v>83</v>
      </c>
      <c r="E323" s="1526"/>
      <c r="F323" s="1527">
        <f t="shared" si="11"/>
        <v>0</v>
      </c>
    </row>
    <row r="324" spans="1:6" s="1515" customFormat="1" ht="12.75">
      <c r="A324" s="1498"/>
      <c r="B324" s="1524" t="s">
        <v>1987</v>
      </c>
      <c r="C324" s="1525" t="s">
        <v>1262</v>
      </c>
      <c r="D324" s="1525">
        <v>3</v>
      </c>
      <c r="E324" s="1526"/>
      <c r="F324" s="1527">
        <f t="shared" si="11"/>
        <v>0</v>
      </c>
    </row>
    <row r="325" spans="1:6" s="1515" customFormat="1" ht="12.75">
      <c r="A325" s="1498"/>
      <c r="B325" s="1524" t="s">
        <v>1972</v>
      </c>
      <c r="C325" s="1525" t="s">
        <v>1262</v>
      </c>
      <c r="D325" s="1525">
        <v>1</v>
      </c>
      <c r="E325" s="1526"/>
      <c r="F325" s="1527">
        <f t="shared" si="11"/>
        <v>0</v>
      </c>
    </row>
    <row r="326" spans="1:6" s="1515" customFormat="1" ht="12.75">
      <c r="A326" s="1498"/>
      <c r="B326" s="1524" t="s">
        <v>1974</v>
      </c>
      <c r="C326" s="1525" t="s">
        <v>1262</v>
      </c>
      <c r="D326" s="1525">
        <v>1</v>
      </c>
      <c r="E326" s="1526"/>
      <c r="F326" s="1527">
        <f t="shared" si="11"/>
        <v>0</v>
      </c>
    </row>
    <row r="327" spans="1:6" s="1515" customFormat="1" ht="12.75">
      <c r="A327" s="1498"/>
      <c r="B327" s="1524" t="s">
        <v>2022</v>
      </c>
      <c r="C327" s="1525" t="s">
        <v>1262</v>
      </c>
      <c r="D327" s="1525">
        <v>1</v>
      </c>
      <c r="E327" s="1526"/>
      <c r="F327" s="1527">
        <f t="shared" si="11"/>
        <v>0</v>
      </c>
    </row>
    <row r="328" spans="1:6" s="1515" customFormat="1" ht="12.75">
      <c r="A328" s="1498"/>
      <c r="B328" s="1524" t="s">
        <v>2019</v>
      </c>
      <c r="C328" s="1525" t="s">
        <v>1262</v>
      </c>
      <c r="D328" s="1525">
        <v>1</v>
      </c>
      <c r="E328" s="1526"/>
      <c r="F328" s="1527">
        <f t="shared" si="11"/>
        <v>0</v>
      </c>
    </row>
    <row r="329" spans="1:6" s="1515" customFormat="1" ht="12.75">
      <c r="A329" s="1498"/>
      <c r="B329" s="1524" t="s">
        <v>1962</v>
      </c>
      <c r="C329" s="1525" t="s">
        <v>1262</v>
      </c>
      <c r="D329" s="1525">
        <v>2</v>
      </c>
      <c r="E329" s="1526"/>
      <c r="F329" s="1527">
        <f t="shared" si="11"/>
        <v>0</v>
      </c>
    </row>
    <row r="330" spans="1:6" s="1515" customFormat="1" ht="12.75">
      <c r="A330" s="1498"/>
      <c r="B330" s="1524" t="s">
        <v>1995</v>
      </c>
      <c r="C330" s="1525" t="s">
        <v>1262</v>
      </c>
      <c r="D330" s="1525">
        <v>13</v>
      </c>
      <c r="E330" s="1526"/>
      <c r="F330" s="1527">
        <f t="shared" si="11"/>
        <v>0</v>
      </c>
    </row>
    <row r="331" spans="1:6" s="1515" customFormat="1" ht="12.75">
      <c r="A331" s="1498"/>
      <c r="B331" s="1524" t="s">
        <v>2018</v>
      </c>
      <c r="C331" s="1525" t="s">
        <v>1566</v>
      </c>
      <c r="D331" s="1525">
        <v>3</v>
      </c>
      <c r="E331" s="1526"/>
      <c r="F331" s="1527">
        <f t="shared" si="11"/>
        <v>0</v>
      </c>
    </row>
    <row r="332" spans="1:6" s="1515" customFormat="1" ht="12.75">
      <c r="A332" s="1498"/>
      <c r="B332" s="1524" t="s">
        <v>1994</v>
      </c>
      <c r="C332" s="1525" t="s">
        <v>1262</v>
      </c>
      <c r="D332" s="1525">
        <v>8</v>
      </c>
      <c r="E332" s="1526"/>
      <c r="F332" s="1527">
        <f t="shared" si="11"/>
        <v>0</v>
      </c>
    </row>
    <row r="333" spans="1:6" s="1515" customFormat="1" ht="12.75">
      <c r="A333" s="1498"/>
      <c r="B333" s="1524" t="s">
        <v>1993</v>
      </c>
      <c r="C333" s="1525" t="s">
        <v>1262</v>
      </c>
      <c r="D333" s="1525">
        <v>5</v>
      </c>
      <c r="E333" s="1526"/>
      <c r="F333" s="1527">
        <f t="shared" si="11"/>
        <v>0</v>
      </c>
    </row>
    <row r="334" spans="1:6" s="1515" customFormat="1" ht="12.75">
      <c r="A334" s="1498"/>
      <c r="B334" s="1524" t="s">
        <v>2025</v>
      </c>
      <c r="C334" s="1525" t="s">
        <v>1262</v>
      </c>
      <c r="D334" s="1525">
        <v>42</v>
      </c>
      <c r="E334" s="1526"/>
      <c r="F334" s="1527">
        <f t="shared" si="11"/>
        <v>0</v>
      </c>
    </row>
    <row r="335" spans="1:6" s="1515" customFormat="1" ht="12.75">
      <c r="A335" s="1498"/>
      <c r="B335" s="1524" t="s">
        <v>2024</v>
      </c>
      <c r="C335" s="1525" t="s">
        <v>1262</v>
      </c>
      <c r="D335" s="1525">
        <v>42</v>
      </c>
      <c r="E335" s="1526"/>
      <c r="F335" s="1527">
        <f t="shared" si="11"/>
        <v>0</v>
      </c>
    </row>
    <row r="336" spans="1:6" s="1515" customFormat="1" ht="12.75">
      <c r="A336" s="1498"/>
      <c r="B336" s="1524" t="s">
        <v>2016</v>
      </c>
      <c r="C336" s="1525" t="s">
        <v>1262</v>
      </c>
      <c r="D336" s="1525">
        <v>1</v>
      </c>
      <c r="E336" s="1526"/>
      <c r="F336" s="1527">
        <f t="shared" si="11"/>
        <v>0</v>
      </c>
    </row>
    <row r="337" spans="1:6" s="1515" customFormat="1" ht="12.75">
      <c r="A337" s="1498"/>
      <c r="B337" s="1524" t="s">
        <v>1982</v>
      </c>
      <c r="C337" s="1525" t="s">
        <v>1262</v>
      </c>
      <c r="D337" s="1525">
        <v>1</v>
      </c>
      <c r="E337" s="1526"/>
      <c r="F337" s="1527">
        <f t="shared" si="11"/>
        <v>0</v>
      </c>
    </row>
    <row r="338" spans="1:6" s="1515" customFormat="1" ht="12.75">
      <c r="A338" s="1498"/>
      <c r="B338" s="1524" t="s">
        <v>2015</v>
      </c>
      <c r="C338" s="1525" t="s">
        <v>1262</v>
      </c>
      <c r="D338" s="1525">
        <v>2</v>
      </c>
      <c r="E338" s="1526"/>
      <c r="F338" s="1527">
        <f t="shared" si="11"/>
        <v>0</v>
      </c>
    </row>
    <row r="339" spans="1:6" s="1515" customFormat="1" ht="51">
      <c r="A339" s="1498"/>
      <c r="B339" s="1516" t="s">
        <v>1564</v>
      </c>
      <c r="C339" s="1530" t="s">
        <v>1529</v>
      </c>
      <c r="D339" s="1531">
        <v>1</v>
      </c>
      <c r="E339" s="1532"/>
      <c r="F339" s="1533">
        <f t="shared" si="11"/>
        <v>0</v>
      </c>
    </row>
    <row r="340" spans="1:6" s="1515" customFormat="1" ht="12.75">
      <c r="A340" s="1498"/>
      <c r="B340" s="1516"/>
      <c r="C340" s="1499" t="s">
        <v>1237</v>
      </c>
      <c r="D340" s="1500">
        <v>1</v>
      </c>
      <c r="E340" s="1523"/>
      <c r="F340" s="1497">
        <f>SUM(F317:F339)</f>
        <v>0</v>
      </c>
    </row>
    <row r="341" spans="1:6" s="1515" customFormat="1" ht="12.75">
      <c r="A341" s="1498"/>
      <c r="B341" s="1516"/>
      <c r="C341" s="1499"/>
      <c r="D341" s="1500"/>
      <c r="E341" s="1523"/>
      <c r="F341" s="1497"/>
    </row>
    <row r="342" spans="1:6" s="1515" customFormat="1" ht="12.75">
      <c r="A342" s="1498"/>
      <c r="B342" s="1516"/>
      <c r="C342" s="1499"/>
      <c r="D342" s="1500"/>
      <c r="E342" s="1523"/>
      <c r="F342" s="1497"/>
    </row>
    <row r="343" spans="1:6" s="1515" customFormat="1" ht="51">
      <c r="A343" s="1498" t="s">
        <v>126</v>
      </c>
      <c r="B343" s="1516" t="s">
        <v>2023</v>
      </c>
      <c r="C343" s="1499"/>
      <c r="D343" s="1500"/>
      <c r="E343" s="1523"/>
      <c r="F343" s="1497"/>
    </row>
    <row r="344" spans="1:6" s="1515" customFormat="1" ht="12.75">
      <c r="A344" s="1498"/>
      <c r="B344" s="1516"/>
      <c r="C344" s="1499"/>
      <c r="D344" s="1500"/>
      <c r="E344" s="1523"/>
      <c r="F344" s="1497"/>
    </row>
    <row r="345" spans="1:6" s="1515" customFormat="1" ht="12.75">
      <c r="A345" s="1498"/>
      <c r="B345" s="1524" t="s">
        <v>1980</v>
      </c>
      <c r="C345" s="1525" t="s">
        <v>1262</v>
      </c>
      <c r="D345" s="1525">
        <v>1</v>
      </c>
      <c r="E345" s="1526"/>
      <c r="F345" s="1527">
        <f t="shared" ref="F345:F377" si="12">SUM(D345*E345)</f>
        <v>0</v>
      </c>
    </row>
    <row r="346" spans="1:6" s="1515" customFormat="1" ht="12.75">
      <c r="A346" s="1498"/>
      <c r="B346" s="1524" t="s">
        <v>1979</v>
      </c>
      <c r="C346" s="1525" t="s">
        <v>1262</v>
      </c>
      <c r="D346" s="1525">
        <v>1</v>
      </c>
      <c r="E346" s="1526"/>
      <c r="F346" s="1527">
        <f t="shared" si="12"/>
        <v>0</v>
      </c>
    </row>
    <row r="347" spans="1:6" s="1515" customFormat="1" ht="12.75">
      <c r="A347" s="1498"/>
      <c r="B347" s="1524" t="s">
        <v>1977</v>
      </c>
      <c r="C347" s="1525" t="s">
        <v>1262</v>
      </c>
      <c r="D347" s="1525">
        <v>1</v>
      </c>
      <c r="E347" s="1526"/>
      <c r="F347" s="1527">
        <f t="shared" si="12"/>
        <v>0</v>
      </c>
    </row>
    <row r="348" spans="1:6" s="1515" customFormat="1" ht="12.75">
      <c r="A348" s="1498"/>
      <c r="B348" s="1524" t="s">
        <v>1976</v>
      </c>
      <c r="C348" s="1525" t="s">
        <v>1262</v>
      </c>
      <c r="D348" s="1525">
        <v>5</v>
      </c>
      <c r="E348" s="1526"/>
      <c r="F348" s="1527">
        <f t="shared" si="12"/>
        <v>0</v>
      </c>
    </row>
    <row r="349" spans="1:6" s="1515" customFormat="1" ht="12.75">
      <c r="A349" s="1498"/>
      <c r="B349" s="1524" t="s">
        <v>1580</v>
      </c>
      <c r="C349" s="1525" t="s">
        <v>1262</v>
      </c>
      <c r="D349" s="1525">
        <v>6</v>
      </c>
      <c r="E349" s="1526"/>
      <c r="F349" s="1527">
        <f t="shared" si="12"/>
        <v>0</v>
      </c>
    </row>
    <row r="350" spans="1:6" s="1515" customFormat="1" ht="12.75">
      <c r="A350" s="1498"/>
      <c r="B350" s="1524" t="s">
        <v>1578</v>
      </c>
      <c r="C350" s="1525" t="s">
        <v>1262</v>
      </c>
      <c r="D350" s="1525">
        <v>8</v>
      </c>
      <c r="E350" s="1526"/>
      <c r="F350" s="1527">
        <f t="shared" si="12"/>
        <v>0</v>
      </c>
    </row>
    <row r="351" spans="1:6" s="1515" customFormat="1" ht="12.75">
      <c r="A351" s="1498"/>
      <c r="B351" s="1524" t="s">
        <v>1577</v>
      </c>
      <c r="C351" s="1525" t="s">
        <v>1262</v>
      </c>
      <c r="D351" s="1525">
        <v>54</v>
      </c>
      <c r="E351" s="1526"/>
      <c r="F351" s="1527">
        <f t="shared" si="12"/>
        <v>0</v>
      </c>
    </row>
    <row r="352" spans="1:6" s="1515" customFormat="1" ht="12.75">
      <c r="A352" s="1498"/>
      <c r="B352" s="1524" t="s">
        <v>1987</v>
      </c>
      <c r="C352" s="1525" t="s">
        <v>1262</v>
      </c>
      <c r="D352" s="1525">
        <v>2</v>
      </c>
      <c r="E352" s="1526"/>
      <c r="F352" s="1527">
        <f t="shared" si="12"/>
        <v>0</v>
      </c>
    </row>
    <row r="353" spans="1:6" s="1515" customFormat="1" ht="12.75">
      <c r="A353" s="1498"/>
      <c r="B353" s="1524" t="s">
        <v>1582</v>
      </c>
      <c r="C353" s="1525" t="s">
        <v>1262</v>
      </c>
      <c r="D353" s="1525">
        <v>3</v>
      </c>
      <c r="E353" s="1526"/>
      <c r="F353" s="1527">
        <f t="shared" si="12"/>
        <v>0</v>
      </c>
    </row>
    <row r="354" spans="1:6" s="1515" customFormat="1" ht="12.75">
      <c r="A354" s="1498"/>
      <c r="B354" s="1524" t="s">
        <v>1581</v>
      </c>
      <c r="C354" s="1525" t="s">
        <v>1262</v>
      </c>
      <c r="D354" s="1525">
        <v>1</v>
      </c>
      <c r="E354" s="1526"/>
      <c r="F354" s="1527">
        <f t="shared" si="12"/>
        <v>0</v>
      </c>
    </row>
    <row r="355" spans="1:6" s="1515" customFormat="1" ht="12.75">
      <c r="A355" s="1498"/>
      <c r="B355" s="1524" t="s">
        <v>1972</v>
      </c>
      <c r="C355" s="1525" t="s">
        <v>1262</v>
      </c>
      <c r="D355" s="1525">
        <v>1</v>
      </c>
      <c r="E355" s="1526"/>
      <c r="F355" s="1527">
        <f t="shared" si="12"/>
        <v>0</v>
      </c>
    </row>
    <row r="356" spans="1:6" s="1515" customFormat="1" ht="12.75">
      <c r="A356" s="1498"/>
      <c r="B356" s="1524" t="s">
        <v>1974</v>
      </c>
      <c r="C356" s="1525" t="s">
        <v>1262</v>
      </c>
      <c r="D356" s="1525">
        <v>1</v>
      </c>
      <c r="E356" s="1526"/>
      <c r="F356" s="1527">
        <f t="shared" si="12"/>
        <v>0</v>
      </c>
    </row>
    <row r="357" spans="1:6" s="1515" customFormat="1" ht="12.75">
      <c r="A357" s="1498"/>
      <c r="B357" s="1524" t="s">
        <v>1971</v>
      </c>
      <c r="C357" s="1525" t="s">
        <v>1262</v>
      </c>
      <c r="D357" s="1525">
        <v>6</v>
      </c>
      <c r="E357" s="1526"/>
      <c r="F357" s="1527">
        <f t="shared" si="12"/>
        <v>0</v>
      </c>
    </row>
    <row r="358" spans="1:6" s="1515" customFormat="1" ht="12.75">
      <c r="A358" s="1498"/>
      <c r="B358" s="1524" t="s">
        <v>1970</v>
      </c>
      <c r="C358" s="1525" t="s">
        <v>1262</v>
      </c>
      <c r="D358" s="1525">
        <v>1</v>
      </c>
      <c r="E358" s="1526"/>
      <c r="F358" s="1527">
        <f t="shared" si="12"/>
        <v>0</v>
      </c>
    </row>
    <row r="359" spans="1:6" s="1515" customFormat="1" ht="12.75">
      <c r="A359" s="1498"/>
      <c r="B359" s="1524" t="s">
        <v>1969</v>
      </c>
      <c r="C359" s="1525" t="s">
        <v>1262</v>
      </c>
      <c r="D359" s="1525">
        <v>2</v>
      </c>
      <c r="E359" s="1526"/>
      <c r="F359" s="1527">
        <f t="shared" si="12"/>
        <v>0</v>
      </c>
    </row>
    <row r="360" spans="1:6" s="1515" customFormat="1" ht="12.75">
      <c r="A360" s="1498"/>
      <c r="B360" s="1524" t="s">
        <v>1968</v>
      </c>
      <c r="C360" s="1525" t="s">
        <v>1262</v>
      </c>
      <c r="D360" s="1525">
        <v>4</v>
      </c>
      <c r="E360" s="1526"/>
      <c r="F360" s="1527">
        <f t="shared" si="12"/>
        <v>0</v>
      </c>
    </row>
    <row r="361" spans="1:6" s="1515" customFormat="1" ht="12.75">
      <c r="A361" s="1498"/>
      <c r="B361" s="1524" t="s">
        <v>1967</v>
      </c>
      <c r="C361" s="1525" t="s">
        <v>1262</v>
      </c>
      <c r="D361" s="1525">
        <v>4</v>
      </c>
      <c r="E361" s="1526"/>
      <c r="F361" s="1527">
        <f t="shared" si="12"/>
        <v>0</v>
      </c>
    </row>
    <row r="362" spans="1:6" s="1515" customFormat="1" ht="12.75">
      <c r="A362" s="1498"/>
      <c r="B362" s="1524" t="s">
        <v>1966</v>
      </c>
      <c r="C362" s="1525" t="s">
        <v>1262</v>
      </c>
      <c r="D362" s="1525">
        <v>4</v>
      </c>
      <c r="E362" s="1526"/>
      <c r="F362" s="1527">
        <f t="shared" si="12"/>
        <v>0</v>
      </c>
    </row>
    <row r="363" spans="1:6" s="1515" customFormat="1" ht="12.75">
      <c r="A363" s="1498"/>
      <c r="B363" s="1524" t="s">
        <v>1965</v>
      </c>
      <c r="C363" s="1525" t="s">
        <v>1262</v>
      </c>
      <c r="D363" s="1525">
        <v>4</v>
      </c>
      <c r="E363" s="1526"/>
      <c r="F363" s="1527">
        <f t="shared" si="12"/>
        <v>0</v>
      </c>
    </row>
    <row r="364" spans="1:6" s="1515" customFormat="1" ht="12.75">
      <c r="A364" s="1498"/>
      <c r="B364" s="1524" t="s">
        <v>1573</v>
      </c>
      <c r="C364" s="1525" t="s">
        <v>1262</v>
      </c>
      <c r="D364" s="1525">
        <v>4</v>
      </c>
      <c r="E364" s="1526"/>
      <c r="F364" s="1527">
        <f t="shared" si="12"/>
        <v>0</v>
      </c>
    </row>
    <row r="365" spans="1:6" s="1515" customFormat="1" ht="12.75">
      <c r="A365" s="1498"/>
      <c r="B365" s="1524" t="s">
        <v>2022</v>
      </c>
      <c r="C365" s="1525" t="s">
        <v>1262</v>
      </c>
      <c r="D365" s="1525">
        <v>1</v>
      </c>
      <c r="E365" s="1526"/>
      <c r="F365" s="1527">
        <f t="shared" si="12"/>
        <v>0</v>
      </c>
    </row>
    <row r="366" spans="1:6" s="1515" customFormat="1" ht="12.75">
      <c r="A366" s="1498"/>
      <c r="B366" s="1524" t="s">
        <v>2019</v>
      </c>
      <c r="C366" s="1525" t="s">
        <v>1262</v>
      </c>
      <c r="D366" s="1525">
        <v>1</v>
      </c>
      <c r="E366" s="1526"/>
      <c r="F366" s="1527">
        <f t="shared" si="12"/>
        <v>0</v>
      </c>
    </row>
    <row r="367" spans="1:6" s="1515" customFormat="1" ht="12.75">
      <c r="A367" s="1498"/>
      <c r="B367" s="1524" t="s">
        <v>1962</v>
      </c>
      <c r="C367" s="1525" t="s">
        <v>1262</v>
      </c>
      <c r="D367" s="1525">
        <v>2</v>
      </c>
      <c r="E367" s="1526"/>
      <c r="F367" s="1527">
        <f t="shared" si="12"/>
        <v>0</v>
      </c>
    </row>
    <row r="368" spans="1:6" s="1515" customFormat="1" ht="12.75">
      <c r="A368" s="1498"/>
      <c r="B368" s="1524" t="s">
        <v>1995</v>
      </c>
      <c r="C368" s="1525" t="s">
        <v>1262</v>
      </c>
      <c r="D368" s="1525">
        <v>13</v>
      </c>
      <c r="E368" s="1526"/>
      <c r="F368" s="1527">
        <f t="shared" si="12"/>
        <v>0</v>
      </c>
    </row>
    <row r="369" spans="1:6" s="1515" customFormat="1" ht="12.75">
      <c r="A369" s="1498"/>
      <c r="B369" s="1524" t="s">
        <v>2018</v>
      </c>
      <c r="C369" s="1525" t="s">
        <v>1566</v>
      </c>
      <c r="D369" s="1525">
        <v>3</v>
      </c>
      <c r="E369" s="1526"/>
      <c r="F369" s="1527">
        <f t="shared" si="12"/>
        <v>0</v>
      </c>
    </row>
    <row r="370" spans="1:6" s="1515" customFormat="1" ht="12.75">
      <c r="A370" s="1498"/>
      <c r="B370" s="1524" t="s">
        <v>1994</v>
      </c>
      <c r="C370" s="1525" t="s">
        <v>1262</v>
      </c>
      <c r="D370" s="1525">
        <v>8</v>
      </c>
      <c r="E370" s="1526"/>
      <c r="F370" s="1527">
        <f t="shared" si="12"/>
        <v>0</v>
      </c>
    </row>
    <row r="371" spans="1:6" s="1515" customFormat="1" ht="12.75">
      <c r="A371" s="1498"/>
      <c r="B371" s="1524" t="s">
        <v>1993</v>
      </c>
      <c r="C371" s="1525" t="s">
        <v>1262</v>
      </c>
      <c r="D371" s="1525">
        <v>5</v>
      </c>
      <c r="E371" s="1526"/>
      <c r="F371" s="1527">
        <f t="shared" si="12"/>
        <v>0</v>
      </c>
    </row>
    <row r="372" spans="1:6" s="1515" customFormat="1" ht="12.75">
      <c r="A372" s="1498"/>
      <c r="B372" s="1524" t="s">
        <v>1957</v>
      </c>
      <c r="C372" s="1525" t="s">
        <v>1262</v>
      </c>
      <c r="D372" s="1525">
        <v>42</v>
      </c>
      <c r="E372" s="1526"/>
      <c r="F372" s="1527">
        <f t="shared" si="12"/>
        <v>0</v>
      </c>
    </row>
    <row r="373" spans="1:6" s="1515" customFormat="1" ht="12.75">
      <c r="A373" s="1498"/>
      <c r="B373" s="1524" t="s">
        <v>1956</v>
      </c>
      <c r="C373" s="1525" t="s">
        <v>1262</v>
      </c>
      <c r="D373" s="1525">
        <v>42</v>
      </c>
      <c r="E373" s="1526"/>
      <c r="F373" s="1527">
        <f t="shared" si="12"/>
        <v>0</v>
      </c>
    </row>
    <row r="374" spans="1:6" s="1515" customFormat="1" ht="12.75">
      <c r="A374" s="1498"/>
      <c r="B374" s="1524" t="s">
        <v>2016</v>
      </c>
      <c r="C374" s="1525" t="s">
        <v>1262</v>
      </c>
      <c r="D374" s="1525">
        <v>1</v>
      </c>
      <c r="E374" s="1526"/>
      <c r="F374" s="1527">
        <f t="shared" si="12"/>
        <v>0</v>
      </c>
    </row>
    <row r="375" spans="1:6" s="1515" customFormat="1" ht="12.75">
      <c r="A375" s="1498"/>
      <c r="B375" s="1524" t="s">
        <v>1982</v>
      </c>
      <c r="C375" s="1525" t="s">
        <v>1262</v>
      </c>
      <c r="D375" s="1525">
        <v>1</v>
      </c>
      <c r="E375" s="1526"/>
      <c r="F375" s="1527">
        <f t="shared" si="12"/>
        <v>0</v>
      </c>
    </row>
    <row r="376" spans="1:6" s="1515" customFormat="1" ht="12.75">
      <c r="A376" s="1498"/>
      <c r="B376" s="1524" t="s">
        <v>2015</v>
      </c>
      <c r="C376" s="1525" t="s">
        <v>1262</v>
      </c>
      <c r="D376" s="1525">
        <v>2</v>
      </c>
      <c r="E376" s="1526"/>
      <c r="F376" s="1527">
        <f t="shared" si="12"/>
        <v>0</v>
      </c>
    </row>
    <row r="377" spans="1:6" s="1515" customFormat="1" ht="51">
      <c r="A377" s="1498"/>
      <c r="B377" s="1516" t="s">
        <v>1564</v>
      </c>
      <c r="C377" s="1530" t="s">
        <v>1529</v>
      </c>
      <c r="D377" s="1531">
        <v>1</v>
      </c>
      <c r="E377" s="1532"/>
      <c r="F377" s="1533">
        <f t="shared" si="12"/>
        <v>0</v>
      </c>
    </row>
    <row r="378" spans="1:6" s="1515" customFormat="1" ht="12.75">
      <c r="A378" s="1498"/>
      <c r="B378" s="1516"/>
      <c r="C378" s="1499" t="s">
        <v>1237</v>
      </c>
      <c r="D378" s="1500">
        <v>1</v>
      </c>
      <c r="E378" s="1523"/>
      <c r="F378" s="1497">
        <f>SUM(F345:F377)</f>
        <v>0</v>
      </c>
    </row>
    <row r="379" spans="1:6" s="1515" customFormat="1" ht="12.75">
      <c r="A379" s="1498"/>
      <c r="B379" s="1516"/>
      <c r="C379" s="1499"/>
      <c r="D379" s="1500"/>
      <c r="E379" s="1523"/>
      <c r="F379" s="1497"/>
    </row>
    <row r="380" spans="1:6" s="1515" customFormat="1" ht="51">
      <c r="A380" s="1498" t="s">
        <v>127</v>
      </c>
      <c r="B380" s="1516" t="s">
        <v>2021</v>
      </c>
      <c r="C380" s="1499"/>
      <c r="D380" s="1500"/>
      <c r="E380" s="1523"/>
      <c r="F380" s="1497"/>
    </row>
    <row r="381" spans="1:6" s="1515" customFormat="1" ht="12.75">
      <c r="A381" s="1498"/>
      <c r="B381" s="1516"/>
      <c r="C381" s="1499"/>
      <c r="D381" s="1500"/>
      <c r="E381" s="1523"/>
      <c r="F381" s="1497"/>
    </row>
    <row r="382" spans="1:6" s="1515" customFormat="1" ht="12.75">
      <c r="A382" s="1498"/>
      <c r="B382" s="1524" t="s">
        <v>1980</v>
      </c>
      <c r="C382" s="1525" t="s">
        <v>1262</v>
      </c>
      <c r="D382" s="1525">
        <v>1</v>
      </c>
      <c r="E382" s="1526"/>
      <c r="F382" s="1527">
        <f t="shared" ref="F382:F403" si="13">SUM(D382*E382)</f>
        <v>0</v>
      </c>
    </row>
    <row r="383" spans="1:6" s="1515" customFormat="1" ht="12.75">
      <c r="A383" s="1498"/>
      <c r="B383" s="1524" t="s">
        <v>1979</v>
      </c>
      <c r="C383" s="1525" t="s">
        <v>1262</v>
      </c>
      <c r="D383" s="1525">
        <v>1</v>
      </c>
      <c r="E383" s="1526"/>
      <c r="F383" s="1527">
        <f t="shared" si="13"/>
        <v>0</v>
      </c>
    </row>
    <row r="384" spans="1:6" s="1515" customFormat="1" ht="12.75">
      <c r="A384" s="1498"/>
      <c r="B384" s="1524" t="s">
        <v>1977</v>
      </c>
      <c r="C384" s="1525" t="s">
        <v>1262</v>
      </c>
      <c r="D384" s="1525">
        <v>1</v>
      </c>
      <c r="E384" s="1526"/>
      <c r="F384" s="1527">
        <f t="shared" si="13"/>
        <v>0</v>
      </c>
    </row>
    <row r="385" spans="1:6" s="1515" customFormat="1" ht="12.75">
      <c r="A385" s="1498"/>
      <c r="B385" s="1524" t="s">
        <v>1976</v>
      </c>
      <c r="C385" s="1525" t="s">
        <v>1262</v>
      </c>
      <c r="D385" s="1525">
        <v>6</v>
      </c>
      <c r="E385" s="1526"/>
      <c r="F385" s="1527">
        <f t="shared" si="13"/>
        <v>0</v>
      </c>
    </row>
    <row r="386" spans="1:6" s="1515" customFormat="1" ht="12.75">
      <c r="A386" s="1498"/>
      <c r="B386" s="1524" t="s">
        <v>1580</v>
      </c>
      <c r="C386" s="1525" t="s">
        <v>1262</v>
      </c>
      <c r="D386" s="1525">
        <v>7</v>
      </c>
      <c r="E386" s="1526"/>
      <c r="F386" s="1527">
        <f t="shared" si="13"/>
        <v>0</v>
      </c>
    </row>
    <row r="387" spans="1:6" s="1515" customFormat="1" ht="12.75">
      <c r="A387" s="1498"/>
      <c r="B387" s="1524" t="s">
        <v>1988</v>
      </c>
      <c r="C387" s="1525" t="s">
        <v>1262</v>
      </c>
      <c r="D387" s="1525">
        <v>15</v>
      </c>
      <c r="E387" s="1526"/>
      <c r="F387" s="1527">
        <f t="shared" si="13"/>
        <v>0</v>
      </c>
    </row>
    <row r="388" spans="1:6" s="1515" customFormat="1" ht="12.75">
      <c r="A388" s="1498"/>
      <c r="B388" s="1524" t="s">
        <v>1577</v>
      </c>
      <c r="C388" s="1525" t="s">
        <v>1262</v>
      </c>
      <c r="D388" s="1525">
        <v>68</v>
      </c>
      <c r="E388" s="1526"/>
      <c r="F388" s="1527">
        <f t="shared" si="13"/>
        <v>0</v>
      </c>
    </row>
    <row r="389" spans="1:6" s="1515" customFormat="1" ht="12.75">
      <c r="A389" s="1498"/>
      <c r="B389" s="1524" t="s">
        <v>1582</v>
      </c>
      <c r="C389" s="1525" t="s">
        <v>1262</v>
      </c>
      <c r="D389" s="1525">
        <v>2</v>
      </c>
      <c r="E389" s="1526"/>
      <c r="F389" s="1527">
        <f t="shared" si="13"/>
        <v>0</v>
      </c>
    </row>
    <row r="390" spans="1:6" s="1515" customFormat="1" ht="12.75">
      <c r="A390" s="1498"/>
      <c r="B390" s="1524" t="s">
        <v>1972</v>
      </c>
      <c r="C390" s="1525" t="s">
        <v>1262</v>
      </c>
      <c r="D390" s="1525">
        <v>1</v>
      </c>
      <c r="E390" s="1526"/>
      <c r="F390" s="1527">
        <f t="shared" si="13"/>
        <v>0</v>
      </c>
    </row>
    <row r="391" spans="1:6" s="1515" customFormat="1" ht="12.75">
      <c r="A391" s="1498"/>
      <c r="B391" s="1524" t="s">
        <v>1974</v>
      </c>
      <c r="C391" s="1525" t="s">
        <v>1262</v>
      </c>
      <c r="D391" s="1525">
        <v>1</v>
      </c>
      <c r="E391" s="1526"/>
      <c r="F391" s="1527">
        <f t="shared" si="13"/>
        <v>0</v>
      </c>
    </row>
    <row r="392" spans="1:6" s="1515" customFormat="1" ht="12.75">
      <c r="A392" s="1498"/>
      <c r="B392" s="1524" t="s">
        <v>2020</v>
      </c>
      <c r="C392" s="1525" t="s">
        <v>1262</v>
      </c>
      <c r="D392" s="1525">
        <v>1</v>
      </c>
      <c r="E392" s="1526"/>
      <c r="F392" s="1527">
        <f t="shared" si="13"/>
        <v>0</v>
      </c>
    </row>
    <row r="393" spans="1:6" s="1515" customFormat="1" ht="12.75">
      <c r="A393" s="1498"/>
      <c r="B393" s="1524" t="s">
        <v>2019</v>
      </c>
      <c r="C393" s="1525" t="s">
        <v>1262</v>
      </c>
      <c r="D393" s="1525">
        <v>1</v>
      </c>
      <c r="E393" s="1526"/>
      <c r="F393" s="1527">
        <f t="shared" si="13"/>
        <v>0</v>
      </c>
    </row>
    <row r="394" spans="1:6" s="1515" customFormat="1" ht="12.75">
      <c r="A394" s="1498"/>
      <c r="B394" s="1524" t="s">
        <v>1962</v>
      </c>
      <c r="C394" s="1525" t="s">
        <v>1262</v>
      </c>
      <c r="D394" s="1525">
        <v>2</v>
      </c>
      <c r="E394" s="1526"/>
      <c r="F394" s="1527">
        <f t="shared" si="13"/>
        <v>0</v>
      </c>
    </row>
    <row r="395" spans="1:6" s="1515" customFormat="1" ht="12.75">
      <c r="A395" s="1498"/>
      <c r="B395" s="1524" t="s">
        <v>1995</v>
      </c>
      <c r="C395" s="1525" t="s">
        <v>1262</v>
      </c>
      <c r="D395" s="1525">
        <v>13</v>
      </c>
      <c r="E395" s="1526"/>
      <c r="F395" s="1527">
        <f t="shared" si="13"/>
        <v>0</v>
      </c>
    </row>
    <row r="396" spans="1:6" s="1515" customFormat="1" ht="12.75">
      <c r="A396" s="1498"/>
      <c r="B396" s="1524" t="s">
        <v>2018</v>
      </c>
      <c r="C396" s="1525" t="s">
        <v>1566</v>
      </c>
      <c r="D396" s="1525">
        <v>3</v>
      </c>
      <c r="E396" s="1526"/>
      <c r="F396" s="1527">
        <f t="shared" si="13"/>
        <v>0</v>
      </c>
    </row>
    <row r="397" spans="1:6" s="1515" customFormat="1" ht="12.75">
      <c r="A397" s="1498"/>
      <c r="B397" s="1524" t="s">
        <v>1994</v>
      </c>
      <c r="C397" s="1525" t="s">
        <v>1262</v>
      </c>
      <c r="D397" s="1525">
        <v>8</v>
      </c>
      <c r="E397" s="1526"/>
      <c r="F397" s="1527">
        <f t="shared" si="13"/>
        <v>0</v>
      </c>
    </row>
    <row r="398" spans="1:6" s="1515" customFormat="1" ht="12.75">
      <c r="A398" s="1498"/>
      <c r="B398" s="1524" t="s">
        <v>2017</v>
      </c>
      <c r="C398" s="1525" t="s">
        <v>1262</v>
      </c>
      <c r="D398" s="1525">
        <v>5</v>
      </c>
      <c r="E398" s="1526"/>
      <c r="F398" s="1527">
        <f t="shared" si="13"/>
        <v>0</v>
      </c>
    </row>
    <row r="399" spans="1:6" s="1515" customFormat="1" ht="12.75">
      <c r="A399" s="1498"/>
      <c r="B399" s="1524" t="s">
        <v>1957</v>
      </c>
      <c r="C399" s="1525" t="s">
        <v>1262</v>
      </c>
      <c r="D399" s="1525">
        <v>42</v>
      </c>
      <c r="E399" s="1526"/>
      <c r="F399" s="1527">
        <f t="shared" si="13"/>
        <v>0</v>
      </c>
    </row>
    <row r="400" spans="1:6" s="1515" customFormat="1" ht="12.75">
      <c r="A400" s="1498"/>
      <c r="B400" s="1524" t="s">
        <v>1956</v>
      </c>
      <c r="C400" s="1525" t="s">
        <v>1262</v>
      </c>
      <c r="D400" s="1525">
        <v>42</v>
      </c>
      <c r="E400" s="1526"/>
      <c r="F400" s="1527">
        <f t="shared" si="13"/>
        <v>0</v>
      </c>
    </row>
    <row r="401" spans="1:6" s="1515" customFormat="1" ht="12.75">
      <c r="A401" s="1498"/>
      <c r="B401" s="1524" t="s">
        <v>2016</v>
      </c>
      <c r="C401" s="1525" t="s">
        <v>1262</v>
      </c>
      <c r="D401" s="1525">
        <v>1</v>
      </c>
      <c r="E401" s="1526"/>
      <c r="F401" s="1527">
        <f t="shared" si="13"/>
        <v>0</v>
      </c>
    </row>
    <row r="402" spans="1:6" s="1515" customFormat="1" ht="12.75">
      <c r="A402" s="1498"/>
      <c r="B402" s="1524" t="s">
        <v>1982</v>
      </c>
      <c r="C402" s="1525" t="s">
        <v>1262</v>
      </c>
      <c r="D402" s="1525">
        <v>1</v>
      </c>
      <c r="E402" s="1526"/>
      <c r="F402" s="1527">
        <f t="shared" si="13"/>
        <v>0</v>
      </c>
    </row>
    <row r="403" spans="1:6" s="1515" customFormat="1" ht="12.75">
      <c r="A403" s="1498"/>
      <c r="B403" s="1524" t="s">
        <v>2015</v>
      </c>
      <c r="C403" s="1525" t="s">
        <v>1262</v>
      </c>
      <c r="D403" s="1525">
        <v>2</v>
      </c>
      <c r="E403" s="1526"/>
      <c r="F403" s="1527">
        <f t="shared" si="13"/>
        <v>0</v>
      </c>
    </row>
    <row r="404" spans="1:6" s="1515" customFormat="1" ht="12.75">
      <c r="A404" s="1498"/>
      <c r="B404" s="1516"/>
      <c r="C404" s="1499"/>
      <c r="D404" s="1500"/>
      <c r="E404" s="1523"/>
      <c r="F404" s="1497"/>
    </row>
    <row r="405" spans="1:6" s="1515" customFormat="1" ht="12.75">
      <c r="A405" s="1498"/>
      <c r="B405" s="1516"/>
      <c r="C405" s="1499"/>
      <c r="D405" s="1500"/>
      <c r="E405" s="1523"/>
      <c r="F405" s="1497"/>
    </row>
    <row r="406" spans="1:6" s="1515" customFormat="1" ht="51">
      <c r="A406" s="1498"/>
      <c r="B406" s="1516" t="s">
        <v>1564</v>
      </c>
      <c r="C406" s="1530" t="s">
        <v>1529</v>
      </c>
      <c r="D406" s="1531">
        <v>1</v>
      </c>
      <c r="E406" s="1532"/>
      <c r="F406" s="1533">
        <f>SUM(D406*E406)</f>
        <v>0</v>
      </c>
    </row>
    <row r="407" spans="1:6" s="1515" customFormat="1" ht="12.75">
      <c r="A407" s="1498"/>
      <c r="B407" s="1516"/>
      <c r="C407" s="1499" t="s">
        <v>1237</v>
      </c>
      <c r="D407" s="1500">
        <v>1</v>
      </c>
      <c r="E407" s="1523"/>
      <c r="F407" s="1497">
        <f>SUM(F382:F406)</f>
        <v>0</v>
      </c>
    </row>
    <row r="408" spans="1:6" s="1515" customFormat="1" ht="12.75">
      <c r="A408" s="1498"/>
      <c r="B408" s="1516"/>
      <c r="C408" s="1499"/>
      <c r="D408" s="1500"/>
      <c r="E408" s="1523"/>
      <c r="F408" s="1497"/>
    </row>
    <row r="409" spans="1:6" s="1515" customFormat="1" ht="51">
      <c r="A409" s="1498" t="s">
        <v>128</v>
      </c>
      <c r="B409" s="1516" t="s">
        <v>2014</v>
      </c>
      <c r="C409" s="1499"/>
      <c r="D409" s="1500"/>
      <c r="E409" s="1523"/>
      <c r="F409" s="1497"/>
    </row>
    <row r="410" spans="1:6" s="1515" customFormat="1" ht="12.75">
      <c r="A410" s="1498"/>
      <c r="B410" s="1516"/>
      <c r="C410" s="1499"/>
      <c r="D410" s="1500"/>
      <c r="E410" s="1523"/>
      <c r="F410" s="1497"/>
    </row>
    <row r="411" spans="1:6" s="1515" customFormat="1" ht="12.75">
      <c r="A411" s="1498"/>
      <c r="B411" s="1524" t="s">
        <v>2013</v>
      </c>
      <c r="C411" s="1525" t="s">
        <v>1262</v>
      </c>
      <c r="D411" s="1525">
        <v>1</v>
      </c>
      <c r="E411" s="1526"/>
      <c r="F411" s="1527">
        <f t="shared" ref="F411:F443" si="14">SUM(D411*E411)</f>
        <v>0</v>
      </c>
    </row>
    <row r="412" spans="1:6" s="1515" customFormat="1" ht="12.75">
      <c r="A412" s="1498"/>
      <c r="B412" s="1524" t="s">
        <v>2012</v>
      </c>
      <c r="C412" s="1525" t="s">
        <v>1262</v>
      </c>
      <c r="D412" s="1525">
        <v>1</v>
      </c>
      <c r="E412" s="1526"/>
      <c r="F412" s="1527">
        <f t="shared" si="14"/>
        <v>0</v>
      </c>
    </row>
    <row r="413" spans="1:6" s="1515" customFormat="1" ht="12.75">
      <c r="A413" s="1498"/>
      <c r="B413" s="1524" t="s">
        <v>2011</v>
      </c>
      <c r="C413" s="1525" t="s">
        <v>1262</v>
      </c>
      <c r="D413" s="1525">
        <v>1</v>
      </c>
      <c r="E413" s="1526"/>
      <c r="F413" s="1527">
        <f t="shared" si="14"/>
        <v>0</v>
      </c>
    </row>
    <row r="414" spans="1:6" s="1515" customFormat="1" ht="12.75">
      <c r="A414" s="1498"/>
      <c r="B414" s="1524" t="s">
        <v>1976</v>
      </c>
      <c r="C414" s="1525" t="s">
        <v>1262</v>
      </c>
      <c r="D414" s="1525">
        <v>7</v>
      </c>
      <c r="E414" s="1526"/>
      <c r="F414" s="1527">
        <f t="shared" si="14"/>
        <v>0</v>
      </c>
    </row>
    <row r="415" spans="1:6" s="1515" customFormat="1" ht="12.75">
      <c r="A415" s="1498"/>
      <c r="B415" s="1524" t="s">
        <v>1580</v>
      </c>
      <c r="C415" s="1525" t="s">
        <v>1262</v>
      </c>
      <c r="D415" s="1525">
        <v>8</v>
      </c>
      <c r="E415" s="1526"/>
      <c r="F415" s="1527">
        <f t="shared" si="14"/>
        <v>0</v>
      </c>
    </row>
    <row r="416" spans="1:6" s="1515" customFormat="1" ht="12.75">
      <c r="A416" s="1498"/>
      <c r="B416" s="1524" t="s">
        <v>1578</v>
      </c>
      <c r="C416" s="1525" t="s">
        <v>1262</v>
      </c>
      <c r="D416" s="1525">
        <v>12</v>
      </c>
      <c r="E416" s="1526"/>
      <c r="F416" s="1527">
        <f t="shared" si="14"/>
        <v>0</v>
      </c>
    </row>
    <row r="417" spans="1:6" s="1515" customFormat="1" ht="12.75">
      <c r="A417" s="1498"/>
      <c r="B417" s="1524" t="s">
        <v>1987</v>
      </c>
      <c r="C417" s="1525" t="s">
        <v>1262</v>
      </c>
      <c r="D417" s="1525">
        <v>3</v>
      </c>
      <c r="E417" s="1526"/>
      <c r="F417" s="1527">
        <f t="shared" si="14"/>
        <v>0</v>
      </c>
    </row>
    <row r="418" spans="1:6" s="1515" customFormat="1" ht="12.75">
      <c r="A418" s="1498"/>
      <c r="B418" s="1524" t="s">
        <v>1577</v>
      </c>
      <c r="C418" s="1525" t="s">
        <v>1262</v>
      </c>
      <c r="D418" s="1525">
        <v>92</v>
      </c>
      <c r="E418" s="1526"/>
      <c r="F418" s="1527">
        <f t="shared" si="14"/>
        <v>0</v>
      </c>
    </row>
    <row r="419" spans="1:6" s="1515" customFormat="1" ht="12.75">
      <c r="A419" s="1498"/>
      <c r="B419" s="1524" t="s">
        <v>1576</v>
      </c>
      <c r="C419" s="1525" t="s">
        <v>1949</v>
      </c>
      <c r="D419" s="1525">
        <v>4</v>
      </c>
      <c r="E419" s="1526"/>
      <c r="F419" s="1527">
        <f t="shared" si="14"/>
        <v>0</v>
      </c>
    </row>
    <row r="420" spans="1:6" s="1515" customFormat="1" ht="12.75">
      <c r="A420" s="1498"/>
      <c r="B420" s="1524" t="s">
        <v>1581</v>
      </c>
      <c r="C420" s="1525" t="s">
        <v>1262</v>
      </c>
      <c r="D420" s="1525">
        <v>1</v>
      </c>
      <c r="E420" s="1526"/>
      <c r="F420" s="1527">
        <f t="shared" si="14"/>
        <v>0</v>
      </c>
    </row>
    <row r="421" spans="1:6" s="1515" customFormat="1" ht="12.75">
      <c r="A421" s="1498"/>
      <c r="B421" s="1524" t="s">
        <v>1582</v>
      </c>
      <c r="C421" s="1525" t="s">
        <v>1262</v>
      </c>
      <c r="D421" s="1525">
        <v>1</v>
      </c>
      <c r="E421" s="1526"/>
      <c r="F421" s="1527">
        <f t="shared" si="14"/>
        <v>0</v>
      </c>
    </row>
    <row r="422" spans="1:6" s="1515" customFormat="1" ht="12.75">
      <c r="A422" s="1498"/>
      <c r="B422" s="1524" t="s">
        <v>1972</v>
      </c>
      <c r="C422" s="1525" t="s">
        <v>1262</v>
      </c>
      <c r="D422" s="1525">
        <v>8</v>
      </c>
      <c r="E422" s="1526"/>
      <c r="F422" s="1527">
        <f t="shared" si="14"/>
        <v>0</v>
      </c>
    </row>
    <row r="423" spans="1:6" s="1515" customFormat="1" ht="12.75">
      <c r="A423" s="1498"/>
      <c r="B423" s="1524" t="s">
        <v>1973</v>
      </c>
      <c r="C423" s="1525" t="s">
        <v>1262</v>
      </c>
      <c r="D423" s="1525">
        <v>1</v>
      </c>
      <c r="E423" s="1526"/>
      <c r="F423" s="1527">
        <f t="shared" si="14"/>
        <v>0</v>
      </c>
    </row>
    <row r="424" spans="1:6" s="1515" customFormat="1" ht="12.75">
      <c r="A424" s="1498"/>
      <c r="B424" s="1538" t="s">
        <v>1971</v>
      </c>
      <c r="C424" s="1525" t="s">
        <v>1262</v>
      </c>
      <c r="D424" s="1525">
        <v>10</v>
      </c>
      <c r="E424" s="1526"/>
      <c r="F424" s="1527">
        <f t="shared" si="14"/>
        <v>0</v>
      </c>
    </row>
    <row r="425" spans="1:6" s="1515" customFormat="1" ht="12.75">
      <c r="A425" s="1498"/>
      <c r="B425" s="1524" t="s">
        <v>1970</v>
      </c>
      <c r="C425" s="1525" t="s">
        <v>1262</v>
      </c>
      <c r="D425" s="1525">
        <v>2</v>
      </c>
      <c r="E425" s="1526"/>
      <c r="F425" s="1527">
        <f t="shared" si="14"/>
        <v>0</v>
      </c>
    </row>
    <row r="426" spans="1:6" s="1515" customFormat="1" ht="12.75">
      <c r="A426" s="1498"/>
      <c r="B426" s="1524" t="s">
        <v>1969</v>
      </c>
      <c r="C426" s="1525" t="s">
        <v>1262</v>
      </c>
      <c r="D426" s="1525">
        <v>4</v>
      </c>
      <c r="E426" s="1526"/>
      <c r="F426" s="1527">
        <f t="shared" si="14"/>
        <v>0</v>
      </c>
    </row>
    <row r="427" spans="1:6" s="1515" customFormat="1" ht="12.75">
      <c r="A427" s="1498"/>
      <c r="B427" s="1524" t="s">
        <v>1968</v>
      </c>
      <c r="C427" s="1525" t="s">
        <v>1262</v>
      </c>
      <c r="D427" s="1525">
        <v>8</v>
      </c>
      <c r="E427" s="1526"/>
      <c r="F427" s="1527">
        <f t="shared" si="14"/>
        <v>0</v>
      </c>
    </row>
    <row r="428" spans="1:6" s="1515" customFormat="1" ht="12.75">
      <c r="A428" s="1498"/>
      <c r="B428" s="1524" t="s">
        <v>1967</v>
      </c>
      <c r="C428" s="1525" t="s">
        <v>1262</v>
      </c>
      <c r="D428" s="1525">
        <v>6</v>
      </c>
      <c r="E428" s="1526"/>
      <c r="F428" s="1527">
        <f t="shared" si="14"/>
        <v>0</v>
      </c>
    </row>
    <row r="429" spans="1:6" s="1515" customFormat="1" ht="12.75">
      <c r="A429" s="1498"/>
      <c r="B429" s="1524" t="s">
        <v>1966</v>
      </c>
      <c r="C429" s="1525" t="s">
        <v>1262</v>
      </c>
      <c r="D429" s="1525">
        <v>6</v>
      </c>
      <c r="E429" s="1526"/>
      <c r="F429" s="1527">
        <f t="shared" si="14"/>
        <v>0</v>
      </c>
    </row>
    <row r="430" spans="1:6" s="1515" customFormat="1" ht="12.75">
      <c r="A430" s="1498"/>
      <c r="B430" s="1524" t="s">
        <v>1965</v>
      </c>
      <c r="C430" s="1525" t="s">
        <v>1262</v>
      </c>
      <c r="D430" s="1525">
        <v>6</v>
      </c>
      <c r="E430" s="1526"/>
      <c r="F430" s="1527">
        <f t="shared" si="14"/>
        <v>0</v>
      </c>
    </row>
    <row r="431" spans="1:6" s="1515" customFormat="1" ht="12.75">
      <c r="A431" s="1498"/>
      <c r="B431" s="1524" t="s">
        <v>1573</v>
      </c>
      <c r="C431" s="1525" t="s">
        <v>1262</v>
      </c>
      <c r="D431" s="1525">
        <v>6</v>
      </c>
      <c r="E431" s="1526"/>
      <c r="F431" s="1527">
        <f t="shared" si="14"/>
        <v>0</v>
      </c>
    </row>
    <row r="432" spans="1:6" s="1515" customFormat="1" ht="12.75">
      <c r="A432" s="1498"/>
      <c r="B432" s="1524" t="s">
        <v>1985</v>
      </c>
      <c r="C432" s="1525" t="s">
        <v>1262</v>
      </c>
      <c r="D432" s="1525">
        <v>1</v>
      </c>
      <c r="E432" s="1526"/>
      <c r="F432" s="1527">
        <f t="shared" si="14"/>
        <v>0</v>
      </c>
    </row>
    <row r="433" spans="1:6" s="1515" customFormat="1" ht="12.75">
      <c r="A433" s="1498"/>
      <c r="B433" s="1524" t="s">
        <v>1963</v>
      </c>
      <c r="C433" s="1525" t="s">
        <v>1262</v>
      </c>
      <c r="D433" s="1525">
        <v>1</v>
      </c>
      <c r="E433" s="1526"/>
      <c r="F433" s="1527">
        <f t="shared" si="14"/>
        <v>0</v>
      </c>
    </row>
    <row r="434" spans="1:6" s="1515" customFormat="1" ht="12.75">
      <c r="A434" s="1498"/>
      <c r="B434" s="1524" t="s">
        <v>2010</v>
      </c>
      <c r="C434" s="1525" t="s">
        <v>1262</v>
      </c>
      <c r="D434" s="1525">
        <v>2</v>
      </c>
      <c r="E434" s="1526"/>
      <c r="F434" s="1527">
        <f t="shared" si="14"/>
        <v>0</v>
      </c>
    </row>
    <row r="435" spans="1:6" s="1515" customFormat="1" ht="12.75">
      <c r="A435" s="1498"/>
      <c r="B435" s="1524" t="s">
        <v>1961</v>
      </c>
      <c r="C435" s="1525" t="s">
        <v>1262</v>
      </c>
      <c r="D435" s="1525">
        <v>13</v>
      </c>
      <c r="E435" s="1526"/>
      <c r="F435" s="1527">
        <f t="shared" si="14"/>
        <v>0</v>
      </c>
    </row>
    <row r="436" spans="1:6" s="1515" customFormat="1" ht="12.75">
      <c r="A436" s="1498"/>
      <c r="B436" s="1524" t="s">
        <v>1960</v>
      </c>
      <c r="C436" s="1525" t="s">
        <v>1566</v>
      </c>
      <c r="D436" s="1525">
        <v>3</v>
      </c>
      <c r="E436" s="1526"/>
      <c r="F436" s="1527">
        <f t="shared" si="14"/>
        <v>0</v>
      </c>
    </row>
    <row r="437" spans="1:6" s="1515" customFormat="1" ht="12.75">
      <c r="A437" s="1498"/>
      <c r="B437" s="1524" t="s">
        <v>1984</v>
      </c>
      <c r="C437" s="1525" t="s">
        <v>1262</v>
      </c>
      <c r="D437" s="1525">
        <v>8</v>
      </c>
      <c r="E437" s="1526"/>
      <c r="F437" s="1527">
        <f t="shared" si="14"/>
        <v>0</v>
      </c>
    </row>
    <row r="438" spans="1:6" s="1515" customFormat="1" ht="12.75">
      <c r="A438" s="1498"/>
      <c r="B438" s="1524" t="s">
        <v>1958</v>
      </c>
      <c r="C438" s="1525" t="s">
        <v>1262</v>
      </c>
      <c r="D438" s="1525">
        <v>5</v>
      </c>
      <c r="E438" s="1526"/>
      <c r="F438" s="1527">
        <f t="shared" si="14"/>
        <v>0</v>
      </c>
    </row>
    <row r="439" spans="1:6" s="1515" customFormat="1" ht="12.75">
      <c r="A439" s="1498"/>
      <c r="B439" s="1524" t="s">
        <v>1957</v>
      </c>
      <c r="C439" s="1525" t="s">
        <v>1262</v>
      </c>
      <c r="D439" s="1525">
        <v>40</v>
      </c>
      <c r="E439" s="1526"/>
      <c r="F439" s="1527">
        <f t="shared" si="14"/>
        <v>0</v>
      </c>
    </row>
    <row r="440" spans="1:6" s="1515" customFormat="1" ht="12.75">
      <c r="A440" s="1498"/>
      <c r="B440" s="1524" t="s">
        <v>1956</v>
      </c>
      <c r="C440" s="1525" t="s">
        <v>1262</v>
      </c>
      <c r="D440" s="1525">
        <v>40</v>
      </c>
      <c r="E440" s="1526"/>
      <c r="F440" s="1527">
        <f t="shared" si="14"/>
        <v>0</v>
      </c>
    </row>
    <row r="441" spans="1:6" s="1515" customFormat="1" ht="12.75">
      <c r="A441" s="1498"/>
      <c r="B441" s="1524" t="s">
        <v>1983</v>
      </c>
      <c r="C441" s="1525" t="s">
        <v>1262</v>
      </c>
      <c r="D441" s="1525">
        <v>2</v>
      </c>
      <c r="E441" s="1526"/>
      <c r="F441" s="1527">
        <f t="shared" si="14"/>
        <v>0</v>
      </c>
    </row>
    <row r="442" spans="1:6" s="1515" customFormat="1" ht="12.75">
      <c r="A442" s="1498"/>
      <c r="B442" s="1524" t="s">
        <v>1982</v>
      </c>
      <c r="C442" s="1525" t="s">
        <v>1262</v>
      </c>
      <c r="D442" s="1525">
        <v>1</v>
      </c>
      <c r="E442" s="1526"/>
      <c r="F442" s="1527">
        <f t="shared" si="14"/>
        <v>0</v>
      </c>
    </row>
    <row r="443" spans="1:6" s="1515" customFormat="1" ht="51">
      <c r="A443" s="1498"/>
      <c r="B443" s="1516" t="s">
        <v>1564</v>
      </c>
      <c r="C443" s="1530" t="s">
        <v>1529</v>
      </c>
      <c r="D443" s="1531">
        <v>1</v>
      </c>
      <c r="E443" s="1532"/>
      <c r="F443" s="1533">
        <f t="shared" si="14"/>
        <v>0</v>
      </c>
    </row>
    <row r="444" spans="1:6" s="1515" customFormat="1" ht="12.75">
      <c r="A444" s="1498"/>
      <c r="B444" s="1516"/>
      <c r="C444" s="1499" t="s">
        <v>1237</v>
      </c>
      <c r="D444" s="1500">
        <v>1</v>
      </c>
      <c r="E444" s="1523"/>
      <c r="F444" s="1497">
        <f>SUM(F411:F443)</f>
        <v>0</v>
      </c>
    </row>
    <row r="445" spans="1:6" s="1515" customFormat="1" ht="12.75">
      <c r="A445" s="1498"/>
      <c r="B445" s="1516"/>
      <c r="C445" s="1499"/>
      <c r="D445" s="1500"/>
      <c r="E445" s="1523"/>
      <c r="F445" s="1497"/>
    </row>
    <row r="446" spans="1:6" s="1515" customFormat="1" ht="51">
      <c r="A446" s="1498" t="s">
        <v>129</v>
      </c>
      <c r="B446" s="1516" t="s">
        <v>2009</v>
      </c>
      <c r="C446" s="1499"/>
      <c r="D446" s="1500"/>
      <c r="E446" s="1523"/>
      <c r="F446" s="1497"/>
    </row>
    <row r="447" spans="1:6" s="1515" customFormat="1" ht="12.75">
      <c r="A447" s="1498"/>
      <c r="B447" s="1516"/>
      <c r="C447" s="1499"/>
      <c r="D447" s="1500"/>
      <c r="E447" s="1523"/>
      <c r="F447" s="1497"/>
    </row>
    <row r="448" spans="1:6" s="1515" customFormat="1" ht="12.75">
      <c r="A448" s="1498"/>
      <c r="B448" s="1524" t="s">
        <v>2005</v>
      </c>
      <c r="C448" s="1525" t="s">
        <v>1262</v>
      </c>
      <c r="D448" s="1525">
        <v>1</v>
      </c>
      <c r="E448" s="1526"/>
      <c r="F448" s="1527">
        <f t="shared" ref="F448:F464" si="15">SUM(D448*E448)</f>
        <v>0</v>
      </c>
    </row>
    <row r="449" spans="1:6" s="1515" customFormat="1" ht="12.75">
      <c r="A449" s="1498"/>
      <c r="B449" s="1524" t="s">
        <v>2008</v>
      </c>
      <c r="C449" s="1525" t="s">
        <v>1262</v>
      </c>
      <c r="D449" s="1525">
        <v>1</v>
      </c>
      <c r="E449" s="1526"/>
      <c r="F449" s="1527">
        <f t="shared" si="15"/>
        <v>0</v>
      </c>
    </row>
    <row r="450" spans="1:6" s="1515" customFormat="1" ht="12.75">
      <c r="A450" s="1498"/>
      <c r="B450" s="1524" t="s">
        <v>1977</v>
      </c>
      <c r="C450" s="1525" t="s">
        <v>1262</v>
      </c>
      <c r="D450" s="1525">
        <v>1</v>
      </c>
      <c r="E450" s="1526"/>
      <c r="F450" s="1527">
        <f t="shared" si="15"/>
        <v>0</v>
      </c>
    </row>
    <row r="451" spans="1:6" s="1515" customFormat="1" ht="12.75">
      <c r="A451" s="1498"/>
      <c r="B451" s="1524" t="s">
        <v>1976</v>
      </c>
      <c r="C451" s="1525" t="s">
        <v>1262</v>
      </c>
      <c r="D451" s="1525">
        <v>5</v>
      </c>
      <c r="E451" s="1526"/>
      <c r="F451" s="1527">
        <f t="shared" si="15"/>
        <v>0</v>
      </c>
    </row>
    <row r="452" spans="1:6" s="1515" customFormat="1" ht="12.75">
      <c r="A452" s="1498"/>
      <c r="B452" s="1524" t="s">
        <v>1580</v>
      </c>
      <c r="C452" s="1525" t="s">
        <v>1262</v>
      </c>
      <c r="D452" s="1525">
        <v>6</v>
      </c>
      <c r="E452" s="1526"/>
      <c r="F452" s="1527">
        <f t="shared" si="15"/>
        <v>0</v>
      </c>
    </row>
    <row r="453" spans="1:6" s="1515" customFormat="1" ht="12.75">
      <c r="A453" s="1498"/>
      <c r="B453" s="1524" t="s">
        <v>1578</v>
      </c>
      <c r="C453" s="1525" t="s">
        <v>1262</v>
      </c>
      <c r="D453" s="1525">
        <v>10</v>
      </c>
      <c r="E453" s="1526"/>
      <c r="F453" s="1527">
        <f t="shared" si="15"/>
        <v>0</v>
      </c>
    </row>
    <row r="454" spans="1:6" s="1515" customFormat="1" ht="12.75">
      <c r="A454" s="1498"/>
      <c r="B454" s="1524" t="s">
        <v>1577</v>
      </c>
      <c r="C454" s="1525" t="s">
        <v>1262</v>
      </c>
      <c r="D454" s="1525">
        <v>50</v>
      </c>
      <c r="E454" s="1526"/>
      <c r="F454" s="1527">
        <f t="shared" si="15"/>
        <v>0</v>
      </c>
    </row>
    <row r="455" spans="1:6" s="1515" customFormat="1" ht="12.75">
      <c r="A455" s="1498"/>
      <c r="B455" s="1524" t="s">
        <v>1987</v>
      </c>
      <c r="C455" s="1525" t="s">
        <v>1262</v>
      </c>
      <c r="D455" s="1525">
        <v>2</v>
      </c>
      <c r="E455" s="1526"/>
      <c r="F455" s="1527">
        <f t="shared" si="15"/>
        <v>0</v>
      </c>
    </row>
    <row r="456" spans="1:6" s="1515" customFormat="1" ht="12.75">
      <c r="A456" s="1498"/>
      <c r="B456" s="1524" t="s">
        <v>1998</v>
      </c>
      <c r="C456" s="1525" t="s">
        <v>1262</v>
      </c>
      <c r="D456" s="1525">
        <v>1</v>
      </c>
      <c r="E456" s="1526"/>
      <c r="F456" s="1527">
        <f t="shared" si="15"/>
        <v>0</v>
      </c>
    </row>
    <row r="457" spans="1:6" s="1515" customFormat="1" ht="12.75">
      <c r="A457" s="1498"/>
      <c r="B457" s="1524" t="s">
        <v>2007</v>
      </c>
      <c r="C457" s="1525" t="s">
        <v>1262</v>
      </c>
      <c r="D457" s="1525">
        <v>1</v>
      </c>
      <c r="E457" s="1526"/>
      <c r="F457" s="1527">
        <f t="shared" si="15"/>
        <v>0</v>
      </c>
    </row>
    <row r="458" spans="1:6" s="1515" customFormat="1" ht="12.75">
      <c r="A458" s="1498"/>
      <c r="B458" s="1524" t="s">
        <v>1996</v>
      </c>
      <c r="C458" s="1525" t="s">
        <v>1262</v>
      </c>
      <c r="D458" s="1525">
        <v>2</v>
      </c>
      <c r="E458" s="1526"/>
      <c r="F458" s="1527">
        <f t="shared" si="15"/>
        <v>0</v>
      </c>
    </row>
    <row r="459" spans="1:6" s="1515" customFormat="1" ht="12.75">
      <c r="A459" s="1498"/>
      <c r="B459" s="1524" t="s">
        <v>1995</v>
      </c>
      <c r="C459" s="1525" t="s">
        <v>1262</v>
      </c>
      <c r="D459" s="1525">
        <v>9</v>
      </c>
      <c r="E459" s="1526"/>
      <c r="F459" s="1527">
        <f t="shared" si="15"/>
        <v>0</v>
      </c>
    </row>
    <row r="460" spans="1:6" s="1515" customFormat="1" ht="12.75">
      <c r="A460" s="1498"/>
      <c r="B460" s="1524" t="s">
        <v>1994</v>
      </c>
      <c r="C460" s="1525" t="s">
        <v>1262</v>
      </c>
      <c r="D460" s="1525">
        <v>6</v>
      </c>
      <c r="E460" s="1526"/>
      <c r="F460" s="1527">
        <f t="shared" si="15"/>
        <v>0</v>
      </c>
    </row>
    <row r="461" spans="1:6" s="1515" customFormat="1" ht="12.75">
      <c r="A461" s="1498"/>
      <c r="B461" s="1524" t="s">
        <v>1993</v>
      </c>
      <c r="C461" s="1525" t="s">
        <v>1262</v>
      </c>
      <c r="D461" s="1525">
        <v>3</v>
      </c>
      <c r="E461" s="1526"/>
      <c r="F461" s="1527">
        <f t="shared" si="15"/>
        <v>0</v>
      </c>
    </row>
    <row r="462" spans="1:6" s="1515" customFormat="1" ht="12.75">
      <c r="A462" s="1498"/>
      <c r="B462" s="1524" t="s">
        <v>1960</v>
      </c>
      <c r="C462" s="1525" t="s">
        <v>1566</v>
      </c>
      <c r="D462" s="1525">
        <v>3</v>
      </c>
      <c r="E462" s="1526"/>
      <c r="F462" s="1527">
        <f t="shared" si="15"/>
        <v>0</v>
      </c>
    </row>
    <row r="463" spans="1:6" s="1515" customFormat="1" ht="12.75">
      <c r="A463" s="1498"/>
      <c r="B463" s="1524" t="s">
        <v>1957</v>
      </c>
      <c r="C463" s="1525" t="s">
        <v>1262</v>
      </c>
      <c r="D463" s="1525">
        <v>24</v>
      </c>
      <c r="E463" s="1526"/>
      <c r="F463" s="1527">
        <f t="shared" si="15"/>
        <v>0</v>
      </c>
    </row>
    <row r="464" spans="1:6" s="1515" customFormat="1" ht="12.75">
      <c r="A464" s="1498"/>
      <c r="B464" s="1524" t="s">
        <v>1956</v>
      </c>
      <c r="C464" s="1525" t="s">
        <v>1262</v>
      </c>
      <c r="D464" s="1525">
        <v>24</v>
      </c>
      <c r="E464" s="1526"/>
      <c r="F464" s="1527">
        <f t="shared" si="15"/>
        <v>0</v>
      </c>
    </row>
    <row r="465" spans="1:6" s="1515" customFormat="1" ht="12.75">
      <c r="A465" s="1498"/>
      <c r="B465" s="1524"/>
      <c r="C465" s="1525"/>
      <c r="D465" s="1525"/>
      <c r="E465" s="1526"/>
      <c r="F465" s="1527"/>
    </row>
    <row r="466" spans="1:6" s="1515" customFormat="1" ht="12.75">
      <c r="A466" s="1498"/>
      <c r="B466" s="1524"/>
      <c r="C466" s="1525"/>
      <c r="D466" s="1525"/>
      <c r="E466" s="1526"/>
      <c r="F466" s="1527"/>
    </row>
    <row r="467" spans="1:6" s="1515" customFormat="1" ht="12.75">
      <c r="A467" s="1498"/>
      <c r="B467" s="1524" t="s">
        <v>1982</v>
      </c>
      <c r="C467" s="1525" t="s">
        <v>1262</v>
      </c>
      <c r="D467" s="1525">
        <v>2</v>
      </c>
      <c r="E467" s="1526"/>
      <c r="F467" s="1527">
        <f>SUM(D467*E467)</f>
        <v>0</v>
      </c>
    </row>
    <row r="468" spans="1:6" s="1515" customFormat="1" ht="12.75">
      <c r="A468" s="1498"/>
      <c r="B468" s="1524" t="s">
        <v>1991</v>
      </c>
      <c r="C468" s="1525" t="s">
        <v>1262</v>
      </c>
      <c r="D468" s="1525">
        <v>1</v>
      </c>
      <c r="E468" s="1526"/>
      <c r="F468" s="1527">
        <f>SUM(D468*E468)</f>
        <v>0</v>
      </c>
    </row>
    <row r="469" spans="1:6" s="1515" customFormat="1" ht="12.75">
      <c r="A469" s="1498"/>
      <c r="B469" s="1516"/>
      <c r="C469" s="1499"/>
      <c r="D469" s="1500"/>
      <c r="E469" s="1523"/>
      <c r="F469" s="1497"/>
    </row>
    <row r="470" spans="1:6" s="1515" customFormat="1" ht="51">
      <c r="A470" s="1498"/>
      <c r="B470" s="1516" t="s">
        <v>1564</v>
      </c>
      <c r="C470" s="1530" t="s">
        <v>1529</v>
      </c>
      <c r="D470" s="1531">
        <v>1</v>
      </c>
      <c r="E470" s="1532"/>
      <c r="F470" s="1533">
        <f>SUM(D470*E470)</f>
        <v>0</v>
      </c>
    </row>
    <row r="471" spans="1:6" s="1515" customFormat="1" ht="12.75">
      <c r="A471" s="1498"/>
      <c r="B471" s="1516"/>
      <c r="C471" s="1499" t="s">
        <v>1237</v>
      </c>
      <c r="D471" s="1500">
        <v>1</v>
      </c>
      <c r="E471" s="1523"/>
      <c r="F471" s="1497">
        <f>SUM(F446:F470)</f>
        <v>0</v>
      </c>
    </row>
    <row r="472" spans="1:6" s="1515" customFormat="1" ht="12.75">
      <c r="A472" s="1498"/>
      <c r="B472" s="1516"/>
      <c r="C472" s="1499"/>
      <c r="D472" s="1500"/>
      <c r="E472" s="1523"/>
      <c r="F472" s="1497"/>
    </row>
    <row r="473" spans="1:6" s="1515" customFormat="1" ht="51">
      <c r="A473" s="1498" t="s">
        <v>130</v>
      </c>
      <c r="B473" s="1516" t="s">
        <v>2006</v>
      </c>
      <c r="C473" s="1499"/>
      <c r="D473" s="1500"/>
      <c r="E473" s="1523"/>
      <c r="F473" s="1497"/>
    </row>
    <row r="474" spans="1:6" s="1515" customFormat="1" ht="12.75">
      <c r="A474" s="1498"/>
      <c r="B474" s="1516"/>
      <c r="C474" s="1499"/>
      <c r="D474" s="1500"/>
      <c r="E474" s="1523"/>
      <c r="F474" s="1497"/>
    </row>
    <row r="475" spans="1:6" s="1515" customFormat="1" ht="12.75">
      <c r="A475" s="1498"/>
      <c r="B475" s="1524" t="s">
        <v>2005</v>
      </c>
      <c r="C475" s="1525" t="s">
        <v>1262</v>
      </c>
      <c r="D475" s="1525">
        <v>1</v>
      </c>
      <c r="E475" s="1526"/>
      <c r="F475" s="1527">
        <f t="shared" ref="F475:F504" si="16">SUM(D475*E475)</f>
        <v>0</v>
      </c>
    </row>
    <row r="476" spans="1:6" s="1515" customFormat="1" ht="12.75">
      <c r="A476" s="1498"/>
      <c r="B476" s="1524" t="s">
        <v>2004</v>
      </c>
      <c r="C476" s="1525" t="s">
        <v>1262</v>
      </c>
      <c r="D476" s="1525">
        <v>1</v>
      </c>
      <c r="E476" s="1526"/>
      <c r="F476" s="1527">
        <f t="shared" si="16"/>
        <v>0</v>
      </c>
    </row>
    <row r="477" spans="1:6" s="1515" customFormat="1" ht="12.75">
      <c r="A477" s="1498"/>
      <c r="B477" s="1524" t="s">
        <v>1977</v>
      </c>
      <c r="C477" s="1525" t="s">
        <v>1262</v>
      </c>
      <c r="D477" s="1525">
        <v>1</v>
      </c>
      <c r="E477" s="1526"/>
      <c r="F477" s="1527">
        <f t="shared" si="16"/>
        <v>0</v>
      </c>
    </row>
    <row r="478" spans="1:6" s="1515" customFormat="1" ht="12.75">
      <c r="A478" s="1498"/>
      <c r="B478" s="1524" t="s">
        <v>1976</v>
      </c>
      <c r="C478" s="1525" t="s">
        <v>1262</v>
      </c>
      <c r="D478" s="1525">
        <v>5</v>
      </c>
      <c r="E478" s="1526"/>
      <c r="F478" s="1527">
        <f t="shared" si="16"/>
        <v>0</v>
      </c>
    </row>
    <row r="479" spans="1:6" s="1515" customFormat="1" ht="12.75">
      <c r="A479" s="1498"/>
      <c r="B479" s="1524" t="s">
        <v>2003</v>
      </c>
      <c r="C479" s="1525" t="s">
        <v>1262</v>
      </c>
      <c r="D479" s="1525">
        <v>6</v>
      </c>
      <c r="E479" s="1526"/>
      <c r="F479" s="1527">
        <f t="shared" si="16"/>
        <v>0</v>
      </c>
    </row>
    <row r="480" spans="1:6" s="1515" customFormat="1" ht="12.75">
      <c r="A480" s="1498"/>
      <c r="B480" s="1524" t="s">
        <v>2002</v>
      </c>
      <c r="C480" s="1525" t="s">
        <v>1262</v>
      </c>
      <c r="D480" s="1525">
        <v>12</v>
      </c>
      <c r="E480" s="1526"/>
      <c r="F480" s="1527">
        <f t="shared" si="16"/>
        <v>0</v>
      </c>
    </row>
    <row r="481" spans="1:6" s="1515" customFormat="1" ht="12.75">
      <c r="A481" s="1498"/>
      <c r="B481" s="1524" t="s">
        <v>2001</v>
      </c>
      <c r="C481" s="1525" t="s">
        <v>1262</v>
      </c>
      <c r="D481" s="1525">
        <v>50</v>
      </c>
      <c r="E481" s="1526"/>
      <c r="F481" s="1527">
        <f t="shared" si="16"/>
        <v>0</v>
      </c>
    </row>
    <row r="482" spans="1:6" s="1515" customFormat="1" ht="12.75">
      <c r="A482" s="1498"/>
      <c r="B482" s="1524" t="s">
        <v>2000</v>
      </c>
      <c r="C482" s="1525" t="s">
        <v>1262</v>
      </c>
      <c r="D482" s="1525">
        <v>2</v>
      </c>
      <c r="E482" s="1526"/>
      <c r="F482" s="1527">
        <f t="shared" si="16"/>
        <v>0</v>
      </c>
    </row>
    <row r="483" spans="1:6" s="1515" customFormat="1" ht="12.75">
      <c r="A483" s="1498"/>
      <c r="B483" s="1524" t="s">
        <v>1999</v>
      </c>
      <c r="C483" s="1525" t="s">
        <v>1262</v>
      </c>
      <c r="D483" s="1525">
        <v>1</v>
      </c>
      <c r="E483" s="1526"/>
      <c r="F483" s="1527">
        <f t="shared" si="16"/>
        <v>0</v>
      </c>
    </row>
    <row r="484" spans="1:6" s="1515" customFormat="1" ht="12.75">
      <c r="A484" s="1498"/>
      <c r="B484" s="1524" t="s">
        <v>1972</v>
      </c>
      <c r="C484" s="1525" t="s">
        <v>1262</v>
      </c>
      <c r="D484" s="1525">
        <v>1</v>
      </c>
      <c r="E484" s="1526"/>
      <c r="F484" s="1527">
        <f t="shared" si="16"/>
        <v>0</v>
      </c>
    </row>
    <row r="485" spans="1:6" s="1515" customFormat="1" ht="12.75">
      <c r="A485" s="1498"/>
      <c r="B485" s="1524" t="s">
        <v>1971</v>
      </c>
      <c r="C485" s="1525" t="s">
        <v>1262</v>
      </c>
      <c r="D485" s="1525">
        <v>4</v>
      </c>
      <c r="E485" s="1526"/>
      <c r="F485" s="1527">
        <f t="shared" si="16"/>
        <v>0</v>
      </c>
    </row>
    <row r="486" spans="1:6" s="1515" customFormat="1" ht="12.75">
      <c r="A486" s="1498"/>
      <c r="B486" s="1524" t="s">
        <v>1970</v>
      </c>
      <c r="C486" s="1525" t="s">
        <v>1262</v>
      </c>
      <c r="D486" s="1525">
        <v>1</v>
      </c>
      <c r="E486" s="1526"/>
      <c r="F486" s="1527">
        <f t="shared" si="16"/>
        <v>0</v>
      </c>
    </row>
    <row r="487" spans="1:6" s="1515" customFormat="1" ht="12.75">
      <c r="A487" s="1498"/>
      <c r="B487" s="1524" t="s">
        <v>1969</v>
      </c>
      <c r="C487" s="1525" t="s">
        <v>1262</v>
      </c>
      <c r="D487" s="1525">
        <v>2</v>
      </c>
      <c r="E487" s="1526"/>
      <c r="F487" s="1527">
        <f t="shared" si="16"/>
        <v>0</v>
      </c>
    </row>
    <row r="488" spans="1:6" s="1515" customFormat="1" ht="12.75">
      <c r="A488" s="1498"/>
      <c r="B488" s="1524" t="s">
        <v>1968</v>
      </c>
      <c r="C488" s="1525" t="s">
        <v>1262</v>
      </c>
      <c r="D488" s="1525">
        <v>4</v>
      </c>
      <c r="E488" s="1526"/>
      <c r="F488" s="1527">
        <f t="shared" si="16"/>
        <v>0</v>
      </c>
    </row>
    <row r="489" spans="1:6" s="1515" customFormat="1" ht="12.75">
      <c r="A489" s="1498"/>
      <c r="B489" s="1524" t="s">
        <v>1967</v>
      </c>
      <c r="C489" s="1525" t="s">
        <v>1262</v>
      </c>
      <c r="D489" s="1525">
        <v>2</v>
      </c>
      <c r="E489" s="1526"/>
      <c r="F489" s="1527">
        <f t="shared" si="16"/>
        <v>0</v>
      </c>
    </row>
    <row r="490" spans="1:6" s="1515" customFormat="1" ht="12.75">
      <c r="A490" s="1498"/>
      <c r="B490" s="1524" t="s">
        <v>1966</v>
      </c>
      <c r="C490" s="1525" t="s">
        <v>1262</v>
      </c>
      <c r="D490" s="1525">
        <v>2</v>
      </c>
      <c r="E490" s="1526"/>
      <c r="F490" s="1527">
        <f t="shared" si="16"/>
        <v>0</v>
      </c>
    </row>
    <row r="491" spans="1:6" s="1515" customFormat="1" ht="12.75">
      <c r="A491" s="1498"/>
      <c r="B491" s="1524" t="s">
        <v>1965</v>
      </c>
      <c r="C491" s="1525" t="s">
        <v>1262</v>
      </c>
      <c r="D491" s="1525">
        <v>2</v>
      </c>
      <c r="E491" s="1526"/>
      <c r="F491" s="1527">
        <f t="shared" si="16"/>
        <v>0</v>
      </c>
    </row>
    <row r="492" spans="1:6" s="1515" customFormat="1" ht="12.75">
      <c r="A492" s="1498"/>
      <c r="B492" s="1524" t="s">
        <v>1573</v>
      </c>
      <c r="C492" s="1525" t="s">
        <v>1262</v>
      </c>
      <c r="D492" s="1525">
        <v>2</v>
      </c>
      <c r="E492" s="1526"/>
      <c r="F492" s="1527">
        <f t="shared" si="16"/>
        <v>0</v>
      </c>
    </row>
    <row r="493" spans="1:6" s="1515" customFormat="1" ht="12.75">
      <c r="A493" s="1498"/>
      <c r="B493" s="1524" t="s">
        <v>1998</v>
      </c>
      <c r="C493" s="1525" t="s">
        <v>1262</v>
      </c>
      <c r="D493" s="1525">
        <v>1</v>
      </c>
      <c r="E493" s="1526"/>
      <c r="F493" s="1527">
        <f t="shared" si="16"/>
        <v>0</v>
      </c>
    </row>
    <row r="494" spans="1:6" s="1515" customFormat="1" ht="12.75">
      <c r="A494" s="1498"/>
      <c r="B494" s="1524" t="s">
        <v>1997</v>
      </c>
      <c r="C494" s="1525" t="s">
        <v>1262</v>
      </c>
      <c r="D494" s="1525">
        <v>1</v>
      </c>
      <c r="E494" s="1526"/>
      <c r="F494" s="1527">
        <f t="shared" si="16"/>
        <v>0</v>
      </c>
    </row>
    <row r="495" spans="1:6" s="1515" customFormat="1" ht="12.75">
      <c r="A495" s="1498"/>
      <c r="B495" s="1524" t="s">
        <v>1996</v>
      </c>
      <c r="C495" s="1525" t="s">
        <v>1262</v>
      </c>
      <c r="D495" s="1525">
        <v>2</v>
      </c>
      <c r="E495" s="1526"/>
      <c r="F495" s="1527">
        <f t="shared" si="16"/>
        <v>0</v>
      </c>
    </row>
    <row r="496" spans="1:6" s="1515" customFormat="1" ht="12.75">
      <c r="A496" s="1498"/>
      <c r="B496" s="1524" t="s">
        <v>1995</v>
      </c>
      <c r="C496" s="1525" t="s">
        <v>1262</v>
      </c>
      <c r="D496" s="1525">
        <v>9</v>
      </c>
      <c r="E496" s="1526"/>
      <c r="F496" s="1527">
        <f t="shared" si="16"/>
        <v>0</v>
      </c>
    </row>
    <row r="497" spans="1:6" s="1515" customFormat="1" ht="12.75">
      <c r="A497" s="1498"/>
      <c r="B497" s="1524" t="s">
        <v>1994</v>
      </c>
      <c r="C497" s="1525" t="s">
        <v>1262</v>
      </c>
      <c r="D497" s="1525">
        <v>6</v>
      </c>
      <c r="E497" s="1526"/>
      <c r="F497" s="1527">
        <f t="shared" si="16"/>
        <v>0</v>
      </c>
    </row>
    <row r="498" spans="1:6" s="1515" customFormat="1" ht="12.75">
      <c r="A498" s="1498"/>
      <c r="B498" s="1524" t="s">
        <v>1993</v>
      </c>
      <c r="C498" s="1525" t="s">
        <v>1262</v>
      </c>
      <c r="D498" s="1525">
        <v>3</v>
      </c>
      <c r="E498" s="1526"/>
      <c r="F498" s="1527">
        <f t="shared" si="16"/>
        <v>0</v>
      </c>
    </row>
    <row r="499" spans="1:6" s="1515" customFormat="1" ht="12.75">
      <c r="A499" s="1498"/>
      <c r="B499" s="1524" t="s">
        <v>1960</v>
      </c>
      <c r="C499" s="1525" t="s">
        <v>1566</v>
      </c>
      <c r="D499" s="1525">
        <v>3</v>
      </c>
      <c r="E499" s="1526"/>
      <c r="F499" s="1527">
        <f t="shared" si="16"/>
        <v>0</v>
      </c>
    </row>
    <row r="500" spans="1:6" s="1515" customFormat="1" ht="12.75">
      <c r="A500" s="1498"/>
      <c r="B500" s="1524" t="s">
        <v>1992</v>
      </c>
      <c r="C500" s="1525" t="s">
        <v>1262</v>
      </c>
      <c r="D500" s="1525">
        <v>24</v>
      </c>
      <c r="E500" s="1526"/>
      <c r="F500" s="1527">
        <f t="shared" si="16"/>
        <v>0</v>
      </c>
    </row>
    <row r="501" spans="1:6" s="1515" customFormat="1" ht="12.75">
      <c r="A501" s="1498"/>
      <c r="B501" s="1524" t="s">
        <v>1956</v>
      </c>
      <c r="C501" s="1525" t="s">
        <v>1262</v>
      </c>
      <c r="D501" s="1525">
        <v>24</v>
      </c>
      <c r="E501" s="1526"/>
      <c r="F501" s="1527">
        <f t="shared" si="16"/>
        <v>0</v>
      </c>
    </row>
    <row r="502" spans="1:6" s="1515" customFormat="1" ht="12.75">
      <c r="A502" s="1498"/>
      <c r="B502" s="1524" t="s">
        <v>1954</v>
      </c>
      <c r="C502" s="1525" t="s">
        <v>1262</v>
      </c>
      <c r="D502" s="1525">
        <v>2</v>
      </c>
      <c r="E502" s="1526"/>
      <c r="F502" s="1527">
        <f t="shared" si="16"/>
        <v>0</v>
      </c>
    </row>
    <row r="503" spans="1:6" s="1515" customFormat="1" ht="12.75">
      <c r="A503" s="1498"/>
      <c r="B503" s="1524" t="s">
        <v>1991</v>
      </c>
      <c r="C503" s="1525" t="s">
        <v>1262</v>
      </c>
      <c r="D503" s="1525">
        <v>1</v>
      </c>
      <c r="E503" s="1526"/>
      <c r="F503" s="1527">
        <f t="shared" si="16"/>
        <v>0</v>
      </c>
    </row>
    <row r="504" spans="1:6" s="1515" customFormat="1" ht="51">
      <c r="A504" s="1498"/>
      <c r="B504" s="1516" t="s">
        <v>1564</v>
      </c>
      <c r="C504" s="1530" t="s">
        <v>1529</v>
      </c>
      <c r="D504" s="1531">
        <v>1</v>
      </c>
      <c r="E504" s="1532"/>
      <c r="F504" s="1533">
        <f t="shared" si="16"/>
        <v>0</v>
      </c>
    </row>
    <row r="505" spans="1:6" s="1515" customFormat="1" ht="12.75">
      <c r="A505" s="1498"/>
      <c r="B505" s="1516"/>
      <c r="C505" s="1499" t="s">
        <v>1237</v>
      </c>
      <c r="D505" s="1500">
        <v>1</v>
      </c>
      <c r="E505" s="1523"/>
      <c r="F505" s="1497">
        <f>SUM(F474:F504)</f>
        <v>0</v>
      </c>
    </row>
    <row r="506" spans="1:6" s="1515" customFormat="1" ht="12.75">
      <c r="A506" s="1498"/>
      <c r="B506" s="1516"/>
      <c r="C506" s="1499"/>
      <c r="D506" s="1500"/>
      <c r="E506" s="1523"/>
      <c r="F506" s="1497"/>
    </row>
    <row r="507" spans="1:6" s="1515" customFormat="1" ht="51">
      <c r="A507" s="1498" t="s">
        <v>133</v>
      </c>
      <c r="B507" s="1516" t="s">
        <v>1990</v>
      </c>
      <c r="C507" s="1499"/>
      <c r="D507" s="1500"/>
      <c r="E507" s="1523"/>
      <c r="F507" s="1497"/>
    </row>
    <row r="508" spans="1:6" s="1515" customFormat="1" ht="12.75">
      <c r="A508" s="1498"/>
      <c r="B508" s="1516"/>
      <c r="C508" s="1499"/>
      <c r="D508" s="1500"/>
      <c r="E508" s="1523"/>
      <c r="F508" s="1497"/>
    </row>
    <row r="509" spans="1:6" s="1515" customFormat="1" ht="12.75">
      <c r="A509" s="1498"/>
      <c r="B509" s="1524" t="s">
        <v>1980</v>
      </c>
      <c r="C509" s="1525" t="s">
        <v>1262</v>
      </c>
      <c r="D509" s="1525">
        <v>1</v>
      </c>
      <c r="E509" s="1526"/>
      <c r="F509" s="1527">
        <f t="shared" ref="F509:F525" si="17">SUM(D509*E509)</f>
        <v>0</v>
      </c>
    </row>
    <row r="510" spans="1:6" s="1515" customFormat="1" ht="12.75">
      <c r="A510" s="1498"/>
      <c r="B510" s="1524" t="s">
        <v>1979</v>
      </c>
      <c r="C510" s="1525" t="s">
        <v>1262</v>
      </c>
      <c r="D510" s="1525">
        <v>1</v>
      </c>
      <c r="E510" s="1526"/>
      <c r="F510" s="1527">
        <f t="shared" si="17"/>
        <v>0</v>
      </c>
    </row>
    <row r="511" spans="1:6" s="1515" customFormat="1" ht="12.75">
      <c r="A511" s="1498"/>
      <c r="B511" s="1524" t="s">
        <v>1989</v>
      </c>
      <c r="C511" s="1525" t="s">
        <v>1262</v>
      </c>
      <c r="D511" s="1525">
        <v>1</v>
      </c>
      <c r="E511" s="1526"/>
      <c r="F511" s="1527">
        <f t="shared" si="17"/>
        <v>0</v>
      </c>
    </row>
    <row r="512" spans="1:6" s="1515" customFormat="1" ht="12.75">
      <c r="A512" s="1498"/>
      <c r="B512" s="1524" t="s">
        <v>1977</v>
      </c>
      <c r="C512" s="1525" t="s">
        <v>1262</v>
      </c>
      <c r="D512" s="1525">
        <v>1</v>
      </c>
      <c r="E512" s="1526"/>
      <c r="F512" s="1527">
        <f t="shared" si="17"/>
        <v>0</v>
      </c>
    </row>
    <row r="513" spans="1:6" s="1515" customFormat="1" ht="12.75">
      <c r="A513" s="1498"/>
      <c r="B513" s="1524" t="s">
        <v>1976</v>
      </c>
      <c r="C513" s="1525" t="s">
        <v>1262</v>
      </c>
      <c r="D513" s="1525">
        <v>6</v>
      </c>
      <c r="E513" s="1526"/>
      <c r="F513" s="1527">
        <f t="shared" si="17"/>
        <v>0</v>
      </c>
    </row>
    <row r="514" spans="1:6" s="1515" customFormat="1" ht="12.75">
      <c r="A514" s="1498"/>
      <c r="B514" s="1524" t="s">
        <v>1580</v>
      </c>
      <c r="C514" s="1525" t="s">
        <v>1262</v>
      </c>
      <c r="D514" s="1525">
        <v>7</v>
      </c>
      <c r="E514" s="1526"/>
      <c r="F514" s="1527">
        <f t="shared" si="17"/>
        <v>0</v>
      </c>
    </row>
    <row r="515" spans="1:6" s="1515" customFormat="1" ht="12.75">
      <c r="A515" s="1498"/>
      <c r="B515" s="1524" t="s">
        <v>1988</v>
      </c>
      <c r="C515" s="1525" t="s">
        <v>1262</v>
      </c>
      <c r="D515" s="1525">
        <v>10</v>
      </c>
      <c r="E515" s="1526"/>
      <c r="F515" s="1527">
        <f t="shared" si="17"/>
        <v>0</v>
      </c>
    </row>
    <row r="516" spans="1:6" s="1515" customFormat="1" ht="12.75">
      <c r="A516" s="1498"/>
      <c r="B516" s="1524" t="s">
        <v>1577</v>
      </c>
      <c r="C516" s="1525" t="s">
        <v>1262</v>
      </c>
      <c r="D516" s="1525">
        <v>72</v>
      </c>
      <c r="E516" s="1526"/>
      <c r="F516" s="1527">
        <f t="shared" si="17"/>
        <v>0</v>
      </c>
    </row>
    <row r="517" spans="1:6" s="1515" customFormat="1" ht="12.75">
      <c r="A517" s="1498"/>
      <c r="B517" s="1524" t="s">
        <v>1576</v>
      </c>
      <c r="C517" s="1525" t="s">
        <v>1262</v>
      </c>
      <c r="D517" s="1525">
        <v>5</v>
      </c>
      <c r="E517" s="1526"/>
      <c r="F517" s="1527">
        <f t="shared" si="17"/>
        <v>0</v>
      </c>
    </row>
    <row r="518" spans="1:6" s="1515" customFormat="1" ht="12.75">
      <c r="A518" s="1498"/>
      <c r="B518" s="1524" t="s">
        <v>1987</v>
      </c>
      <c r="C518" s="1525" t="s">
        <v>1262</v>
      </c>
      <c r="D518" s="1525">
        <v>2</v>
      </c>
      <c r="E518" s="1526"/>
      <c r="F518" s="1527">
        <f t="shared" si="17"/>
        <v>0</v>
      </c>
    </row>
    <row r="519" spans="1:6" s="1515" customFormat="1" ht="12.75">
      <c r="A519" s="1498"/>
      <c r="B519" s="1524" t="s">
        <v>1582</v>
      </c>
      <c r="C519" s="1525" t="s">
        <v>1262</v>
      </c>
      <c r="D519" s="1525">
        <v>1</v>
      </c>
      <c r="E519" s="1526"/>
      <c r="F519" s="1527">
        <f t="shared" si="17"/>
        <v>0</v>
      </c>
    </row>
    <row r="520" spans="1:6" s="1515" customFormat="1" ht="12.75">
      <c r="A520" s="1498"/>
      <c r="B520" s="1524" t="s">
        <v>1986</v>
      </c>
      <c r="C520" s="1525" t="s">
        <v>1262</v>
      </c>
      <c r="D520" s="1525">
        <v>2</v>
      </c>
      <c r="E520" s="1526"/>
      <c r="F520" s="1527">
        <f t="shared" si="17"/>
        <v>0</v>
      </c>
    </row>
    <row r="521" spans="1:6" s="1515" customFormat="1" ht="12.75">
      <c r="A521" s="1498"/>
      <c r="B521" s="1524" t="s">
        <v>1972</v>
      </c>
      <c r="C521" s="1525" t="s">
        <v>1262</v>
      </c>
      <c r="D521" s="1525">
        <v>3</v>
      </c>
      <c r="E521" s="1526"/>
      <c r="F521" s="1527">
        <f t="shared" si="17"/>
        <v>0</v>
      </c>
    </row>
    <row r="522" spans="1:6" s="1515" customFormat="1" ht="12.75">
      <c r="A522" s="1498"/>
      <c r="B522" s="1524" t="s">
        <v>1985</v>
      </c>
      <c r="C522" s="1525" t="s">
        <v>1262</v>
      </c>
      <c r="D522" s="1525">
        <v>1</v>
      </c>
      <c r="E522" s="1526"/>
      <c r="F522" s="1527">
        <f t="shared" si="17"/>
        <v>0</v>
      </c>
    </row>
    <row r="523" spans="1:6" s="1515" customFormat="1" ht="12.75">
      <c r="A523" s="1498"/>
      <c r="B523" s="1524" t="s">
        <v>1963</v>
      </c>
      <c r="C523" s="1525" t="s">
        <v>1262</v>
      </c>
      <c r="D523" s="1525">
        <v>1</v>
      </c>
      <c r="E523" s="1526"/>
      <c r="F523" s="1527">
        <f t="shared" si="17"/>
        <v>0</v>
      </c>
    </row>
    <row r="524" spans="1:6" s="1515" customFormat="1" ht="12.75">
      <c r="A524" s="1498"/>
      <c r="B524" s="1524" t="s">
        <v>1962</v>
      </c>
      <c r="C524" s="1525" t="s">
        <v>1262</v>
      </c>
      <c r="D524" s="1525">
        <v>2</v>
      </c>
      <c r="E524" s="1526"/>
      <c r="F524" s="1527">
        <f t="shared" si="17"/>
        <v>0</v>
      </c>
    </row>
    <row r="525" spans="1:6" s="1515" customFormat="1" ht="12.75">
      <c r="A525" s="1498"/>
      <c r="B525" s="1524" t="s">
        <v>1961</v>
      </c>
      <c r="C525" s="1525" t="s">
        <v>1262</v>
      </c>
      <c r="D525" s="1525">
        <v>13</v>
      </c>
      <c r="E525" s="1526"/>
      <c r="F525" s="1527">
        <f t="shared" si="17"/>
        <v>0</v>
      </c>
    </row>
    <row r="526" spans="1:6" s="1515" customFormat="1" ht="12.75">
      <c r="A526" s="1498"/>
      <c r="B526" s="1524"/>
      <c r="C526" s="1525"/>
      <c r="D526" s="1525"/>
      <c r="E526" s="1526"/>
      <c r="F526" s="1527"/>
    </row>
    <row r="527" spans="1:6" s="1515" customFormat="1" ht="12.75">
      <c r="A527" s="1498"/>
      <c r="B527" s="1524"/>
      <c r="C527" s="1525"/>
      <c r="D527" s="1525"/>
      <c r="E527" s="1526"/>
      <c r="F527" s="1527"/>
    </row>
    <row r="528" spans="1:6" s="1515" customFormat="1" ht="12.75">
      <c r="A528" s="1498"/>
      <c r="B528" s="1524" t="s">
        <v>1960</v>
      </c>
      <c r="C528" s="1525" t="s">
        <v>1566</v>
      </c>
      <c r="D528" s="1525">
        <v>3</v>
      </c>
      <c r="E528" s="1526"/>
      <c r="F528" s="1527">
        <f t="shared" ref="F528:F534" si="18">SUM(D528*E528)</f>
        <v>0</v>
      </c>
    </row>
    <row r="529" spans="1:6" s="1515" customFormat="1" ht="12.75">
      <c r="A529" s="1498"/>
      <c r="B529" s="1524" t="s">
        <v>1984</v>
      </c>
      <c r="C529" s="1525" t="s">
        <v>1262</v>
      </c>
      <c r="D529" s="1525">
        <v>8</v>
      </c>
      <c r="E529" s="1526"/>
      <c r="F529" s="1527">
        <f t="shared" si="18"/>
        <v>0</v>
      </c>
    </row>
    <row r="530" spans="1:6" s="1515" customFormat="1" ht="12.75">
      <c r="A530" s="1498"/>
      <c r="B530" s="1524" t="s">
        <v>1958</v>
      </c>
      <c r="C530" s="1525" t="s">
        <v>1262</v>
      </c>
      <c r="D530" s="1525">
        <v>5</v>
      </c>
      <c r="E530" s="1526"/>
      <c r="F530" s="1527">
        <f t="shared" si="18"/>
        <v>0</v>
      </c>
    </row>
    <row r="531" spans="1:6" s="1515" customFormat="1" ht="12.75">
      <c r="A531" s="1498"/>
      <c r="B531" s="1524" t="s">
        <v>1957</v>
      </c>
      <c r="C531" s="1525" t="s">
        <v>1262</v>
      </c>
      <c r="D531" s="1525">
        <v>40</v>
      </c>
      <c r="E531" s="1526"/>
      <c r="F531" s="1527">
        <f t="shared" si="18"/>
        <v>0</v>
      </c>
    </row>
    <row r="532" spans="1:6" s="1515" customFormat="1" ht="12.75">
      <c r="A532" s="1498"/>
      <c r="B532" s="1524" t="s">
        <v>1956</v>
      </c>
      <c r="C532" s="1525" t="s">
        <v>1262</v>
      </c>
      <c r="D532" s="1525">
        <v>40</v>
      </c>
      <c r="E532" s="1526"/>
      <c r="F532" s="1527">
        <f t="shared" si="18"/>
        <v>0</v>
      </c>
    </row>
    <row r="533" spans="1:6" s="1515" customFormat="1" ht="12.75">
      <c r="A533" s="1498"/>
      <c r="B533" s="1524" t="s">
        <v>1983</v>
      </c>
      <c r="C533" s="1525" t="s">
        <v>1262</v>
      </c>
      <c r="D533" s="1525">
        <v>2</v>
      </c>
      <c r="E533" s="1526"/>
      <c r="F533" s="1527">
        <f t="shared" si="18"/>
        <v>0</v>
      </c>
    </row>
    <row r="534" spans="1:6" s="1515" customFormat="1" ht="12.75">
      <c r="A534" s="1498"/>
      <c r="B534" s="1524" t="s">
        <v>1982</v>
      </c>
      <c r="C534" s="1525" t="s">
        <v>1262</v>
      </c>
      <c r="D534" s="1525">
        <v>1</v>
      </c>
      <c r="E534" s="1526"/>
      <c r="F534" s="1527">
        <f t="shared" si="18"/>
        <v>0</v>
      </c>
    </row>
    <row r="535" spans="1:6" s="1515" customFormat="1" ht="12.75">
      <c r="A535" s="1498"/>
      <c r="B535" s="1516"/>
      <c r="C535" s="1499"/>
      <c r="D535" s="1500"/>
      <c r="E535" s="1523"/>
      <c r="F535" s="1527"/>
    </row>
    <row r="536" spans="1:6" s="1515" customFormat="1" ht="51">
      <c r="A536" s="1498"/>
      <c r="B536" s="1516" t="s">
        <v>1564</v>
      </c>
      <c r="C536" s="1530" t="s">
        <v>1529</v>
      </c>
      <c r="D536" s="1531">
        <v>1</v>
      </c>
      <c r="E536" s="1532"/>
      <c r="F536" s="1533">
        <f>SUM(D536*E536)</f>
        <v>0</v>
      </c>
    </row>
    <row r="537" spans="1:6" s="1515" customFormat="1" ht="12.75">
      <c r="A537" s="1498"/>
      <c r="B537" s="1516"/>
      <c r="C537" s="1499" t="s">
        <v>1237</v>
      </c>
      <c r="D537" s="1500">
        <v>1</v>
      </c>
      <c r="E537" s="1523"/>
      <c r="F537" s="1497">
        <f>SUM(F513:F536)</f>
        <v>0</v>
      </c>
    </row>
    <row r="538" spans="1:6" s="1515" customFormat="1" ht="12.75">
      <c r="A538" s="1498"/>
      <c r="B538" s="1516"/>
      <c r="C538" s="1499"/>
      <c r="D538" s="1500"/>
      <c r="E538" s="1523"/>
      <c r="F538" s="1497"/>
    </row>
    <row r="539" spans="1:6" s="1515" customFormat="1" ht="51">
      <c r="A539" s="1498" t="s">
        <v>135</v>
      </c>
      <c r="B539" s="1516" t="s">
        <v>1981</v>
      </c>
      <c r="C539" s="1499"/>
      <c r="D539" s="1500"/>
      <c r="E539" s="1523"/>
      <c r="F539" s="1497"/>
    </row>
    <row r="540" spans="1:6" s="1515" customFormat="1" ht="12.75">
      <c r="A540" s="1498"/>
      <c r="B540" s="1516"/>
      <c r="C540" s="1499"/>
      <c r="D540" s="1500"/>
      <c r="E540" s="1523"/>
      <c r="F540" s="1497"/>
    </row>
    <row r="541" spans="1:6" s="1515" customFormat="1" ht="12.75">
      <c r="A541" s="1498"/>
      <c r="B541" s="1524" t="s">
        <v>1980</v>
      </c>
      <c r="C541" s="1525" t="s">
        <v>1262</v>
      </c>
      <c r="D541" s="1525">
        <v>1</v>
      </c>
      <c r="E541" s="1526"/>
      <c r="F541" s="1527">
        <f t="shared" ref="F541:F573" si="19">SUM(D541*E541)</f>
        <v>0</v>
      </c>
    </row>
    <row r="542" spans="1:6" s="1515" customFormat="1" ht="12.75">
      <c r="A542" s="1498"/>
      <c r="B542" s="1524" t="s">
        <v>1979</v>
      </c>
      <c r="C542" s="1525" t="s">
        <v>1262</v>
      </c>
      <c r="D542" s="1525">
        <v>1</v>
      </c>
      <c r="E542" s="1526"/>
      <c r="F542" s="1527">
        <f t="shared" si="19"/>
        <v>0</v>
      </c>
    </row>
    <row r="543" spans="1:6" s="1515" customFormat="1" ht="12.75">
      <c r="A543" s="1498"/>
      <c r="B543" s="1524" t="s">
        <v>1978</v>
      </c>
      <c r="C543" s="1525" t="s">
        <v>1262</v>
      </c>
      <c r="D543" s="1525">
        <v>1</v>
      </c>
      <c r="E543" s="1526"/>
      <c r="F543" s="1527">
        <f t="shared" si="19"/>
        <v>0</v>
      </c>
    </row>
    <row r="544" spans="1:6" s="1515" customFormat="1" ht="12.75">
      <c r="A544" s="1498"/>
      <c r="B544" s="1524" t="s">
        <v>1977</v>
      </c>
      <c r="C544" s="1525" t="s">
        <v>1262</v>
      </c>
      <c r="D544" s="1525">
        <v>1</v>
      </c>
      <c r="E544" s="1526"/>
      <c r="F544" s="1527">
        <f t="shared" si="19"/>
        <v>0</v>
      </c>
    </row>
    <row r="545" spans="1:6" s="1515" customFormat="1" ht="12.75">
      <c r="A545" s="1498"/>
      <c r="B545" s="1524" t="s">
        <v>1976</v>
      </c>
      <c r="C545" s="1525" t="s">
        <v>1262</v>
      </c>
      <c r="D545" s="1525">
        <v>6</v>
      </c>
      <c r="E545" s="1526"/>
      <c r="F545" s="1527">
        <f t="shared" si="19"/>
        <v>0</v>
      </c>
    </row>
    <row r="546" spans="1:6" s="1515" customFormat="1" ht="12.75">
      <c r="A546" s="1498"/>
      <c r="B546" s="1524" t="s">
        <v>1580</v>
      </c>
      <c r="C546" s="1525" t="s">
        <v>1262</v>
      </c>
      <c r="D546" s="1525">
        <v>7</v>
      </c>
      <c r="E546" s="1526"/>
      <c r="F546" s="1527">
        <f t="shared" si="19"/>
        <v>0</v>
      </c>
    </row>
    <row r="547" spans="1:6" s="1515" customFormat="1" ht="12.75">
      <c r="A547" s="1498"/>
      <c r="B547" s="1524" t="s">
        <v>1578</v>
      </c>
      <c r="C547" s="1525" t="s">
        <v>1262</v>
      </c>
      <c r="D547" s="1525">
        <v>13</v>
      </c>
      <c r="E547" s="1526"/>
      <c r="F547" s="1527">
        <f t="shared" si="19"/>
        <v>0</v>
      </c>
    </row>
    <row r="548" spans="1:6" s="1515" customFormat="1" ht="12.75">
      <c r="A548" s="1498"/>
      <c r="B548" s="1524" t="s">
        <v>1577</v>
      </c>
      <c r="C548" s="1525" t="s">
        <v>1262</v>
      </c>
      <c r="D548" s="1525">
        <v>66</v>
      </c>
      <c r="E548" s="1526"/>
      <c r="F548" s="1527">
        <f t="shared" si="19"/>
        <v>0</v>
      </c>
    </row>
    <row r="549" spans="1:6" s="1515" customFormat="1" ht="12.75">
      <c r="A549" s="1498"/>
      <c r="B549" s="1524" t="s">
        <v>1582</v>
      </c>
      <c r="C549" s="1525" t="s">
        <v>1262</v>
      </c>
      <c r="D549" s="1525">
        <v>3</v>
      </c>
      <c r="E549" s="1526"/>
      <c r="F549" s="1527">
        <f t="shared" si="19"/>
        <v>0</v>
      </c>
    </row>
    <row r="550" spans="1:6" s="1515" customFormat="1" ht="12.75">
      <c r="A550" s="1498"/>
      <c r="B550" s="1524" t="s">
        <v>1975</v>
      </c>
      <c r="C550" s="1525" t="s">
        <v>1262</v>
      </c>
      <c r="D550" s="1525">
        <v>1</v>
      </c>
      <c r="E550" s="1526"/>
      <c r="F550" s="1527">
        <f t="shared" si="19"/>
        <v>0</v>
      </c>
    </row>
    <row r="551" spans="1:6" s="1515" customFormat="1" ht="12.75">
      <c r="A551" s="1498"/>
      <c r="B551" s="1524" t="s">
        <v>1974</v>
      </c>
      <c r="C551" s="1525" t="s">
        <v>1262</v>
      </c>
      <c r="D551" s="1525">
        <v>1</v>
      </c>
      <c r="E551" s="1526"/>
      <c r="F551" s="1527">
        <f t="shared" si="19"/>
        <v>0</v>
      </c>
    </row>
    <row r="552" spans="1:6" s="1515" customFormat="1" ht="12.75">
      <c r="A552" s="1498"/>
      <c r="B552" s="1524" t="s">
        <v>1973</v>
      </c>
      <c r="C552" s="1525" t="s">
        <v>1262</v>
      </c>
      <c r="D552" s="1525">
        <v>2</v>
      </c>
      <c r="E552" s="1526"/>
      <c r="F552" s="1527">
        <f t="shared" si="19"/>
        <v>0</v>
      </c>
    </row>
    <row r="553" spans="1:6" s="1515" customFormat="1" ht="12.75">
      <c r="A553" s="1498"/>
      <c r="B553" s="1524" t="s">
        <v>1972</v>
      </c>
      <c r="C553" s="1525" t="s">
        <v>1262</v>
      </c>
      <c r="D553" s="1525">
        <v>2</v>
      </c>
      <c r="E553" s="1526"/>
      <c r="F553" s="1527">
        <f t="shared" si="19"/>
        <v>0</v>
      </c>
    </row>
    <row r="554" spans="1:6" s="1515" customFormat="1" ht="12.75">
      <c r="A554" s="1498"/>
      <c r="B554" s="1538" t="s">
        <v>1971</v>
      </c>
      <c r="C554" s="1525" t="s">
        <v>1262</v>
      </c>
      <c r="D554" s="1525">
        <v>9</v>
      </c>
      <c r="E554" s="1526"/>
      <c r="F554" s="1527">
        <f t="shared" si="19"/>
        <v>0</v>
      </c>
    </row>
    <row r="555" spans="1:6" s="1515" customFormat="1" ht="12.75">
      <c r="A555" s="1498"/>
      <c r="B555" s="1524" t="s">
        <v>1970</v>
      </c>
      <c r="C555" s="1525" t="s">
        <v>1262</v>
      </c>
      <c r="D555" s="1525">
        <v>2</v>
      </c>
      <c r="E555" s="1526"/>
      <c r="F555" s="1527">
        <f t="shared" si="19"/>
        <v>0</v>
      </c>
    </row>
    <row r="556" spans="1:6" s="1515" customFormat="1" ht="12.75">
      <c r="A556" s="1498"/>
      <c r="B556" s="1524" t="s">
        <v>1969</v>
      </c>
      <c r="C556" s="1525" t="s">
        <v>1262</v>
      </c>
      <c r="D556" s="1525">
        <v>4</v>
      </c>
      <c r="E556" s="1526"/>
      <c r="F556" s="1527">
        <f t="shared" si="19"/>
        <v>0</v>
      </c>
    </row>
    <row r="557" spans="1:6" s="1515" customFormat="1" ht="12.75">
      <c r="A557" s="1498"/>
      <c r="B557" s="1524" t="s">
        <v>1968</v>
      </c>
      <c r="C557" s="1525" t="s">
        <v>1262</v>
      </c>
      <c r="D557" s="1525">
        <v>8</v>
      </c>
      <c r="E557" s="1526"/>
      <c r="F557" s="1527">
        <f t="shared" si="19"/>
        <v>0</v>
      </c>
    </row>
    <row r="558" spans="1:6" s="1515" customFormat="1" ht="12.75">
      <c r="A558" s="1498"/>
      <c r="B558" s="1524" t="s">
        <v>1967</v>
      </c>
      <c r="C558" s="1525" t="s">
        <v>1262</v>
      </c>
      <c r="D558" s="1525">
        <v>5</v>
      </c>
      <c r="E558" s="1526"/>
      <c r="F558" s="1527">
        <f t="shared" si="19"/>
        <v>0</v>
      </c>
    </row>
    <row r="559" spans="1:6" s="1515" customFormat="1" ht="12.75">
      <c r="A559" s="1498"/>
      <c r="B559" s="1524" t="s">
        <v>1966</v>
      </c>
      <c r="C559" s="1525" t="s">
        <v>1262</v>
      </c>
      <c r="D559" s="1525">
        <v>5</v>
      </c>
      <c r="E559" s="1526"/>
      <c r="F559" s="1527">
        <f t="shared" si="19"/>
        <v>0</v>
      </c>
    </row>
    <row r="560" spans="1:6" s="1515" customFormat="1" ht="12.75">
      <c r="A560" s="1498"/>
      <c r="B560" s="1524" t="s">
        <v>1965</v>
      </c>
      <c r="C560" s="1525" t="s">
        <v>1262</v>
      </c>
      <c r="D560" s="1525">
        <v>5</v>
      </c>
      <c r="E560" s="1526"/>
      <c r="F560" s="1527">
        <f t="shared" si="19"/>
        <v>0</v>
      </c>
    </row>
    <row r="561" spans="1:6" s="1515" customFormat="1" ht="12.75">
      <c r="A561" s="1498"/>
      <c r="B561" s="1524" t="s">
        <v>1573</v>
      </c>
      <c r="C561" s="1525" t="s">
        <v>1262</v>
      </c>
      <c r="D561" s="1525">
        <v>5</v>
      </c>
      <c r="E561" s="1526"/>
      <c r="F561" s="1527">
        <f t="shared" si="19"/>
        <v>0</v>
      </c>
    </row>
    <row r="562" spans="1:6" s="1515" customFormat="1" ht="12.75">
      <c r="A562" s="1498"/>
      <c r="B562" s="1524" t="s">
        <v>1964</v>
      </c>
      <c r="C562" s="1525" t="s">
        <v>1262</v>
      </c>
      <c r="D562" s="1525">
        <v>1</v>
      </c>
      <c r="E562" s="1526"/>
      <c r="F562" s="1527">
        <f t="shared" si="19"/>
        <v>0</v>
      </c>
    </row>
    <row r="563" spans="1:6" s="1515" customFormat="1" ht="12.75">
      <c r="A563" s="1498"/>
      <c r="B563" s="1524" t="s">
        <v>1963</v>
      </c>
      <c r="C563" s="1525" t="s">
        <v>1262</v>
      </c>
      <c r="D563" s="1525">
        <v>1</v>
      </c>
      <c r="E563" s="1526"/>
      <c r="F563" s="1527">
        <f t="shared" si="19"/>
        <v>0</v>
      </c>
    </row>
    <row r="564" spans="1:6" s="1515" customFormat="1" ht="12.75">
      <c r="A564" s="1498"/>
      <c r="B564" s="1524" t="s">
        <v>1962</v>
      </c>
      <c r="C564" s="1525" t="s">
        <v>1262</v>
      </c>
      <c r="D564" s="1525">
        <v>2</v>
      </c>
      <c r="E564" s="1526"/>
      <c r="F564" s="1527">
        <f t="shared" si="19"/>
        <v>0</v>
      </c>
    </row>
    <row r="565" spans="1:6" s="1515" customFormat="1" ht="12.75">
      <c r="A565" s="1498"/>
      <c r="B565" s="1524" t="s">
        <v>1961</v>
      </c>
      <c r="C565" s="1525" t="s">
        <v>1262</v>
      </c>
      <c r="D565" s="1525">
        <v>13</v>
      </c>
      <c r="E565" s="1526"/>
      <c r="F565" s="1527">
        <f t="shared" si="19"/>
        <v>0</v>
      </c>
    </row>
    <row r="566" spans="1:6" s="1515" customFormat="1" ht="12.75">
      <c r="A566" s="1498"/>
      <c r="B566" s="1524" t="s">
        <v>1960</v>
      </c>
      <c r="C566" s="1525" t="s">
        <v>1566</v>
      </c>
      <c r="D566" s="1525">
        <v>3</v>
      </c>
      <c r="E566" s="1526"/>
      <c r="F566" s="1527">
        <f t="shared" si="19"/>
        <v>0</v>
      </c>
    </row>
    <row r="567" spans="1:6" s="1515" customFormat="1" ht="12.75">
      <c r="A567" s="1498"/>
      <c r="B567" s="1524" t="s">
        <v>1959</v>
      </c>
      <c r="C567" s="1525" t="s">
        <v>1262</v>
      </c>
      <c r="D567" s="1525">
        <v>8</v>
      </c>
      <c r="E567" s="1526"/>
      <c r="F567" s="1527">
        <f t="shared" si="19"/>
        <v>0</v>
      </c>
    </row>
    <row r="568" spans="1:6" s="1515" customFormat="1" ht="12.75">
      <c r="A568" s="1498"/>
      <c r="B568" s="1524" t="s">
        <v>1958</v>
      </c>
      <c r="C568" s="1525" t="s">
        <v>1262</v>
      </c>
      <c r="D568" s="1525">
        <v>5</v>
      </c>
      <c r="E568" s="1526"/>
      <c r="F568" s="1527">
        <f t="shared" si="19"/>
        <v>0</v>
      </c>
    </row>
    <row r="569" spans="1:6" s="1515" customFormat="1" ht="12.75">
      <c r="A569" s="1498"/>
      <c r="B569" s="1524" t="s">
        <v>1957</v>
      </c>
      <c r="C569" s="1525" t="s">
        <v>1262</v>
      </c>
      <c r="D569" s="1525">
        <v>40</v>
      </c>
      <c r="E569" s="1526"/>
      <c r="F569" s="1527">
        <f t="shared" si="19"/>
        <v>0</v>
      </c>
    </row>
    <row r="570" spans="1:6" s="1515" customFormat="1" ht="12.75">
      <c r="A570" s="1498"/>
      <c r="B570" s="1524" t="s">
        <v>1956</v>
      </c>
      <c r="C570" s="1525" t="s">
        <v>1262</v>
      </c>
      <c r="D570" s="1525">
        <v>40</v>
      </c>
      <c r="E570" s="1526"/>
      <c r="F570" s="1527">
        <f t="shared" si="19"/>
        <v>0</v>
      </c>
    </row>
    <row r="571" spans="1:6" s="1515" customFormat="1" ht="12.75">
      <c r="A571" s="1498"/>
      <c r="B571" s="1524" t="s">
        <v>1955</v>
      </c>
      <c r="C571" s="1525" t="s">
        <v>1262</v>
      </c>
      <c r="D571" s="1525">
        <v>2</v>
      </c>
      <c r="E571" s="1526"/>
      <c r="F571" s="1527">
        <f t="shared" si="19"/>
        <v>0</v>
      </c>
    </row>
    <row r="572" spans="1:6" s="1515" customFormat="1" ht="12.75">
      <c r="A572" s="1498"/>
      <c r="B572" s="1524" t="s">
        <v>1954</v>
      </c>
      <c r="C572" s="1525" t="s">
        <v>1262</v>
      </c>
      <c r="D572" s="1525">
        <v>1</v>
      </c>
      <c r="E572" s="1526"/>
      <c r="F572" s="1527">
        <f t="shared" si="19"/>
        <v>0</v>
      </c>
    </row>
    <row r="573" spans="1:6" s="1515" customFormat="1" ht="51">
      <c r="A573" s="1498"/>
      <c r="B573" s="1516" t="s">
        <v>1564</v>
      </c>
      <c r="C573" s="1530" t="s">
        <v>1529</v>
      </c>
      <c r="D573" s="1531">
        <v>1</v>
      </c>
      <c r="E573" s="1532"/>
      <c r="F573" s="1533">
        <f t="shared" si="19"/>
        <v>0</v>
      </c>
    </row>
    <row r="574" spans="1:6" s="1515" customFormat="1" ht="12.75">
      <c r="A574" s="1498"/>
      <c r="B574" s="1516"/>
      <c r="C574" s="1499" t="s">
        <v>1237</v>
      </c>
      <c r="D574" s="1500">
        <v>1</v>
      </c>
      <c r="E574" s="1523"/>
      <c r="F574" s="1497">
        <f>SUM(F543:F573)</f>
        <v>0</v>
      </c>
    </row>
    <row r="575" spans="1:6" s="1515" customFormat="1" ht="12.75">
      <c r="A575" s="1498"/>
      <c r="B575" s="1516"/>
      <c r="C575" s="1499"/>
      <c r="D575" s="1500"/>
      <c r="E575" s="1523"/>
      <c r="F575" s="1497"/>
    </row>
    <row r="576" spans="1:6" s="1515" customFormat="1" ht="51">
      <c r="A576" s="1498" t="s">
        <v>136</v>
      </c>
      <c r="B576" s="1516" t="s">
        <v>1953</v>
      </c>
      <c r="C576" s="1499"/>
      <c r="D576" s="1500"/>
      <c r="E576" s="1523"/>
      <c r="F576" s="1497"/>
    </row>
    <row r="577" spans="1:6" s="1515" customFormat="1" ht="12.75">
      <c r="A577" s="1498"/>
      <c r="B577" s="1516"/>
      <c r="C577" s="1499"/>
      <c r="D577" s="1500"/>
      <c r="E577" s="1523"/>
      <c r="F577" s="1497"/>
    </row>
    <row r="578" spans="1:6" s="1515" customFormat="1" ht="12.75">
      <c r="A578" s="1498"/>
      <c r="B578" s="1524" t="s">
        <v>1952</v>
      </c>
      <c r="C578" s="1525" t="s">
        <v>1262</v>
      </c>
      <c r="D578" s="1525">
        <v>1</v>
      </c>
      <c r="E578" s="1526"/>
      <c r="F578" s="1527">
        <f t="shared" ref="F578:F586" si="20">SUM(D578*E578)</f>
        <v>0</v>
      </c>
    </row>
    <row r="579" spans="1:6" s="1515" customFormat="1" ht="12.75">
      <c r="A579" s="1498"/>
      <c r="B579" s="1524" t="s">
        <v>1951</v>
      </c>
      <c r="C579" s="1525" t="s">
        <v>1262</v>
      </c>
      <c r="D579" s="1525">
        <v>1</v>
      </c>
      <c r="E579" s="1526"/>
      <c r="F579" s="1527">
        <f t="shared" si="20"/>
        <v>0</v>
      </c>
    </row>
    <row r="580" spans="1:6" s="1515" customFormat="1" ht="12.75">
      <c r="A580" s="1498"/>
      <c r="B580" s="1524" t="s">
        <v>1950</v>
      </c>
      <c r="C580" s="1525" t="s">
        <v>1949</v>
      </c>
      <c r="D580" s="1525">
        <v>3</v>
      </c>
      <c r="E580" s="1526"/>
      <c r="F580" s="1527">
        <f t="shared" si="20"/>
        <v>0</v>
      </c>
    </row>
    <row r="581" spans="1:6" s="1515" customFormat="1" ht="12.75">
      <c r="A581" s="1498"/>
      <c r="B581" s="1524" t="s">
        <v>1948</v>
      </c>
      <c r="C581" s="1525" t="s">
        <v>1262</v>
      </c>
      <c r="D581" s="1525">
        <v>17</v>
      </c>
      <c r="E581" s="1526"/>
      <c r="F581" s="1527">
        <f t="shared" si="20"/>
        <v>0</v>
      </c>
    </row>
    <row r="582" spans="1:6" s="1515" customFormat="1" ht="12.75">
      <c r="A582" s="1498"/>
      <c r="B582" s="1524" t="s">
        <v>1947</v>
      </c>
      <c r="C582" s="1525" t="s">
        <v>1262</v>
      </c>
      <c r="D582" s="1525">
        <v>39</v>
      </c>
      <c r="E582" s="1526"/>
      <c r="F582" s="1527">
        <f t="shared" si="20"/>
        <v>0</v>
      </c>
    </row>
    <row r="583" spans="1:6" s="1515" customFormat="1" ht="12.75">
      <c r="A583" s="1498"/>
      <c r="B583" s="1524" t="s">
        <v>1946</v>
      </c>
      <c r="C583" s="1525" t="s">
        <v>1262</v>
      </c>
      <c r="D583" s="1525">
        <v>1</v>
      </c>
      <c r="E583" s="1526"/>
      <c r="F583" s="1527">
        <f t="shared" si="20"/>
        <v>0</v>
      </c>
    </row>
    <row r="584" spans="1:6" s="1515" customFormat="1" ht="12.75">
      <c r="A584" s="1498"/>
      <c r="B584" s="1524" t="s">
        <v>1945</v>
      </c>
      <c r="C584" s="1525" t="s">
        <v>1262</v>
      </c>
      <c r="D584" s="1525">
        <v>3</v>
      </c>
      <c r="E584" s="1526"/>
      <c r="F584" s="1527">
        <f t="shared" si="20"/>
        <v>0</v>
      </c>
    </row>
    <row r="585" spans="1:6" s="1515" customFormat="1" ht="12.75">
      <c r="A585" s="1498"/>
      <c r="B585" s="1524" t="s">
        <v>1577</v>
      </c>
      <c r="C585" s="1525" t="s">
        <v>1262</v>
      </c>
      <c r="D585" s="1525">
        <v>4</v>
      </c>
      <c r="E585" s="1526"/>
      <c r="F585" s="1527">
        <f t="shared" si="20"/>
        <v>0</v>
      </c>
    </row>
    <row r="586" spans="1:6" s="1515" customFormat="1" ht="12.75">
      <c r="A586" s="1498"/>
      <c r="B586" s="1524" t="s">
        <v>1944</v>
      </c>
      <c r="C586" s="1525" t="s">
        <v>1262</v>
      </c>
      <c r="D586" s="1525">
        <v>1</v>
      </c>
      <c r="E586" s="1526"/>
      <c r="F586" s="1527">
        <f t="shared" si="20"/>
        <v>0</v>
      </c>
    </row>
    <row r="587" spans="1:6" s="1515" customFormat="1" ht="12.75">
      <c r="A587" s="1498"/>
      <c r="B587" s="1524"/>
      <c r="C587" s="1525"/>
      <c r="D587" s="1525"/>
      <c r="E587" s="1526"/>
      <c r="F587" s="1527"/>
    </row>
    <row r="588" spans="1:6" s="1515" customFormat="1" ht="12.75">
      <c r="A588" s="1498"/>
      <c r="B588" s="1524"/>
      <c r="C588" s="1525"/>
      <c r="D588" s="1525"/>
      <c r="E588" s="1526"/>
      <c r="F588" s="1527"/>
    </row>
    <row r="589" spans="1:6" s="1515" customFormat="1" ht="12.75">
      <c r="A589" s="1498"/>
      <c r="B589" s="1524" t="s">
        <v>1943</v>
      </c>
      <c r="C589" s="1525" t="s">
        <v>1566</v>
      </c>
      <c r="D589" s="1525">
        <v>1</v>
      </c>
      <c r="E589" s="1526"/>
      <c r="F589" s="1527">
        <f>SUM(D589*E589)</f>
        <v>0</v>
      </c>
    </row>
    <row r="590" spans="1:6" s="1515" customFormat="1" ht="12.75">
      <c r="A590" s="1498"/>
      <c r="B590" s="1524" t="s">
        <v>1942</v>
      </c>
      <c r="C590" s="1525" t="s">
        <v>1566</v>
      </c>
      <c r="D590" s="1525">
        <v>1</v>
      </c>
      <c r="E590" s="1526"/>
      <c r="F590" s="1527">
        <f>SUM(D590*E590)</f>
        <v>0</v>
      </c>
    </row>
    <row r="591" spans="1:6" s="1515" customFormat="1" ht="12.75">
      <c r="A591" s="1498"/>
      <c r="B591" s="1516"/>
      <c r="C591" s="1499"/>
      <c r="D591" s="1500"/>
      <c r="E591" s="1523"/>
      <c r="F591" s="1497"/>
    </row>
    <row r="592" spans="1:6" s="1515" customFormat="1" ht="51">
      <c r="A592" s="1498"/>
      <c r="B592" s="1516" t="s">
        <v>1564</v>
      </c>
      <c r="C592" s="1530" t="s">
        <v>1529</v>
      </c>
      <c r="D592" s="1531">
        <v>1</v>
      </c>
      <c r="E592" s="1532"/>
      <c r="F592" s="1533">
        <f>SUM(D592*E592)</f>
        <v>0</v>
      </c>
    </row>
    <row r="593" spans="1:7" s="1515" customFormat="1" ht="12.75">
      <c r="A593" s="1498"/>
      <c r="B593" s="1516"/>
      <c r="C593" s="1499" t="s">
        <v>1237</v>
      </c>
      <c r="D593" s="1500">
        <v>1</v>
      </c>
      <c r="E593" s="1523"/>
      <c r="F593" s="1497">
        <f>SUM(F578:F592)</f>
        <v>0</v>
      </c>
    </row>
    <row r="594" spans="1:7" s="1515" customFormat="1" ht="12.75">
      <c r="A594" s="1498"/>
      <c r="B594" s="1516"/>
      <c r="C594" s="1499"/>
      <c r="D594" s="1500"/>
      <c r="E594" s="1523"/>
      <c r="F594" s="1497"/>
    </row>
    <row r="595" spans="1:7" s="1515" customFormat="1" ht="12.75">
      <c r="A595" s="1498" t="s">
        <v>137</v>
      </c>
      <c r="B595" s="1516" t="s">
        <v>1941</v>
      </c>
      <c r="C595" s="1499" t="s">
        <v>93</v>
      </c>
      <c r="D595" s="1500">
        <v>4</v>
      </c>
      <c r="E595" s="1523"/>
      <c r="F595" s="1497">
        <f>D595*E595</f>
        <v>0</v>
      </c>
    </row>
    <row r="596" spans="1:7" s="1515" customFormat="1" ht="12.75">
      <c r="A596" s="1498"/>
      <c r="B596" s="1516"/>
      <c r="C596" s="1499"/>
      <c r="D596" s="1500"/>
      <c r="E596" s="1523"/>
      <c r="F596" s="1497"/>
    </row>
    <row r="597" spans="1:7" s="1515" customFormat="1" ht="25.5">
      <c r="A597" s="1498" t="s">
        <v>139</v>
      </c>
      <c r="B597" s="1539" t="s">
        <v>1940</v>
      </c>
      <c r="C597" s="1499" t="s">
        <v>93</v>
      </c>
      <c r="D597" s="1500">
        <v>1</v>
      </c>
      <c r="E597" s="1523"/>
      <c r="F597" s="1497">
        <f>D597*E597</f>
        <v>0</v>
      </c>
    </row>
    <row r="598" spans="1:7" s="1515" customFormat="1" ht="12.75">
      <c r="A598" s="1498"/>
      <c r="B598" s="1516"/>
      <c r="C598" s="1499"/>
      <c r="D598" s="1500"/>
      <c r="E598" s="1523"/>
      <c r="F598" s="1497"/>
    </row>
    <row r="599" spans="1:7" s="1515" customFormat="1" ht="12.75">
      <c r="A599" s="1498" t="s">
        <v>141</v>
      </c>
      <c r="B599" s="1516" t="s">
        <v>1530</v>
      </c>
      <c r="C599" s="1499" t="s">
        <v>1237</v>
      </c>
      <c r="D599" s="1500">
        <v>1</v>
      </c>
      <c r="E599" s="1502"/>
      <c r="F599" s="1497">
        <f>D599*E599</f>
        <v>0</v>
      </c>
    </row>
    <row r="600" spans="1:7" s="1515" customFormat="1" ht="12.75">
      <c r="A600" s="1516"/>
      <c r="B600" s="1516"/>
      <c r="C600" s="1499"/>
      <c r="D600" s="1540"/>
      <c r="E600" s="1523"/>
      <c r="F600" s="1506"/>
    </row>
    <row r="601" spans="1:7" s="1515" customFormat="1" ht="12.75">
      <c r="A601" s="1516"/>
      <c r="B601" s="1516"/>
      <c r="C601" s="1499"/>
      <c r="D601" s="1540"/>
      <c r="E601" s="1523"/>
      <c r="F601" s="1506"/>
    </row>
    <row r="602" spans="1:7" s="1515" customFormat="1" ht="12.75">
      <c r="A602" s="1498"/>
      <c r="B602" s="1503" t="s">
        <v>1939</v>
      </c>
      <c r="C602" s="1504"/>
      <c r="D602" s="1504"/>
      <c r="E602" s="1505"/>
      <c r="F602" s="1506">
        <f>SUM(F46:F599)</f>
        <v>0</v>
      </c>
    </row>
    <row r="603" spans="1:7" s="1515" customFormat="1" ht="12.75">
      <c r="A603" s="1498"/>
      <c r="B603" s="1516"/>
      <c r="C603" s="1541"/>
      <c r="D603" s="1522"/>
      <c r="E603" s="1523"/>
    </row>
    <row r="604" spans="1:7" s="1515" customFormat="1" ht="12.75">
      <c r="A604" s="1498"/>
      <c r="B604" s="1516"/>
      <c r="C604" s="1541"/>
      <c r="D604" s="1522"/>
      <c r="E604" s="1523"/>
    </row>
    <row r="605" spans="1:7" s="1515" customFormat="1" ht="12.75">
      <c r="A605" s="1485" t="s">
        <v>1228</v>
      </c>
      <c r="B605" s="1486" t="s">
        <v>1227</v>
      </c>
      <c r="C605" s="1487"/>
      <c r="D605" s="1488"/>
      <c r="E605" s="1489"/>
      <c r="F605" s="1490"/>
      <c r="G605" s="1510"/>
    </row>
    <row r="606" spans="1:7" s="1515" customFormat="1" ht="12.75">
      <c r="A606" s="1498"/>
      <c r="B606" s="1516"/>
      <c r="C606" s="1541"/>
      <c r="D606" s="1522"/>
      <c r="E606" s="1523"/>
    </row>
    <row r="607" spans="1:7" s="1515" customFormat="1" ht="63.75">
      <c r="A607" s="755" t="s">
        <v>1</v>
      </c>
      <c r="B607" s="1542" t="s">
        <v>1938</v>
      </c>
      <c r="C607" s="1525"/>
      <c r="D607" s="1525"/>
      <c r="E607" s="1523"/>
    </row>
    <row r="608" spans="1:7" s="1515" customFormat="1" ht="12.75">
      <c r="A608" s="755"/>
      <c r="B608" s="1524"/>
      <c r="C608" s="1525"/>
      <c r="D608" s="1525"/>
      <c r="E608" s="1523"/>
    </row>
    <row r="609" spans="1:5" s="1515" customFormat="1" ht="12.75">
      <c r="A609" s="755"/>
      <c r="B609" s="1543" t="s">
        <v>1937</v>
      </c>
      <c r="C609" s="756"/>
      <c r="D609" s="756"/>
      <c r="E609" s="1523"/>
    </row>
    <row r="610" spans="1:5" s="1515" customFormat="1" ht="12.75">
      <c r="A610" s="755"/>
      <c r="B610" s="1543" t="s">
        <v>1936</v>
      </c>
      <c r="C610" s="756"/>
      <c r="D610" s="756"/>
      <c r="E610" s="1523"/>
    </row>
    <row r="611" spans="1:5" s="1515" customFormat="1" ht="12.75">
      <c r="A611" s="755"/>
      <c r="B611" s="1543" t="s">
        <v>1935</v>
      </c>
      <c r="C611" s="756"/>
      <c r="D611" s="756"/>
      <c r="E611" s="1523"/>
    </row>
    <row r="612" spans="1:5" s="1515" customFormat="1" ht="12.75">
      <c r="A612" s="755"/>
      <c r="B612" s="1543" t="s">
        <v>1934</v>
      </c>
      <c r="C612" s="756"/>
      <c r="D612" s="756"/>
      <c r="E612" s="1523"/>
    </row>
    <row r="613" spans="1:5" s="1515" customFormat="1" ht="12.75">
      <c r="A613" s="755"/>
      <c r="B613" s="1543" t="s">
        <v>1933</v>
      </c>
      <c r="C613" s="756"/>
      <c r="D613" s="756"/>
      <c r="E613" s="1523"/>
    </row>
    <row r="614" spans="1:5" s="1515" customFormat="1" ht="12.75">
      <c r="A614" s="755"/>
      <c r="B614" s="1543" t="s">
        <v>1932</v>
      </c>
      <c r="C614" s="756"/>
      <c r="D614" s="756"/>
      <c r="E614" s="1523"/>
    </row>
    <row r="615" spans="1:5" s="1515" customFormat="1" ht="12.75">
      <c r="A615" s="755"/>
      <c r="B615" s="1543" t="s">
        <v>1931</v>
      </c>
      <c r="C615" s="756"/>
      <c r="D615" s="756"/>
      <c r="E615" s="1523"/>
    </row>
    <row r="616" spans="1:5" s="1515" customFormat="1" ht="12.75">
      <c r="A616" s="755"/>
      <c r="B616" s="1543" t="s">
        <v>1930</v>
      </c>
      <c r="C616" s="756"/>
      <c r="D616" s="756"/>
      <c r="E616" s="1523"/>
    </row>
    <row r="617" spans="1:5" s="1515" customFormat="1" ht="12.75">
      <c r="A617" s="755"/>
      <c r="B617" s="1543" t="s">
        <v>1929</v>
      </c>
      <c r="C617" s="756"/>
      <c r="D617" s="756"/>
      <c r="E617" s="1523"/>
    </row>
    <row r="618" spans="1:5" s="1515" customFormat="1" ht="12.75">
      <c r="A618" s="755"/>
      <c r="B618" s="1543" t="s">
        <v>1928</v>
      </c>
      <c r="C618" s="756"/>
      <c r="D618" s="756"/>
      <c r="E618" s="1523"/>
    </row>
    <row r="619" spans="1:5" s="1515" customFormat="1" ht="12.75">
      <c r="A619" s="755"/>
      <c r="B619" s="1543" t="s">
        <v>1927</v>
      </c>
      <c r="C619" s="756"/>
      <c r="D619" s="756"/>
      <c r="E619" s="1523"/>
    </row>
    <row r="620" spans="1:5" s="1515" customFormat="1" ht="12.75">
      <c r="A620" s="755"/>
      <c r="B620" s="1543" t="s">
        <v>1926</v>
      </c>
      <c r="C620" s="756"/>
      <c r="D620" s="756"/>
      <c r="E620" s="1523"/>
    </row>
    <row r="621" spans="1:5" s="1515" customFormat="1" ht="12.75">
      <c r="A621" s="755"/>
      <c r="B621" s="1543" t="s">
        <v>1925</v>
      </c>
      <c r="C621" s="756"/>
      <c r="D621" s="756"/>
      <c r="E621" s="1523"/>
    </row>
    <row r="622" spans="1:5" s="1515" customFormat="1" ht="12.75">
      <c r="A622" s="755"/>
      <c r="B622" s="1543" t="s">
        <v>1924</v>
      </c>
      <c r="C622" s="756"/>
      <c r="D622" s="756"/>
      <c r="E622" s="1523"/>
    </row>
    <row r="623" spans="1:5" s="1515" customFormat="1" ht="12.75">
      <c r="A623" s="755"/>
      <c r="B623" s="1543" t="s">
        <v>1923</v>
      </c>
      <c r="C623" s="756"/>
      <c r="D623" s="756"/>
      <c r="E623" s="1523"/>
    </row>
    <row r="624" spans="1:5" s="1515" customFormat="1" ht="12.75">
      <c r="A624" s="755"/>
      <c r="B624" s="1543" t="s">
        <v>1922</v>
      </c>
      <c r="C624" s="756"/>
      <c r="D624" s="756"/>
      <c r="E624" s="1523"/>
    </row>
    <row r="625" spans="1:6" s="1515" customFormat="1" ht="12.75">
      <c r="A625" s="755"/>
      <c r="B625" s="1543" t="s">
        <v>1921</v>
      </c>
      <c r="C625" s="756"/>
      <c r="D625" s="756"/>
      <c r="E625" s="1523"/>
    </row>
    <row r="626" spans="1:6" s="1515" customFormat="1" ht="12.75">
      <c r="A626" s="755"/>
      <c r="B626" s="1543" t="s">
        <v>1920</v>
      </c>
      <c r="C626" s="756"/>
      <c r="D626" s="756"/>
      <c r="E626" s="1523"/>
    </row>
    <row r="627" spans="1:6" s="1515" customFormat="1" ht="12.75">
      <c r="A627" s="755"/>
      <c r="B627" s="1543" t="s">
        <v>1919</v>
      </c>
      <c r="C627" s="756"/>
      <c r="D627" s="756"/>
      <c r="E627" s="1523"/>
    </row>
    <row r="628" spans="1:6" s="1515" customFormat="1" ht="12.75">
      <c r="A628" s="755"/>
      <c r="B628" s="1543" t="s">
        <v>1918</v>
      </c>
      <c r="C628" s="756"/>
      <c r="D628" s="756"/>
      <c r="E628" s="1523"/>
    </row>
    <row r="629" spans="1:6" s="1515" customFormat="1" ht="12.75">
      <c r="A629" s="755"/>
      <c r="B629" s="1543" t="s">
        <v>1917</v>
      </c>
      <c r="C629" s="756"/>
      <c r="D629" s="756"/>
      <c r="E629" s="1523"/>
    </row>
    <row r="630" spans="1:6" s="1515" customFormat="1" ht="12.75">
      <c r="A630" s="755"/>
      <c r="B630" s="1528" t="s">
        <v>1916</v>
      </c>
      <c r="C630" s="756"/>
      <c r="D630" s="756"/>
      <c r="E630" s="1523"/>
    </row>
    <row r="631" spans="1:6" s="1515" customFormat="1" ht="12.75">
      <c r="A631" s="755"/>
      <c r="B631" s="1543" t="s">
        <v>1915</v>
      </c>
      <c r="C631" s="756"/>
      <c r="D631" s="756"/>
      <c r="E631" s="1523"/>
    </row>
    <row r="632" spans="1:6" s="1515" customFormat="1" ht="12.75">
      <c r="A632" s="755"/>
      <c r="B632" s="1543" t="s">
        <v>1914</v>
      </c>
      <c r="C632" s="756"/>
      <c r="D632" s="756"/>
      <c r="E632" s="1523"/>
    </row>
    <row r="633" spans="1:6" s="1515" customFormat="1" ht="12.75">
      <c r="A633" s="755"/>
      <c r="B633" s="1543" t="s">
        <v>1913</v>
      </c>
      <c r="C633" s="756"/>
      <c r="D633" s="756"/>
      <c r="E633" s="1523"/>
    </row>
    <row r="634" spans="1:6" s="1515" customFormat="1" ht="12.75">
      <c r="A634" s="755"/>
      <c r="B634" s="1543" t="s">
        <v>1912</v>
      </c>
      <c r="C634" s="756"/>
      <c r="D634" s="756"/>
      <c r="E634" s="1523"/>
    </row>
    <row r="635" spans="1:6" s="1515" customFormat="1" ht="14.25">
      <c r="A635" s="755"/>
      <c r="B635" s="1543" t="s">
        <v>1911</v>
      </c>
      <c r="C635" s="756"/>
      <c r="D635" s="756"/>
      <c r="E635" s="1523"/>
    </row>
    <row r="636" spans="1:6" s="1515" customFormat="1" ht="12.75">
      <c r="A636" s="755"/>
      <c r="B636" s="1543" t="s">
        <v>1910</v>
      </c>
      <c r="C636" s="756"/>
      <c r="D636" s="756"/>
      <c r="E636" s="1523"/>
    </row>
    <row r="637" spans="1:6" s="1515" customFormat="1" ht="12.75">
      <c r="A637" s="755"/>
      <c r="B637" s="1543" t="s">
        <v>1909</v>
      </c>
      <c r="C637" s="756"/>
      <c r="D637" s="756"/>
      <c r="E637" s="1523"/>
    </row>
    <row r="638" spans="1:6" s="1515" customFormat="1" ht="12.75">
      <c r="A638" s="755"/>
      <c r="B638" s="1543"/>
      <c r="C638" s="756"/>
      <c r="D638" s="756"/>
      <c r="E638" s="1523"/>
    </row>
    <row r="639" spans="1:6" s="1515" customFormat="1" ht="12.75">
      <c r="A639" s="755"/>
      <c r="B639" s="1503" t="s">
        <v>1908</v>
      </c>
      <c r="C639" s="756" t="s">
        <v>93</v>
      </c>
      <c r="D639" s="756">
        <v>1</v>
      </c>
      <c r="E639" s="1523"/>
      <c r="F639" s="1497">
        <f>SUM(D639*E639)</f>
        <v>0</v>
      </c>
    </row>
    <row r="640" spans="1:6" s="1515" customFormat="1" ht="12.75">
      <c r="A640" s="755"/>
      <c r="B640" s="1543"/>
      <c r="C640" s="756"/>
      <c r="D640" s="756"/>
      <c r="E640" s="1523"/>
    </row>
    <row r="641" spans="1:7" s="1515" customFormat="1" ht="12.75">
      <c r="A641" s="755"/>
      <c r="B641" s="1543"/>
      <c r="C641" s="756"/>
      <c r="D641" s="756"/>
      <c r="E641" s="1523"/>
    </row>
    <row r="642" spans="1:7" s="1515" customFormat="1" ht="12.75">
      <c r="A642" s="755"/>
      <c r="B642" s="1543"/>
      <c r="C642" s="756"/>
      <c r="D642" s="756"/>
      <c r="E642" s="1523"/>
    </row>
    <row r="643" spans="1:7" s="1515" customFormat="1" ht="12.75">
      <c r="A643" s="1498"/>
      <c r="B643" s="1516"/>
      <c r="C643" s="1541"/>
      <c r="D643" s="1522"/>
      <c r="E643" s="1523"/>
    </row>
    <row r="644" spans="1:7" s="1515" customFormat="1" ht="12.75">
      <c r="A644" s="1485" t="s">
        <v>1226</v>
      </c>
      <c r="B644" s="1486" t="s">
        <v>1225</v>
      </c>
      <c r="C644" s="1487"/>
      <c r="D644" s="1488"/>
      <c r="E644" s="1489"/>
      <c r="F644" s="1490"/>
      <c r="G644" s="1510"/>
    </row>
    <row r="645" spans="1:7" s="1515" customFormat="1" ht="12.75">
      <c r="A645" s="1498"/>
      <c r="B645" s="1516"/>
      <c r="C645" s="1541"/>
      <c r="D645" s="1522"/>
      <c r="E645" s="1523"/>
    </row>
    <row r="646" spans="1:7" s="1515" customFormat="1" ht="12.75">
      <c r="A646" s="1498"/>
      <c r="B646" s="1544" t="s">
        <v>1686</v>
      </c>
      <c r="C646" s="1541"/>
      <c r="D646" s="1522"/>
      <c r="E646" s="1523"/>
    </row>
    <row r="647" spans="1:7" s="1515" customFormat="1" ht="12.75">
      <c r="A647" s="1545"/>
      <c r="B647" s="1546"/>
      <c r="C647" s="1547"/>
      <c r="D647" s="1548"/>
      <c r="E647" s="1523"/>
      <c r="F647" s="1497"/>
    </row>
    <row r="648" spans="1:7" s="1515" customFormat="1" ht="102">
      <c r="A648" s="1498" t="s">
        <v>1</v>
      </c>
      <c r="B648" s="1549" t="s">
        <v>1907</v>
      </c>
      <c r="C648" s="1547" t="s">
        <v>93</v>
      </c>
      <c r="D648" s="1548">
        <v>101</v>
      </c>
      <c r="E648" s="1550"/>
      <c r="F648" s="1551">
        <f>SUM(D648*E648)</f>
        <v>0</v>
      </c>
    </row>
    <row r="649" spans="1:7" s="1515" customFormat="1" ht="12.75">
      <c r="A649" s="1552"/>
      <c r="B649" s="1553"/>
      <c r="E649" s="1554"/>
    </row>
    <row r="650" spans="1:7" s="1515" customFormat="1" ht="12.75">
      <c r="A650" s="1498"/>
      <c r="B650" s="1555"/>
      <c r="C650" s="1547"/>
      <c r="D650" s="1548"/>
      <c r="E650" s="1550"/>
      <c r="F650" s="1551"/>
    </row>
    <row r="651" spans="1:7" s="1515" customFormat="1" ht="89.25">
      <c r="A651" s="1552" t="s">
        <v>94</v>
      </c>
      <c r="B651" s="1556" t="s">
        <v>1906</v>
      </c>
      <c r="C651" s="1547" t="s">
        <v>93</v>
      </c>
      <c r="D651" s="1548">
        <v>190</v>
      </c>
      <c r="E651" s="1557"/>
      <c r="F651" s="1551">
        <f>SUM(D651*E651)</f>
        <v>0</v>
      </c>
    </row>
    <row r="652" spans="1:7" s="1515" customFormat="1" ht="12.75">
      <c r="A652" s="1498"/>
      <c r="B652" s="1555"/>
      <c r="E652" s="1554"/>
    </row>
    <row r="653" spans="1:7" s="1515" customFormat="1" ht="12.75">
      <c r="A653" s="1498"/>
      <c r="B653" s="1555"/>
      <c r="C653" s="1547"/>
      <c r="D653" s="1548"/>
      <c r="E653" s="1550"/>
      <c r="F653" s="1551"/>
    </row>
    <row r="654" spans="1:7" s="1515" customFormat="1" ht="114.75">
      <c r="A654" s="1498" t="s">
        <v>97</v>
      </c>
      <c r="B654" s="1549" t="s">
        <v>1905</v>
      </c>
      <c r="C654" s="1547" t="s">
        <v>93</v>
      </c>
      <c r="D654" s="1548">
        <v>5</v>
      </c>
      <c r="E654" s="1550"/>
      <c r="F654" s="1551">
        <f>SUM(D654*E654)</f>
        <v>0</v>
      </c>
    </row>
    <row r="655" spans="1:7" s="1515" customFormat="1" ht="12.75">
      <c r="A655" s="1498"/>
      <c r="B655" s="1555"/>
      <c r="E655" s="1554"/>
    </row>
    <row r="656" spans="1:7" s="1515" customFormat="1" ht="12.75">
      <c r="A656" s="1498"/>
      <c r="B656" s="1555"/>
      <c r="C656" s="1547"/>
      <c r="D656" s="1548"/>
      <c r="E656" s="1550"/>
      <c r="F656" s="1551"/>
    </row>
    <row r="657" spans="1:6" s="1515" customFormat="1" ht="114.75">
      <c r="A657" s="1498" t="s">
        <v>98</v>
      </c>
      <c r="B657" s="1549" t="s">
        <v>1904</v>
      </c>
      <c r="C657" s="1547" t="s">
        <v>93</v>
      </c>
      <c r="D657" s="1548">
        <v>41</v>
      </c>
      <c r="E657" s="1550"/>
      <c r="F657" s="1551">
        <f>SUM(D657*E657)</f>
        <v>0</v>
      </c>
    </row>
    <row r="658" spans="1:6" s="1515" customFormat="1" ht="12.75">
      <c r="A658" s="1545"/>
      <c r="B658" s="1556"/>
      <c r="E658" s="1554"/>
    </row>
    <row r="659" spans="1:6" s="1515" customFormat="1" ht="12.75">
      <c r="A659" s="1498"/>
      <c r="B659" s="1555"/>
      <c r="C659" s="1547"/>
      <c r="D659" s="1548"/>
      <c r="E659" s="1550"/>
      <c r="F659" s="1551"/>
    </row>
    <row r="660" spans="1:6" s="1515" customFormat="1" ht="63.75">
      <c r="A660" s="1498" t="s">
        <v>101</v>
      </c>
      <c r="B660" s="1555" t="s">
        <v>1903</v>
      </c>
      <c r="C660" s="1547" t="s">
        <v>93</v>
      </c>
      <c r="D660" s="1548">
        <v>22</v>
      </c>
      <c r="E660" s="1550"/>
      <c r="F660" s="1551">
        <f>SUM(D660*E660)</f>
        <v>0</v>
      </c>
    </row>
    <row r="661" spans="1:6" s="1515" customFormat="1" ht="12.75">
      <c r="A661" s="1498"/>
      <c r="B661" s="1555"/>
      <c r="E661" s="1554"/>
    </row>
    <row r="662" spans="1:6" s="1515" customFormat="1" ht="12.75">
      <c r="A662" s="1545"/>
      <c r="B662" s="1555"/>
      <c r="C662" s="1547"/>
      <c r="D662" s="1548"/>
      <c r="E662" s="1550"/>
      <c r="F662" s="1551"/>
    </row>
    <row r="663" spans="1:6" s="1515" customFormat="1" ht="12.75">
      <c r="A663" s="1498"/>
      <c r="B663" s="1555"/>
      <c r="C663" s="1547"/>
      <c r="D663" s="1548"/>
      <c r="E663" s="1550"/>
      <c r="F663" s="1551"/>
    </row>
    <row r="664" spans="1:6" s="1515" customFormat="1" ht="12.75">
      <c r="A664" s="1545"/>
      <c r="B664" s="1528"/>
      <c r="C664" s="1547"/>
      <c r="D664" s="1548"/>
      <c r="E664" s="1550"/>
      <c r="F664" s="1551"/>
    </row>
    <row r="665" spans="1:6" s="1515" customFormat="1" ht="63.75">
      <c r="A665" s="1498" t="s">
        <v>110</v>
      </c>
      <c r="B665" s="1555" t="s">
        <v>1902</v>
      </c>
      <c r="C665" s="1547" t="s">
        <v>93</v>
      </c>
      <c r="D665" s="1548">
        <v>7</v>
      </c>
      <c r="E665" s="1550"/>
      <c r="F665" s="1551">
        <f>SUM(D665*E665)</f>
        <v>0</v>
      </c>
    </row>
    <row r="666" spans="1:6" s="1515" customFormat="1" ht="12.75">
      <c r="A666" s="1545"/>
      <c r="B666" s="1555"/>
      <c r="E666" s="1554"/>
    </row>
    <row r="667" spans="1:6" s="1515" customFormat="1" ht="12.75">
      <c r="A667" s="1498"/>
      <c r="C667" s="1558"/>
      <c r="D667" s="1558"/>
      <c r="E667" s="1554"/>
      <c r="F667" s="1551"/>
    </row>
    <row r="668" spans="1:6" s="1515" customFormat="1" ht="63.75">
      <c r="A668" s="1545" t="s">
        <v>116</v>
      </c>
      <c r="B668" s="1559" t="s">
        <v>1901</v>
      </c>
      <c r="C668" s="1547" t="s">
        <v>93</v>
      </c>
      <c r="D668" s="1548">
        <v>5</v>
      </c>
      <c r="E668" s="1550"/>
      <c r="F668" s="1551">
        <f>SUM(D668*E668)</f>
        <v>0</v>
      </c>
    </row>
    <row r="669" spans="1:6" s="1515" customFormat="1" ht="12.75">
      <c r="A669" s="1545"/>
      <c r="B669" s="1555"/>
      <c r="E669" s="1554"/>
    </row>
    <row r="670" spans="1:6" s="1515" customFormat="1" ht="12.75">
      <c r="A670" s="1545"/>
      <c r="B670" s="1555"/>
      <c r="C670" s="1547"/>
      <c r="D670" s="1548"/>
      <c r="E670" s="1550"/>
      <c r="F670" s="1551"/>
    </row>
    <row r="671" spans="1:6" s="1515" customFormat="1" ht="63.75">
      <c r="A671" s="1498" t="s">
        <v>120</v>
      </c>
      <c r="B671" s="1555" t="s">
        <v>1900</v>
      </c>
      <c r="C671" s="1547" t="s">
        <v>93</v>
      </c>
      <c r="D671" s="1548">
        <v>188</v>
      </c>
      <c r="E671" s="1550"/>
      <c r="F671" s="1551">
        <f>SUM(D671*E671)</f>
        <v>0</v>
      </c>
    </row>
    <row r="672" spans="1:6" s="1515" customFormat="1" ht="12.75">
      <c r="A672" s="1545"/>
      <c r="B672" s="1555"/>
      <c r="E672" s="1554"/>
    </row>
    <row r="673" spans="1:6" s="1515" customFormat="1" ht="12.75">
      <c r="A673" s="1498"/>
      <c r="B673" s="1555"/>
      <c r="C673" s="1547"/>
      <c r="D673" s="1548"/>
      <c r="E673" s="1550"/>
      <c r="F673" s="1551"/>
    </row>
    <row r="674" spans="1:6" s="1515" customFormat="1" ht="63.75">
      <c r="A674" s="1498" t="s">
        <v>123</v>
      </c>
      <c r="B674" s="1555" t="s">
        <v>1899</v>
      </c>
      <c r="C674" s="1547" t="s">
        <v>93</v>
      </c>
      <c r="D674" s="1548">
        <v>49</v>
      </c>
      <c r="E674" s="1550"/>
      <c r="F674" s="1551">
        <f>SUM(D674*E674)</f>
        <v>0</v>
      </c>
    </row>
    <row r="675" spans="1:6" s="1515" customFormat="1" ht="12.75">
      <c r="A675" s="1498"/>
      <c r="B675" s="1555"/>
      <c r="E675" s="1554"/>
    </row>
    <row r="676" spans="1:6" s="1515" customFormat="1" ht="12.75">
      <c r="A676" s="1545"/>
      <c r="B676" s="1555"/>
      <c r="C676" s="1547"/>
      <c r="D676" s="1548"/>
      <c r="E676" s="1550"/>
      <c r="F676" s="1551"/>
    </row>
    <row r="677" spans="1:6" s="1515" customFormat="1" ht="89.25">
      <c r="A677" s="1498" t="s">
        <v>124</v>
      </c>
      <c r="B677" s="1555" t="s">
        <v>1898</v>
      </c>
      <c r="C677" s="1547" t="s">
        <v>93</v>
      </c>
      <c r="D677" s="1548">
        <v>617</v>
      </c>
      <c r="E677" s="1550"/>
      <c r="F677" s="1551">
        <f>SUM(D677*E677)</f>
        <v>0</v>
      </c>
    </row>
    <row r="678" spans="1:6" s="1515" customFormat="1" ht="12.75">
      <c r="A678" s="1545"/>
      <c r="B678" s="1555"/>
      <c r="E678" s="1554"/>
    </row>
    <row r="679" spans="1:6" s="1515" customFormat="1" ht="12.75">
      <c r="A679" s="1498"/>
      <c r="B679" s="1555"/>
      <c r="C679" s="1547"/>
      <c r="D679" s="1548"/>
      <c r="E679" s="1550"/>
      <c r="F679" s="1551"/>
    </row>
    <row r="680" spans="1:6" s="1515" customFormat="1" ht="76.5">
      <c r="A680" s="1498" t="s">
        <v>126</v>
      </c>
      <c r="B680" s="1560" t="s">
        <v>1897</v>
      </c>
      <c r="C680" s="1547" t="s">
        <v>93</v>
      </c>
      <c r="D680" s="1548">
        <v>30</v>
      </c>
      <c r="E680" s="1550"/>
      <c r="F680" s="1551">
        <f>SUM(D680*E680)</f>
        <v>0</v>
      </c>
    </row>
    <row r="681" spans="1:6" s="1515" customFormat="1" ht="12.75">
      <c r="A681" s="1498"/>
      <c r="B681" s="1555"/>
      <c r="E681" s="1554"/>
    </row>
    <row r="682" spans="1:6" s="1515" customFormat="1" ht="12.75">
      <c r="A682" s="1545"/>
      <c r="B682" s="1560"/>
      <c r="C682" s="1547"/>
      <c r="D682" s="1548"/>
      <c r="E682" s="1550"/>
      <c r="F682" s="1551"/>
    </row>
    <row r="683" spans="1:6" s="1515" customFormat="1" ht="127.5">
      <c r="A683" s="1498" t="s">
        <v>127</v>
      </c>
      <c r="B683" s="1555" t="s">
        <v>1896</v>
      </c>
      <c r="C683" s="1547" t="s">
        <v>93</v>
      </c>
      <c r="D683" s="1548">
        <v>12</v>
      </c>
      <c r="E683" s="1550"/>
      <c r="F683" s="1551">
        <f>SUM(D683*E683)</f>
        <v>0</v>
      </c>
    </row>
    <row r="684" spans="1:6" s="1515" customFormat="1" ht="12.75">
      <c r="A684" s="1545"/>
      <c r="B684" s="1560"/>
      <c r="E684" s="1554"/>
    </row>
    <row r="685" spans="1:6" s="1515" customFormat="1" ht="12.75">
      <c r="A685" s="1545"/>
      <c r="B685" s="1560"/>
      <c r="C685" s="1547"/>
      <c r="D685" s="1548"/>
      <c r="E685" s="1550"/>
      <c r="F685" s="1551"/>
    </row>
    <row r="686" spans="1:6" s="1515" customFormat="1" ht="12.75">
      <c r="A686" s="1545"/>
      <c r="B686" s="1560"/>
      <c r="C686" s="1547"/>
      <c r="D686" s="1548"/>
      <c r="E686" s="1550"/>
      <c r="F686" s="1551"/>
    </row>
    <row r="687" spans="1:6" s="1515" customFormat="1" ht="12.75">
      <c r="A687" s="1545"/>
      <c r="B687" s="1560"/>
      <c r="C687" s="1547"/>
      <c r="D687" s="1548"/>
      <c r="E687" s="1550"/>
      <c r="F687" s="1551"/>
    </row>
    <row r="688" spans="1:6" s="1515" customFormat="1" ht="114.75">
      <c r="A688" s="1498" t="s">
        <v>128</v>
      </c>
      <c r="B688" s="1555" t="s">
        <v>1895</v>
      </c>
      <c r="C688" s="1547" t="s">
        <v>93</v>
      </c>
      <c r="D688" s="1548">
        <v>12</v>
      </c>
      <c r="E688" s="1550"/>
      <c r="F688" s="1551">
        <f>SUM(D688*E688)</f>
        <v>0</v>
      </c>
    </row>
    <row r="689" spans="1:6" s="1515" customFormat="1" ht="12.75">
      <c r="A689" s="1545"/>
      <c r="B689" s="1555"/>
      <c r="E689" s="1554"/>
    </row>
    <row r="690" spans="1:6" s="1515" customFormat="1" ht="12.75">
      <c r="A690" s="1545"/>
      <c r="B690" s="1555"/>
      <c r="C690" s="1547"/>
      <c r="D690" s="1548"/>
      <c r="E690" s="1550"/>
      <c r="F690" s="1551"/>
    </row>
    <row r="691" spans="1:6" s="1515" customFormat="1" ht="106.5" customHeight="1">
      <c r="A691" s="1498" t="s">
        <v>129</v>
      </c>
      <c r="B691" s="1549" t="s">
        <v>1894</v>
      </c>
      <c r="C691" s="1547" t="s">
        <v>93</v>
      </c>
      <c r="D691" s="1548">
        <v>1</v>
      </c>
      <c r="E691" s="1550"/>
      <c r="F691" s="1551">
        <f>SUM(D691*E691)</f>
        <v>0</v>
      </c>
    </row>
    <row r="692" spans="1:6" s="1515" customFormat="1" ht="12.75">
      <c r="A692" s="1545"/>
      <c r="B692" s="1555"/>
      <c r="E692" s="1554"/>
    </row>
    <row r="693" spans="1:6" s="1515" customFormat="1" ht="12.75">
      <c r="A693" s="1545"/>
      <c r="B693" s="1555"/>
      <c r="C693" s="1547"/>
      <c r="D693" s="1548"/>
      <c r="E693" s="1550"/>
      <c r="F693" s="1551"/>
    </row>
    <row r="694" spans="1:6" s="1515" customFormat="1" ht="102">
      <c r="A694" s="1498" t="s">
        <v>130</v>
      </c>
      <c r="B694" s="1549" t="s">
        <v>1893</v>
      </c>
      <c r="C694" s="1547" t="s">
        <v>93</v>
      </c>
      <c r="D694" s="1548">
        <v>8</v>
      </c>
      <c r="E694" s="1550"/>
      <c r="F694" s="1551">
        <f>SUM(D694*E694)</f>
        <v>0</v>
      </c>
    </row>
    <row r="695" spans="1:6" s="1515" customFormat="1" ht="12.75">
      <c r="A695" s="1545"/>
      <c r="B695" s="1555"/>
      <c r="E695" s="1554"/>
    </row>
    <row r="696" spans="1:6" s="1515" customFormat="1" ht="12.75">
      <c r="A696" s="1545"/>
      <c r="B696" s="1555"/>
      <c r="C696" s="1547"/>
      <c r="D696" s="1548"/>
      <c r="E696" s="1550"/>
      <c r="F696" s="1551"/>
    </row>
    <row r="697" spans="1:6" s="1515" customFormat="1" ht="63.75">
      <c r="A697" s="1498" t="s">
        <v>133</v>
      </c>
      <c r="B697" s="1555" t="s">
        <v>1892</v>
      </c>
      <c r="C697" s="1547" t="s">
        <v>93</v>
      </c>
      <c r="D697" s="1548">
        <v>12</v>
      </c>
      <c r="E697" s="1550"/>
      <c r="F697" s="1551">
        <f>SUM(D697*E697)</f>
        <v>0</v>
      </c>
    </row>
    <row r="698" spans="1:6" s="1515" customFormat="1" ht="12.75">
      <c r="A698" s="1545"/>
      <c r="B698" s="1555"/>
      <c r="E698" s="1554"/>
    </row>
    <row r="699" spans="1:6" s="1515" customFormat="1" ht="12.75">
      <c r="A699" s="1545"/>
      <c r="B699" s="1555"/>
      <c r="C699" s="1547"/>
      <c r="D699" s="1548"/>
      <c r="E699" s="1550"/>
      <c r="F699" s="1551"/>
    </row>
    <row r="700" spans="1:6" s="1515" customFormat="1" ht="114.75">
      <c r="A700" s="1498" t="s">
        <v>135</v>
      </c>
      <c r="B700" s="1555" t="s">
        <v>1891</v>
      </c>
      <c r="C700" s="1547" t="s">
        <v>93</v>
      </c>
      <c r="D700" s="1548">
        <v>13</v>
      </c>
      <c r="E700" s="1550"/>
      <c r="F700" s="1551">
        <f>SUM(D700*E700)</f>
        <v>0</v>
      </c>
    </row>
    <row r="701" spans="1:6" s="1515" customFormat="1" ht="12.75">
      <c r="A701" s="1545"/>
      <c r="B701" s="1555"/>
      <c r="E701" s="1554"/>
    </row>
    <row r="702" spans="1:6" s="1515" customFormat="1" ht="12.75">
      <c r="A702" s="1545"/>
      <c r="B702" s="1555"/>
      <c r="C702" s="1547"/>
      <c r="D702" s="1548"/>
      <c r="E702" s="1550"/>
      <c r="F702" s="1551"/>
    </row>
    <row r="703" spans="1:6" s="1515" customFormat="1" ht="12.75">
      <c r="A703" s="1545"/>
      <c r="B703" s="1555"/>
      <c r="C703" s="1547"/>
      <c r="D703" s="1548"/>
      <c r="E703" s="1550"/>
      <c r="F703" s="1551"/>
    </row>
    <row r="704" spans="1:6" s="1515" customFormat="1" ht="12.75">
      <c r="A704" s="1545"/>
      <c r="B704" s="1555"/>
      <c r="C704" s="1547"/>
      <c r="D704" s="1548"/>
      <c r="E704" s="1550"/>
      <c r="F704" s="1551"/>
    </row>
    <row r="705" spans="1:6" s="1515" customFormat="1" ht="114.75">
      <c r="A705" s="1498" t="s">
        <v>136</v>
      </c>
      <c r="B705" s="1555" t="s">
        <v>1890</v>
      </c>
      <c r="C705" s="1547" t="s">
        <v>93</v>
      </c>
      <c r="D705" s="1548">
        <v>26</v>
      </c>
      <c r="E705" s="1550"/>
      <c r="F705" s="1551">
        <f>SUM(D705*E705)</f>
        <v>0</v>
      </c>
    </row>
    <row r="706" spans="1:6" s="1515" customFormat="1" ht="12.75">
      <c r="A706" s="1545"/>
      <c r="B706" s="1555"/>
      <c r="E706" s="1554"/>
    </row>
    <row r="707" spans="1:6" s="1515" customFormat="1" ht="12.75">
      <c r="A707" s="1545"/>
      <c r="B707" s="1555"/>
      <c r="C707" s="1547"/>
      <c r="D707" s="1548"/>
      <c r="E707" s="1550"/>
      <c r="F707" s="1551"/>
    </row>
    <row r="708" spans="1:6" s="1515" customFormat="1" ht="114.75">
      <c r="A708" s="1498" t="s">
        <v>137</v>
      </c>
      <c r="B708" s="1555" t="s">
        <v>1889</v>
      </c>
      <c r="C708" s="1547" t="s">
        <v>93</v>
      </c>
      <c r="D708" s="1548">
        <v>1</v>
      </c>
      <c r="E708" s="1550"/>
      <c r="F708" s="1551">
        <f>SUM(D708*E708)</f>
        <v>0</v>
      </c>
    </row>
    <row r="709" spans="1:6" s="1515" customFormat="1" ht="12.75">
      <c r="A709" s="1545"/>
      <c r="B709" s="1555"/>
      <c r="E709" s="1554"/>
    </row>
    <row r="710" spans="1:6" s="1515" customFormat="1" ht="12.75">
      <c r="A710" s="1545"/>
      <c r="B710" s="1555"/>
      <c r="C710" s="1547"/>
      <c r="D710" s="1548"/>
      <c r="E710" s="1550"/>
      <c r="F710" s="1551"/>
    </row>
    <row r="711" spans="1:6" s="1515" customFormat="1" ht="114.75">
      <c r="A711" s="1498" t="s">
        <v>139</v>
      </c>
      <c r="B711" s="1555" t="s">
        <v>1888</v>
      </c>
      <c r="C711" s="1547" t="s">
        <v>93</v>
      </c>
      <c r="D711" s="1548">
        <v>9</v>
      </c>
      <c r="E711" s="1550"/>
      <c r="F711" s="1551">
        <f>SUM(D711*E711)</f>
        <v>0</v>
      </c>
    </row>
    <row r="712" spans="1:6" s="1515" customFormat="1" ht="12.75">
      <c r="A712" s="1545"/>
      <c r="B712" s="1555"/>
      <c r="E712" s="1554"/>
    </row>
    <row r="713" spans="1:6" s="1515" customFormat="1" ht="12.75">
      <c r="A713" s="1545"/>
      <c r="B713" s="1555"/>
      <c r="C713" s="1547"/>
      <c r="D713" s="1548"/>
      <c r="E713" s="1550"/>
      <c r="F713" s="1551"/>
    </row>
    <row r="714" spans="1:6" s="1515" customFormat="1" ht="76.5">
      <c r="A714" s="1498" t="s">
        <v>141</v>
      </c>
      <c r="B714" s="1555" t="s">
        <v>1887</v>
      </c>
      <c r="C714" s="1547" t="s">
        <v>93</v>
      </c>
      <c r="D714" s="1548">
        <v>6</v>
      </c>
      <c r="E714" s="1550"/>
      <c r="F714" s="1551">
        <f>SUM(D714*E714)</f>
        <v>0</v>
      </c>
    </row>
    <row r="715" spans="1:6" s="1515" customFormat="1" ht="12.75">
      <c r="A715" s="1545"/>
      <c r="B715" s="1555"/>
      <c r="E715" s="1554"/>
    </row>
    <row r="716" spans="1:6" s="1515" customFormat="1" ht="12.75">
      <c r="A716" s="1545"/>
      <c r="B716" s="1555"/>
      <c r="C716" s="1547"/>
      <c r="D716" s="1548"/>
      <c r="E716" s="1550"/>
      <c r="F716" s="1551"/>
    </row>
    <row r="717" spans="1:6" s="1515" customFormat="1" ht="114.75">
      <c r="A717" s="1498" t="s">
        <v>143</v>
      </c>
      <c r="B717" s="1555" t="s">
        <v>1886</v>
      </c>
      <c r="C717" s="1547" t="s">
        <v>93</v>
      </c>
      <c r="D717" s="1548">
        <v>4</v>
      </c>
      <c r="E717" s="1550"/>
      <c r="F717" s="1551">
        <f>SUM(D717*E717)</f>
        <v>0</v>
      </c>
    </row>
    <row r="718" spans="1:6" s="1515" customFormat="1" ht="12.75">
      <c r="A718" s="1545"/>
      <c r="B718" s="1555"/>
      <c r="E718" s="1554"/>
    </row>
    <row r="719" spans="1:6" s="1515" customFormat="1" ht="12.75">
      <c r="A719" s="1545"/>
      <c r="B719" s="1555"/>
      <c r="C719" s="1547"/>
      <c r="D719" s="1548"/>
      <c r="E719" s="1550"/>
      <c r="F719" s="1551"/>
    </row>
    <row r="720" spans="1:6" s="1515" customFormat="1" ht="12.75">
      <c r="A720" s="1545"/>
      <c r="B720" s="1555"/>
      <c r="C720" s="1547"/>
      <c r="D720" s="1548"/>
      <c r="E720" s="1550"/>
      <c r="F720" s="1551"/>
    </row>
    <row r="721" spans="1:6" s="1515" customFormat="1" ht="12.75">
      <c r="A721" s="1545"/>
      <c r="B721" s="1555"/>
      <c r="C721" s="1547"/>
      <c r="D721" s="1548"/>
      <c r="E721" s="1550"/>
      <c r="F721" s="1551"/>
    </row>
    <row r="722" spans="1:6" s="1515" customFormat="1" ht="76.5">
      <c r="A722" s="1498" t="s">
        <v>145</v>
      </c>
      <c r="B722" s="1555" t="s">
        <v>1885</v>
      </c>
      <c r="C722" s="1547" t="s">
        <v>93</v>
      </c>
      <c r="D722" s="1548">
        <v>4</v>
      </c>
      <c r="E722" s="1550"/>
      <c r="F722" s="1551">
        <f>SUM(D722*E722)</f>
        <v>0</v>
      </c>
    </row>
    <row r="723" spans="1:6" s="1515" customFormat="1" ht="12.75">
      <c r="A723" s="1545"/>
      <c r="B723" s="1555"/>
      <c r="E723" s="1554"/>
    </row>
    <row r="724" spans="1:6" s="1515" customFormat="1" ht="12.75">
      <c r="A724" s="1545"/>
      <c r="B724" s="1555"/>
      <c r="C724" s="1547"/>
      <c r="D724" s="1548"/>
      <c r="E724" s="1550"/>
      <c r="F724" s="1551"/>
    </row>
    <row r="725" spans="1:6" s="1515" customFormat="1" ht="63.75">
      <c r="A725" s="1498" t="s">
        <v>146</v>
      </c>
      <c r="B725" s="1555" t="s">
        <v>1884</v>
      </c>
      <c r="C725" s="1547" t="s">
        <v>93</v>
      </c>
      <c r="D725" s="1548">
        <v>6</v>
      </c>
      <c r="E725" s="1550"/>
      <c r="F725" s="1551">
        <f>SUM(D725*E725)</f>
        <v>0</v>
      </c>
    </row>
    <row r="726" spans="1:6" s="1515" customFormat="1" ht="12.75">
      <c r="A726" s="1545"/>
      <c r="B726" s="1555"/>
      <c r="E726" s="1554"/>
    </row>
    <row r="727" spans="1:6" s="1515" customFormat="1" ht="12.75">
      <c r="A727" s="1545"/>
      <c r="B727" s="1555"/>
      <c r="C727" s="1547"/>
      <c r="D727" s="1548"/>
      <c r="E727" s="1550"/>
      <c r="F727" s="1551"/>
    </row>
    <row r="728" spans="1:6" s="1515" customFormat="1" ht="114.75">
      <c r="A728" s="1498" t="s">
        <v>148</v>
      </c>
      <c r="B728" s="1555" t="s">
        <v>1883</v>
      </c>
      <c r="C728" s="1547" t="s">
        <v>93</v>
      </c>
      <c r="D728" s="1548">
        <v>4</v>
      </c>
      <c r="E728" s="1550"/>
      <c r="F728" s="1551">
        <f>SUM(D728*E728)</f>
        <v>0</v>
      </c>
    </row>
    <row r="729" spans="1:6" s="1515" customFormat="1" ht="12.75">
      <c r="A729" s="1545"/>
      <c r="B729" s="1555"/>
      <c r="E729" s="1554"/>
    </row>
    <row r="730" spans="1:6" s="1515" customFormat="1" ht="12.75">
      <c r="A730" s="1545"/>
      <c r="B730" s="1555"/>
      <c r="C730" s="1547"/>
      <c r="D730" s="1548"/>
      <c r="E730" s="1550"/>
      <c r="F730" s="1551"/>
    </row>
    <row r="731" spans="1:6" s="1515" customFormat="1" ht="102">
      <c r="A731" s="1498" t="s">
        <v>152</v>
      </c>
      <c r="B731" s="1555" t="s">
        <v>1882</v>
      </c>
      <c r="C731" s="1547" t="s">
        <v>93</v>
      </c>
      <c r="D731" s="1548">
        <v>96</v>
      </c>
      <c r="E731" s="1550"/>
      <c r="F731" s="1551">
        <f>SUM(D731*E731)</f>
        <v>0</v>
      </c>
    </row>
    <row r="732" spans="1:6" s="1515" customFormat="1" ht="12.75">
      <c r="A732" s="1545"/>
      <c r="B732" s="1555"/>
      <c r="E732" s="1554"/>
    </row>
    <row r="733" spans="1:6" s="1515" customFormat="1" ht="12.75">
      <c r="A733" s="1545"/>
      <c r="B733" s="1555"/>
      <c r="C733" s="1547"/>
      <c r="D733" s="1548"/>
      <c r="E733" s="1550"/>
      <c r="F733" s="1551"/>
    </row>
    <row r="734" spans="1:6" s="1515" customFormat="1" ht="127.5">
      <c r="A734" s="1498" t="s">
        <v>185</v>
      </c>
      <c r="B734" s="1555" t="s">
        <v>1881</v>
      </c>
      <c r="C734" s="1547" t="s">
        <v>93</v>
      </c>
      <c r="D734" s="1548">
        <v>6</v>
      </c>
      <c r="E734" s="1550"/>
      <c r="F734" s="1551">
        <f>SUM(D734*E734)</f>
        <v>0</v>
      </c>
    </row>
    <row r="735" spans="1:6" s="1515" customFormat="1" ht="12.75">
      <c r="A735" s="1545"/>
      <c r="B735" s="1555"/>
      <c r="E735" s="1554"/>
    </row>
    <row r="736" spans="1:6" s="1515" customFormat="1" ht="12.75">
      <c r="A736" s="1545"/>
      <c r="B736" s="1555"/>
      <c r="C736" s="1547"/>
      <c r="D736" s="1548"/>
      <c r="E736" s="1550"/>
      <c r="F736" s="1551"/>
    </row>
    <row r="737" spans="1:6" s="1515" customFormat="1" ht="12.75">
      <c r="A737" s="1545"/>
      <c r="B737" s="1555"/>
      <c r="C737" s="1547"/>
      <c r="D737" s="1548"/>
      <c r="E737" s="1550"/>
      <c r="F737" s="1551"/>
    </row>
    <row r="738" spans="1:6" s="1515" customFormat="1" ht="102">
      <c r="A738" s="1498" t="s">
        <v>187</v>
      </c>
      <c r="B738" s="1555" t="s">
        <v>1880</v>
      </c>
      <c r="C738" s="1547" t="s">
        <v>93</v>
      </c>
      <c r="D738" s="1548">
        <v>2</v>
      </c>
      <c r="E738" s="1550"/>
      <c r="F738" s="1551">
        <f>SUM(D738*E738)</f>
        <v>0</v>
      </c>
    </row>
    <row r="739" spans="1:6" s="1515" customFormat="1" ht="12.75">
      <c r="A739" s="1545"/>
      <c r="B739" s="1555"/>
      <c r="E739" s="1554"/>
    </row>
    <row r="740" spans="1:6" s="1515" customFormat="1" ht="12.75">
      <c r="A740" s="1545"/>
      <c r="B740" s="1555"/>
      <c r="C740" s="1547"/>
      <c r="D740" s="1548"/>
      <c r="E740" s="1550"/>
      <c r="F740" s="1551"/>
    </row>
    <row r="741" spans="1:6" s="1515" customFormat="1" ht="63.75">
      <c r="A741" s="1498" t="s">
        <v>189</v>
      </c>
      <c r="B741" s="1555" t="s">
        <v>1879</v>
      </c>
      <c r="C741" s="1547" t="s">
        <v>93</v>
      </c>
      <c r="D741" s="1548">
        <v>130</v>
      </c>
      <c r="E741" s="1550"/>
      <c r="F741" s="1551">
        <f>SUM(D741*E741)</f>
        <v>0</v>
      </c>
    </row>
    <row r="742" spans="1:6" s="1515" customFormat="1" ht="12.75">
      <c r="A742" s="1545"/>
      <c r="B742" s="1555"/>
      <c r="E742" s="1554"/>
    </row>
    <row r="743" spans="1:6" s="1515" customFormat="1" ht="12.75">
      <c r="A743" s="1545"/>
      <c r="B743" s="1555"/>
      <c r="C743" s="1547"/>
      <c r="D743" s="1548"/>
      <c r="E743" s="1550"/>
      <c r="F743" s="1551"/>
    </row>
    <row r="744" spans="1:6" s="1515" customFormat="1" ht="51">
      <c r="A744" s="1498" t="s">
        <v>190</v>
      </c>
      <c r="B744" s="1555" t="s">
        <v>1878</v>
      </c>
      <c r="C744" s="1547" t="s">
        <v>93</v>
      </c>
      <c r="D744" s="1548">
        <v>75</v>
      </c>
      <c r="E744" s="1550"/>
      <c r="F744" s="1551">
        <f>SUM(D744*E744)</f>
        <v>0</v>
      </c>
    </row>
    <row r="745" spans="1:6" s="1515" customFormat="1" ht="12.75">
      <c r="A745" s="1545"/>
      <c r="B745" s="1555"/>
      <c r="E745" s="1554"/>
    </row>
    <row r="746" spans="1:6" s="1515" customFormat="1" ht="12.75">
      <c r="A746" s="1545"/>
      <c r="B746" s="1555"/>
      <c r="C746" s="1547"/>
      <c r="D746" s="1548"/>
      <c r="E746" s="1550"/>
      <c r="F746" s="1551"/>
    </row>
    <row r="747" spans="1:6" s="1515" customFormat="1" ht="63.75">
      <c r="A747" s="1498" t="s">
        <v>191</v>
      </c>
      <c r="B747" s="1555" t="s">
        <v>1877</v>
      </c>
      <c r="C747" s="1547" t="s">
        <v>93</v>
      </c>
      <c r="D747" s="1548">
        <v>22</v>
      </c>
      <c r="E747" s="1550"/>
      <c r="F747" s="1551">
        <f>SUM(D747*E747)</f>
        <v>0</v>
      </c>
    </row>
    <row r="748" spans="1:6" s="1515" customFormat="1" ht="12.75">
      <c r="A748" s="1545"/>
      <c r="B748" s="1555"/>
      <c r="E748" s="1554"/>
    </row>
    <row r="749" spans="1:6" s="1515" customFormat="1" ht="12.75">
      <c r="A749" s="1545"/>
      <c r="B749" s="1555"/>
      <c r="C749" s="1547"/>
      <c r="D749" s="1548"/>
      <c r="E749" s="1550"/>
      <c r="F749" s="1551"/>
    </row>
    <row r="750" spans="1:6" s="1515" customFormat="1" ht="63.75">
      <c r="A750" s="1498" t="s">
        <v>192</v>
      </c>
      <c r="B750" s="1555" t="s">
        <v>1876</v>
      </c>
      <c r="C750" s="1547" t="s">
        <v>93</v>
      </c>
      <c r="D750" s="1548">
        <v>7</v>
      </c>
      <c r="E750" s="1550"/>
      <c r="F750" s="1551">
        <f>SUM(D750*E750)</f>
        <v>0</v>
      </c>
    </row>
    <row r="751" spans="1:6" s="1515" customFormat="1" ht="12.75">
      <c r="A751" s="1545"/>
      <c r="B751" s="1555"/>
      <c r="E751" s="1554"/>
    </row>
    <row r="752" spans="1:6" s="1515" customFormat="1" ht="12.75">
      <c r="A752" s="1545"/>
      <c r="B752" s="1555"/>
      <c r="C752" s="1547"/>
      <c r="D752" s="1548"/>
      <c r="E752" s="1550"/>
      <c r="F752" s="1551"/>
    </row>
    <row r="753" spans="1:7" s="1515" customFormat="1" ht="12.75">
      <c r="A753" s="1545"/>
      <c r="B753" s="1555"/>
      <c r="C753" s="1547"/>
      <c r="D753" s="1548"/>
      <c r="E753" s="1550"/>
      <c r="F753" s="1551"/>
    </row>
    <row r="754" spans="1:7" s="1515" customFormat="1" ht="12.75">
      <c r="A754" s="1545"/>
      <c r="B754" s="1559"/>
      <c r="C754" s="1547"/>
      <c r="D754" s="1548"/>
      <c r="E754" s="1550"/>
      <c r="F754" s="1551"/>
    </row>
    <row r="755" spans="1:7" s="1515" customFormat="1" ht="12.75">
      <c r="A755" s="1545"/>
      <c r="B755" s="1561" t="s">
        <v>1875</v>
      </c>
      <c r="C755" s="1547"/>
      <c r="D755" s="1548"/>
      <c r="E755" s="1550"/>
      <c r="F755" s="1551">
        <f>SUM(F648:F752)</f>
        <v>0</v>
      </c>
    </row>
    <row r="756" spans="1:7" s="1515" customFormat="1">
      <c r="A756" s="1562"/>
      <c r="B756" s="1563"/>
      <c r="C756" s="1564"/>
      <c r="D756" s="1504"/>
      <c r="E756" s="1505"/>
      <c r="F756" s="1497"/>
    </row>
    <row r="757" spans="1:7" s="1515" customFormat="1" ht="12.75">
      <c r="A757" s="1562"/>
      <c r="B757" s="1539"/>
      <c r="C757" s="1564"/>
      <c r="D757" s="1504"/>
      <c r="E757" s="1505"/>
      <c r="F757" s="1497"/>
    </row>
    <row r="758" spans="1:7" s="1515" customFormat="1" ht="12.75">
      <c r="A758" s="1562"/>
      <c r="B758" s="1539"/>
      <c r="C758" s="1564"/>
      <c r="D758" s="1504"/>
      <c r="E758" s="1505"/>
      <c r="F758" s="1497"/>
    </row>
    <row r="759" spans="1:7" s="1515" customFormat="1" ht="12.75">
      <c r="A759" s="1565" t="s">
        <v>1224</v>
      </c>
      <c r="B759" s="1566" t="s">
        <v>1223</v>
      </c>
      <c r="C759" s="1564"/>
      <c r="D759" s="1504"/>
      <c r="E759" s="1505"/>
      <c r="F759" s="1497"/>
      <c r="G759" s="1510"/>
    </row>
    <row r="760" spans="1:7" s="1515" customFormat="1" ht="12.75">
      <c r="A760" s="1562"/>
      <c r="B760" s="1539"/>
      <c r="C760" s="1564"/>
      <c r="D760" s="1504"/>
      <c r="E760" s="1505"/>
      <c r="F760" s="1497"/>
    </row>
    <row r="761" spans="1:7" s="1515" customFormat="1" ht="114.75">
      <c r="A761" s="1498" t="s">
        <v>1</v>
      </c>
      <c r="B761" s="1555" t="s">
        <v>1874</v>
      </c>
      <c r="C761" s="1547" t="s">
        <v>93</v>
      </c>
      <c r="D761" s="1548">
        <v>21</v>
      </c>
      <c r="E761" s="1550"/>
      <c r="F761" s="1551">
        <f>SUM(D761*E761)</f>
        <v>0</v>
      </c>
    </row>
    <row r="762" spans="1:7" s="1515" customFormat="1" ht="12.75">
      <c r="A762" s="1545"/>
      <c r="B762" s="1555"/>
      <c r="E762" s="1554"/>
    </row>
    <row r="763" spans="1:7" s="1515" customFormat="1" ht="12.75">
      <c r="A763" s="1498"/>
      <c r="B763" s="1560"/>
      <c r="C763" s="1547"/>
      <c r="D763" s="1548"/>
      <c r="E763" s="748"/>
      <c r="F763" s="1551"/>
    </row>
    <row r="764" spans="1:7" s="1515" customFormat="1" ht="102">
      <c r="A764" s="1498" t="s">
        <v>94</v>
      </c>
      <c r="B764" s="1560" t="s">
        <v>1873</v>
      </c>
      <c r="C764" s="1547" t="s">
        <v>93</v>
      </c>
      <c r="D764" s="1548">
        <v>17</v>
      </c>
      <c r="E764" s="748"/>
      <c r="F764" s="1551">
        <f>SUM(D764*E764)</f>
        <v>0</v>
      </c>
    </row>
    <row r="765" spans="1:7" s="1515" customFormat="1" ht="12.75">
      <c r="A765" s="1498"/>
      <c r="B765" s="1560"/>
      <c r="E765" s="1554"/>
    </row>
    <row r="766" spans="1:7" s="1515" customFormat="1" ht="12.75">
      <c r="A766" s="1498"/>
      <c r="B766" s="1560"/>
      <c r="C766" s="1547"/>
      <c r="D766" s="1548"/>
      <c r="E766" s="748"/>
      <c r="F766" s="1551"/>
    </row>
    <row r="767" spans="1:7" s="1515" customFormat="1" ht="12.75">
      <c r="A767" s="1498" t="s">
        <v>97</v>
      </c>
      <c r="B767" s="1560" t="s">
        <v>1872</v>
      </c>
      <c r="C767" s="1547" t="s">
        <v>93</v>
      </c>
      <c r="D767" s="1548">
        <v>14</v>
      </c>
      <c r="E767" s="748"/>
      <c r="F767" s="1551">
        <f>SUM(D767*E767)</f>
        <v>0</v>
      </c>
    </row>
    <row r="768" spans="1:7" s="1515" customFormat="1" ht="12.75">
      <c r="A768" s="1498"/>
      <c r="B768" s="1560"/>
      <c r="C768" s="1547"/>
      <c r="D768" s="1548"/>
      <c r="E768" s="748"/>
      <c r="F768" s="1551"/>
    </row>
    <row r="769" spans="1:6" s="1515" customFormat="1" ht="12.75">
      <c r="A769" s="1498" t="s">
        <v>98</v>
      </c>
      <c r="B769" s="1560" t="s">
        <v>1871</v>
      </c>
      <c r="C769" s="1547" t="s">
        <v>93</v>
      </c>
      <c r="D769" s="1548">
        <v>2</v>
      </c>
      <c r="E769" s="748"/>
      <c r="F769" s="1551">
        <f>SUM(D769*E769)</f>
        <v>0</v>
      </c>
    </row>
    <row r="770" spans="1:6" s="1515" customFormat="1" ht="12.75">
      <c r="A770" s="1498"/>
      <c r="B770" s="1560"/>
      <c r="C770" s="1547"/>
      <c r="D770" s="1548"/>
      <c r="E770" s="748"/>
      <c r="F770" s="1551"/>
    </row>
    <row r="771" spans="1:6" s="1515" customFormat="1" ht="12.75">
      <c r="A771" s="1498" t="s">
        <v>101</v>
      </c>
      <c r="B771" s="1560" t="s">
        <v>1870</v>
      </c>
      <c r="C771" s="1547" t="s">
        <v>93</v>
      </c>
      <c r="D771" s="1548">
        <v>3</v>
      </c>
      <c r="E771" s="748"/>
      <c r="F771" s="1551">
        <f>SUM(D771*E771)</f>
        <v>0</v>
      </c>
    </row>
    <row r="772" spans="1:6" s="1515" customFormat="1" ht="12.75">
      <c r="A772" s="1498"/>
      <c r="B772" s="1560"/>
      <c r="C772" s="1547"/>
      <c r="D772" s="1548"/>
      <c r="E772" s="748"/>
      <c r="F772" s="1551"/>
    </row>
    <row r="773" spans="1:6" s="1515" customFormat="1" ht="76.5">
      <c r="A773" s="1498" t="s">
        <v>110</v>
      </c>
      <c r="B773" s="1560" t="s">
        <v>1869</v>
      </c>
      <c r="C773" s="1547"/>
      <c r="D773" s="1548"/>
      <c r="E773" s="748"/>
      <c r="F773" s="1551"/>
    </row>
    <row r="774" spans="1:6" s="1515" customFormat="1" ht="25.5">
      <c r="A774" s="1498"/>
      <c r="B774" s="1567" t="s">
        <v>1868</v>
      </c>
      <c r="C774" s="1547"/>
      <c r="D774" s="1548"/>
      <c r="E774" s="748"/>
      <c r="F774" s="1551"/>
    </row>
    <row r="775" spans="1:6" s="1515" customFormat="1" ht="12.75">
      <c r="A775" s="1498"/>
      <c r="B775" s="1560" t="s">
        <v>1867</v>
      </c>
      <c r="C775" s="1547"/>
      <c r="D775" s="1548"/>
      <c r="E775" s="748"/>
      <c r="F775" s="1551"/>
    </row>
    <row r="776" spans="1:6" s="1515" customFormat="1" ht="12.75">
      <c r="A776" s="1498"/>
      <c r="B776" s="1560" t="s">
        <v>1866</v>
      </c>
      <c r="C776" s="1547"/>
      <c r="D776" s="1548"/>
      <c r="E776" s="748"/>
      <c r="F776" s="1551"/>
    </row>
    <row r="777" spans="1:6" s="1515" customFormat="1" ht="12.75">
      <c r="A777" s="1498"/>
      <c r="B777" s="1560" t="s">
        <v>1865</v>
      </c>
      <c r="C777" s="1547"/>
      <c r="D777" s="1548"/>
      <c r="E777" s="748"/>
      <c r="F777" s="1551"/>
    </row>
    <row r="778" spans="1:6" s="1515" customFormat="1" ht="12.75">
      <c r="A778" s="1498"/>
      <c r="B778" s="1560" t="s">
        <v>1864</v>
      </c>
      <c r="C778" s="1547"/>
      <c r="D778" s="1548"/>
      <c r="E778" s="748"/>
      <c r="F778" s="1551"/>
    </row>
    <row r="779" spans="1:6" s="1515" customFormat="1" ht="12.75">
      <c r="A779" s="1498"/>
      <c r="B779" s="1560" t="s">
        <v>1863</v>
      </c>
      <c r="C779" s="1547" t="s">
        <v>93</v>
      </c>
      <c r="D779" s="1548">
        <v>5</v>
      </c>
      <c r="E779" s="748"/>
      <c r="F779" s="1551">
        <f>SUM(D779*E779)</f>
        <v>0</v>
      </c>
    </row>
    <row r="780" spans="1:6" s="1515" customFormat="1" ht="12.75">
      <c r="A780" s="1498"/>
      <c r="B780" s="1560"/>
      <c r="E780" s="1554"/>
    </row>
    <row r="781" spans="1:6" s="1515" customFormat="1" ht="12.75">
      <c r="A781" s="1498"/>
      <c r="B781" s="1560"/>
      <c r="C781" s="1547"/>
      <c r="D781" s="1548"/>
      <c r="E781" s="748"/>
      <c r="F781" s="1551"/>
    </row>
    <row r="782" spans="1:6" s="1515" customFormat="1" ht="76.5">
      <c r="A782" s="1498" t="s">
        <v>116</v>
      </c>
      <c r="B782" s="1560" t="s">
        <v>1862</v>
      </c>
      <c r="C782" s="1547" t="s">
        <v>93</v>
      </c>
      <c r="D782" s="1548">
        <v>5</v>
      </c>
      <c r="E782" s="748"/>
      <c r="F782" s="1551">
        <f>SUM(D782*E782)</f>
        <v>0</v>
      </c>
    </row>
    <row r="783" spans="1:6" s="1515" customFormat="1" ht="12.75">
      <c r="A783" s="1498"/>
      <c r="B783" s="1560"/>
      <c r="E783" s="1554"/>
    </row>
    <row r="784" spans="1:6" s="1515" customFormat="1" ht="12.75">
      <c r="A784" s="1498"/>
      <c r="B784" s="1560"/>
      <c r="C784" s="1547"/>
      <c r="D784" s="1548"/>
      <c r="E784" s="748"/>
      <c r="F784" s="1551"/>
    </row>
    <row r="785" spans="1:6" s="1515" customFormat="1" ht="63.75">
      <c r="A785" s="1498" t="s">
        <v>120</v>
      </c>
      <c r="B785" s="1560" t="s">
        <v>1861</v>
      </c>
      <c r="C785" s="1547" t="s">
        <v>93</v>
      </c>
      <c r="D785" s="1548">
        <v>1</v>
      </c>
      <c r="E785" s="748"/>
      <c r="F785" s="1551">
        <f>SUM(D785*E785)</f>
        <v>0</v>
      </c>
    </row>
    <row r="786" spans="1:6" s="1515" customFormat="1" ht="12.75">
      <c r="A786" s="1498"/>
      <c r="B786" s="1560"/>
      <c r="E786" s="1554"/>
    </row>
    <row r="787" spans="1:6" s="1515" customFormat="1" ht="12.75">
      <c r="A787" s="1498"/>
      <c r="B787" s="1560"/>
      <c r="C787" s="1547"/>
      <c r="D787" s="1548"/>
      <c r="E787" s="748"/>
      <c r="F787" s="1551"/>
    </row>
    <row r="788" spans="1:6" s="1515" customFormat="1" ht="12.75">
      <c r="A788" s="1498" t="s">
        <v>123</v>
      </c>
      <c r="B788" s="1560" t="s">
        <v>1860</v>
      </c>
      <c r="C788" s="1547" t="s">
        <v>93</v>
      </c>
      <c r="D788" s="1548">
        <v>1</v>
      </c>
      <c r="E788" s="748"/>
      <c r="F788" s="1551">
        <f>SUM(D788*E788)</f>
        <v>0</v>
      </c>
    </row>
    <row r="789" spans="1:6" s="1515" customFormat="1" ht="12.75">
      <c r="A789" s="1498"/>
      <c r="B789" s="1560"/>
      <c r="C789" s="1547"/>
      <c r="D789" s="1548"/>
      <c r="E789" s="748"/>
      <c r="F789" s="1551"/>
    </row>
    <row r="790" spans="1:6" s="1515" customFormat="1" ht="25.5">
      <c r="A790" s="1562" t="s">
        <v>124</v>
      </c>
      <c r="B790" s="1539" t="s">
        <v>1859</v>
      </c>
      <c r="C790" s="1547" t="s">
        <v>950</v>
      </c>
      <c r="D790" s="1548">
        <v>380</v>
      </c>
      <c r="E790" s="1505"/>
      <c r="F790" s="1551">
        <f>SUM(D790*E790)</f>
        <v>0</v>
      </c>
    </row>
    <row r="791" spans="1:6" s="1515" customFormat="1" ht="12.75">
      <c r="A791" s="1568"/>
      <c r="B791" s="1569"/>
      <c r="C791" s="1570"/>
      <c r="D791" s="1571"/>
      <c r="E791" s="1572"/>
      <c r="F791" s="1573"/>
    </row>
    <row r="792" spans="1:6" s="1515" customFormat="1" ht="25.5">
      <c r="A792" s="1562" t="s">
        <v>126</v>
      </c>
      <c r="B792" s="1539" t="s">
        <v>1858</v>
      </c>
      <c r="C792" s="1547" t="s">
        <v>93</v>
      </c>
      <c r="D792" s="1548">
        <v>14</v>
      </c>
      <c r="E792" s="1505"/>
      <c r="F792" s="1551">
        <f>SUM(D792*E792)</f>
        <v>0</v>
      </c>
    </row>
    <row r="793" spans="1:6" s="1515" customFormat="1" ht="12.75">
      <c r="A793" s="1568"/>
      <c r="B793" s="1568"/>
      <c r="C793" s="1574"/>
      <c r="D793" s="1575"/>
      <c r="E793" s="1572"/>
      <c r="F793" s="1573"/>
    </row>
    <row r="794" spans="1:6" s="1515" customFormat="1" ht="25.5">
      <c r="A794" s="1562" t="s">
        <v>127</v>
      </c>
      <c r="B794" s="1539" t="s">
        <v>1857</v>
      </c>
      <c r="C794" s="1547" t="s">
        <v>93</v>
      </c>
      <c r="D794" s="1548">
        <v>14</v>
      </c>
      <c r="E794" s="1505"/>
      <c r="F794" s="1551">
        <f>SUM(D794*E794)</f>
        <v>0</v>
      </c>
    </row>
    <row r="795" spans="1:6" s="1515" customFormat="1" ht="12.75">
      <c r="A795" s="1568"/>
      <c r="B795" s="1569"/>
      <c r="C795" s="1570"/>
      <c r="D795" s="1571"/>
      <c r="E795" s="1572"/>
      <c r="F795" s="1573"/>
    </row>
    <row r="796" spans="1:6" s="1515" customFormat="1" ht="12.75">
      <c r="A796" s="1568"/>
      <c r="B796" s="1569"/>
      <c r="C796" s="1570"/>
      <c r="D796" s="1571"/>
      <c r="E796" s="1572"/>
      <c r="F796" s="1573"/>
    </row>
    <row r="797" spans="1:6" s="1515" customFormat="1" ht="25.5">
      <c r="A797" s="1562" t="s">
        <v>128</v>
      </c>
      <c r="B797" s="1539" t="s">
        <v>1856</v>
      </c>
      <c r="C797" s="756"/>
      <c r="D797" s="757"/>
      <c r="E797" s="1505"/>
      <c r="F797" s="1497"/>
    </row>
    <row r="798" spans="1:6" s="1515" customFormat="1" ht="12.75">
      <c r="A798" s="1562"/>
      <c r="B798" s="1562" t="s">
        <v>1855</v>
      </c>
      <c r="C798" s="756" t="s">
        <v>950</v>
      </c>
      <c r="D798" s="757">
        <v>420</v>
      </c>
      <c r="E798" s="1505"/>
      <c r="F798" s="1497">
        <f>SUM(D798*E798)</f>
        <v>0</v>
      </c>
    </row>
    <row r="799" spans="1:6" s="1515" customFormat="1" ht="12.75">
      <c r="A799" s="1562"/>
      <c r="B799" s="1562" t="s">
        <v>1854</v>
      </c>
      <c r="C799" s="756" t="s">
        <v>950</v>
      </c>
      <c r="D799" s="757">
        <v>550</v>
      </c>
      <c r="E799" s="1505"/>
      <c r="F799" s="1497">
        <f>SUM(D799*E799)</f>
        <v>0</v>
      </c>
    </row>
    <row r="800" spans="1:6" s="1515" customFormat="1" ht="28.5">
      <c r="A800" s="1562"/>
      <c r="B800" s="1539" t="s">
        <v>1853</v>
      </c>
      <c r="C800" s="756" t="s">
        <v>950</v>
      </c>
      <c r="D800" s="757">
        <v>450</v>
      </c>
      <c r="E800" s="1505"/>
      <c r="F800" s="1497">
        <f>SUM(D800*E800)</f>
        <v>0</v>
      </c>
    </row>
    <row r="801" spans="1:6" s="1515" customFormat="1" ht="12.75">
      <c r="A801" s="1562"/>
      <c r="B801" s="1562" t="s">
        <v>1852</v>
      </c>
      <c r="C801" s="756" t="s">
        <v>950</v>
      </c>
      <c r="D801" s="757">
        <v>450</v>
      </c>
      <c r="E801" s="1505"/>
      <c r="F801" s="1497">
        <f>SUM(D801*E801)</f>
        <v>0</v>
      </c>
    </row>
    <row r="802" spans="1:6" s="1515" customFormat="1" ht="12.75">
      <c r="A802" s="1568"/>
      <c r="B802" s="1568"/>
      <c r="C802" s="1574"/>
      <c r="D802" s="1575"/>
      <c r="E802" s="1572"/>
      <c r="F802" s="1576"/>
    </row>
    <row r="803" spans="1:6" s="1515" customFormat="1" ht="41.25">
      <c r="A803" s="1562" t="s">
        <v>129</v>
      </c>
      <c r="B803" s="1539" t="s">
        <v>1851</v>
      </c>
      <c r="C803" s="756" t="s">
        <v>950</v>
      </c>
      <c r="D803" s="1504">
        <v>30</v>
      </c>
      <c r="E803" s="1505"/>
      <c r="F803" s="1497">
        <f>SUM(D803*E803)</f>
        <v>0</v>
      </c>
    </row>
    <row r="804" spans="1:6" s="1515" customFormat="1" ht="14.25">
      <c r="A804" s="1562"/>
      <c r="B804" s="1577"/>
      <c r="C804" s="756"/>
      <c r="D804" s="757"/>
      <c r="E804" s="1505"/>
      <c r="F804" s="1497"/>
    </row>
    <row r="805" spans="1:6" s="1515" customFormat="1" ht="25.5">
      <c r="A805" s="1562" t="s">
        <v>130</v>
      </c>
      <c r="B805" s="1539" t="s">
        <v>1850</v>
      </c>
      <c r="C805" s="756" t="s">
        <v>93</v>
      </c>
      <c r="D805" s="757">
        <v>1</v>
      </c>
      <c r="E805" s="1505"/>
      <c r="F805" s="1497">
        <f>SUM(D805*E805)</f>
        <v>0</v>
      </c>
    </row>
    <row r="806" spans="1:6" s="1515" customFormat="1" ht="12.75">
      <c r="A806" s="1562"/>
      <c r="B806" s="1562"/>
      <c r="C806" s="1511"/>
      <c r="D806" s="1511"/>
      <c r="E806" s="1512"/>
      <c r="F806" s="1470"/>
    </row>
    <row r="807" spans="1:6" s="1515" customFormat="1" ht="12.75">
      <c r="A807" s="1562" t="s">
        <v>133</v>
      </c>
      <c r="B807" s="1562" t="s">
        <v>1849</v>
      </c>
      <c r="C807" s="756" t="s">
        <v>93</v>
      </c>
      <c r="D807" s="757">
        <v>420</v>
      </c>
      <c r="E807" s="1505"/>
      <c r="F807" s="1497">
        <f>SUM(D807*E807)</f>
        <v>0</v>
      </c>
    </row>
    <row r="808" spans="1:6" s="1515" customFormat="1" ht="12.75">
      <c r="A808" s="1562"/>
      <c r="B808" s="1562"/>
      <c r="C808" s="756"/>
      <c r="D808" s="757"/>
      <c r="E808" s="1505"/>
      <c r="F808" s="1497"/>
    </row>
    <row r="809" spans="1:6" s="1515" customFormat="1" ht="12.75">
      <c r="A809" s="1562" t="s">
        <v>135</v>
      </c>
      <c r="B809" s="1562" t="s">
        <v>1848</v>
      </c>
      <c r="C809" s="756" t="s">
        <v>1529</v>
      </c>
      <c r="D809" s="757">
        <v>1</v>
      </c>
      <c r="E809" s="1505"/>
      <c r="F809" s="1497">
        <f>SUM(D809*E809)</f>
        <v>0</v>
      </c>
    </row>
    <row r="810" spans="1:6" s="1515" customFormat="1" ht="12.75">
      <c r="A810" s="1562"/>
      <c r="B810" s="1562"/>
      <c r="C810" s="756"/>
      <c r="D810" s="757"/>
      <c r="E810" s="1505"/>
      <c r="F810" s="1497"/>
    </row>
    <row r="811" spans="1:6" s="1515" customFormat="1" ht="12.75">
      <c r="A811" s="1562" t="s">
        <v>136</v>
      </c>
      <c r="B811" s="1562" t="s">
        <v>1847</v>
      </c>
      <c r="C811" s="756" t="s">
        <v>1529</v>
      </c>
      <c r="D811" s="757">
        <v>1</v>
      </c>
      <c r="E811" s="1505"/>
      <c r="F811" s="1497">
        <f>SUM(D811*E811)</f>
        <v>0</v>
      </c>
    </row>
    <row r="812" spans="1:6" s="1515" customFormat="1" ht="12.75">
      <c r="A812" s="1562"/>
      <c r="B812" s="1562"/>
      <c r="C812" s="756"/>
      <c r="D812" s="757"/>
      <c r="E812" s="1505"/>
      <c r="F812" s="1497"/>
    </row>
    <row r="813" spans="1:6" s="1515" customFormat="1" ht="12.75">
      <c r="A813" s="1562" t="s">
        <v>137</v>
      </c>
      <c r="B813" s="1562" t="s">
        <v>1846</v>
      </c>
      <c r="C813" s="756" t="s">
        <v>103</v>
      </c>
      <c r="D813" s="757">
        <v>100</v>
      </c>
      <c r="E813" s="1505"/>
      <c r="F813" s="1497">
        <f>SUM(D813*E813)</f>
        <v>0</v>
      </c>
    </row>
    <row r="814" spans="1:6" s="1515" customFormat="1" ht="12.75">
      <c r="A814" s="1562"/>
      <c r="B814" s="1562"/>
      <c r="C814" s="756"/>
      <c r="D814" s="757"/>
      <c r="E814" s="1505"/>
      <c r="F814" s="1497"/>
    </row>
    <row r="815" spans="1:6" s="1515" customFormat="1" ht="12.75">
      <c r="A815" s="1562" t="s">
        <v>139</v>
      </c>
      <c r="B815" s="1562" t="s">
        <v>1845</v>
      </c>
      <c r="C815" s="756"/>
      <c r="D815" s="757"/>
      <c r="E815" s="1505"/>
      <c r="F815" s="1497"/>
    </row>
    <row r="816" spans="1:6" s="1515" customFormat="1" ht="12.75">
      <c r="A816" s="1562"/>
      <c r="B816" s="1562" t="s">
        <v>1844</v>
      </c>
      <c r="C816" s="756" t="s">
        <v>1529</v>
      </c>
      <c r="D816" s="757">
        <v>1</v>
      </c>
      <c r="E816" s="1505"/>
      <c r="F816" s="1497">
        <f>SUM(D816*E816)</f>
        <v>0</v>
      </c>
    </row>
    <row r="817" spans="1:7" s="1515" customFormat="1" ht="12.75">
      <c r="A817" s="1562"/>
      <c r="B817" s="1562"/>
      <c r="C817" s="756"/>
      <c r="D817" s="757"/>
      <c r="E817" s="1505"/>
      <c r="F817" s="1497"/>
    </row>
    <row r="818" spans="1:7" s="1515" customFormat="1" ht="12.75">
      <c r="A818" s="1492"/>
      <c r="B818" s="1503"/>
      <c r="C818" s="1504"/>
      <c r="D818" s="1504"/>
      <c r="E818" s="1505"/>
      <c r="F818" s="1506"/>
    </row>
    <row r="819" spans="1:7" s="1515" customFormat="1" ht="12.75">
      <c r="A819" s="1492"/>
      <c r="B819" s="1503" t="s">
        <v>1843</v>
      </c>
      <c r="C819" s="1504"/>
      <c r="D819" s="1504"/>
      <c r="E819" s="1505"/>
      <c r="F819" s="1506">
        <f>SUM(F761:F817)</f>
        <v>0</v>
      </c>
    </row>
    <row r="820" spans="1:7" s="1515" customFormat="1" ht="12.75">
      <c r="A820" s="1492"/>
      <c r="B820" s="1503"/>
      <c r="C820" s="1504"/>
      <c r="D820" s="1504"/>
      <c r="E820" s="1505"/>
      <c r="F820" s="1506"/>
    </row>
    <row r="821" spans="1:7" s="1515" customFormat="1" ht="12.75">
      <c r="A821" s="1492"/>
      <c r="B821" s="1503"/>
      <c r="C821" s="1504"/>
      <c r="D821" s="1504"/>
      <c r="E821" s="1505"/>
      <c r="F821" s="1506"/>
    </row>
    <row r="822" spans="1:7" s="1515" customFormat="1" ht="12.75">
      <c r="A822" s="1485" t="s">
        <v>1222</v>
      </c>
      <c r="B822" s="1486" t="s">
        <v>1221</v>
      </c>
      <c r="C822" s="1487"/>
      <c r="D822" s="1488"/>
      <c r="E822" s="1489"/>
      <c r="F822" s="1490"/>
      <c r="G822" s="1510"/>
    </row>
    <row r="823" spans="1:7" s="1515" customFormat="1" ht="12.75">
      <c r="A823" s="1498"/>
      <c r="B823" s="1516"/>
      <c r="C823" s="1499"/>
      <c r="D823" s="1500"/>
      <c r="E823" s="1523"/>
      <c r="F823" s="1497"/>
    </row>
    <row r="824" spans="1:7" s="1510" customFormat="1" ht="38.25">
      <c r="A824" s="1498" t="s">
        <v>1</v>
      </c>
      <c r="B824" s="1516" t="s">
        <v>1842</v>
      </c>
      <c r="C824" s="1499"/>
      <c r="D824" s="1500"/>
      <c r="E824" s="1523"/>
      <c r="F824" s="1497"/>
    </row>
    <row r="825" spans="1:7" s="1510" customFormat="1" ht="12.75">
      <c r="A825" s="1498"/>
      <c r="B825" s="1516"/>
      <c r="C825" s="1499"/>
      <c r="D825" s="1500"/>
      <c r="E825" s="1523"/>
      <c r="F825" s="1497"/>
    </row>
    <row r="826" spans="1:7" s="1510" customFormat="1" ht="12.75">
      <c r="A826" s="1498"/>
      <c r="B826" s="1516" t="s">
        <v>1841</v>
      </c>
      <c r="C826" s="1499" t="s">
        <v>93</v>
      </c>
      <c r="D826" s="1500">
        <v>235</v>
      </c>
      <c r="E826" s="1523"/>
      <c r="F826" s="1497">
        <f t="shared" ref="F826:F840" si="21">E826*D826</f>
        <v>0</v>
      </c>
    </row>
    <row r="827" spans="1:7" s="1510" customFormat="1" ht="12.75">
      <c r="A827" s="1498"/>
      <c r="B827" s="1516" t="s">
        <v>1840</v>
      </c>
      <c r="C827" s="1499" t="s">
        <v>93</v>
      </c>
      <c r="D827" s="1500">
        <v>120</v>
      </c>
      <c r="E827" s="1523"/>
      <c r="F827" s="1497">
        <f t="shared" si="21"/>
        <v>0</v>
      </c>
    </row>
    <row r="828" spans="1:7" s="1510" customFormat="1" ht="12.75">
      <c r="A828" s="1498"/>
      <c r="B828" s="1516" t="s">
        <v>1839</v>
      </c>
      <c r="C828" s="1499" t="s">
        <v>93</v>
      </c>
      <c r="D828" s="1500">
        <v>25</v>
      </c>
      <c r="E828" s="1523"/>
      <c r="F828" s="1497">
        <f t="shared" si="21"/>
        <v>0</v>
      </c>
    </row>
    <row r="829" spans="1:7" s="1578" customFormat="1" ht="12.75">
      <c r="A829" s="1498"/>
      <c r="B829" s="1516" t="s">
        <v>1838</v>
      </c>
      <c r="C829" s="1499" t="s">
        <v>93</v>
      </c>
      <c r="D829" s="1500">
        <v>65</v>
      </c>
      <c r="E829" s="1523"/>
      <c r="F829" s="1497">
        <f t="shared" si="21"/>
        <v>0</v>
      </c>
    </row>
    <row r="830" spans="1:7" s="1579" customFormat="1" ht="12.75">
      <c r="A830" s="1498"/>
      <c r="B830" s="1516" t="s">
        <v>1837</v>
      </c>
      <c r="C830" s="1499" t="s">
        <v>93</v>
      </c>
      <c r="D830" s="1500">
        <v>10</v>
      </c>
      <c r="E830" s="1523"/>
      <c r="F830" s="1497">
        <f t="shared" si="21"/>
        <v>0</v>
      </c>
    </row>
    <row r="831" spans="1:7" s="1579" customFormat="1" ht="12.75">
      <c r="A831" s="1498"/>
      <c r="B831" s="1516" t="s">
        <v>1836</v>
      </c>
      <c r="C831" s="1499" t="s">
        <v>93</v>
      </c>
      <c r="D831" s="1500">
        <v>36</v>
      </c>
      <c r="E831" s="1523"/>
      <c r="F831" s="1497">
        <f t="shared" si="21"/>
        <v>0</v>
      </c>
    </row>
    <row r="832" spans="1:7" s="1579" customFormat="1" ht="51">
      <c r="A832" s="1580"/>
      <c r="B832" s="1516" t="s">
        <v>1835</v>
      </c>
      <c r="C832" s="1499" t="s">
        <v>93</v>
      </c>
      <c r="D832" s="1500">
        <v>35</v>
      </c>
      <c r="E832" s="1523"/>
      <c r="F832" s="1497">
        <f t="shared" si="21"/>
        <v>0</v>
      </c>
    </row>
    <row r="833" spans="1:6" s="1579" customFormat="1" ht="38.25">
      <c r="A833" s="1580"/>
      <c r="B833" s="1516" t="s">
        <v>1834</v>
      </c>
      <c r="C833" s="1499" t="s">
        <v>93</v>
      </c>
      <c r="D833" s="1500">
        <v>55</v>
      </c>
      <c r="E833" s="1523"/>
      <c r="F833" s="1497">
        <f t="shared" si="21"/>
        <v>0</v>
      </c>
    </row>
    <row r="834" spans="1:6" ht="38.25">
      <c r="A834" s="1498"/>
      <c r="B834" s="1516" t="s">
        <v>1833</v>
      </c>
      <c r="C834" s="1499" t="s">
        <v>93</v>
      </c>
      <c r="D834" s="1500">
        <v>10</v>
      </c>
      <c r="E834" s="1523"/>
      <c r="F834" s="1497">
        <f t="shared" si="21"/>
        <v>0</v>
      </c>
    </row>
    <row r="835" spans="1:6" ht="25.5">
      <c r="A835" s="1498"/>
      <c r="B835" s="1516" t="s">
        <v>1832</v>
      </c>
      <c r="C835" s="1499" t="s">
        <v>93</v>
      </c>
      <c r="D835" s="1500">
        <v>25</v>
      </c>
      <c r="E835" s="1523"/>
      <c r="F835" s="1497">
        <f t="shared" si="21"/>
        <v>0</v>
      </c>
    </row>
    <row r="836" spans="1:6" ht="12.75">
      <c r="A836" s="1498"/>
      <c r="B836" s="1516" t="s">
        <v>1831</v>
      </c>
      <c r="C836" s="1499" t="s">
        <v>93</v>
      </c>
      <c r="D836" s="1500">
        <v>45</v>
      </c>
      <c r="E836" s="1523"/>
      <c r="F836" s="1497">
        <f t="shared" si="21"/>
        <v>0</v>
      </c>
    </row>
    <row r="837" spans="1:6" ht="12.75">
      <c r="A837" s="1498"/>
      <c r="B837" s="1516" t="s">
        <v>1830</v>
      </c>
      <c r="C837" s="1499" t="s">
        <v>93</v>
      </c>
      <c r="D837" s="1500">
        <v>10</v>
      </c>
      <c r="E837" s="1523"/>
      <c r="F837" s="1497">
        <f t="shared" si="21"/>
        <v>0</v>
      </c>
    </row>
    <row r="838" spans="1:6" ht="12.75">
      <c r="A838" s="1498"/>
      <c r="B838" s="1516" t="s">
        <v>1829</v>
      </c>
      <c r="C838" s="1499" t="s">
        <v>93</v>
      </c>
      <c r="D838" s="1500">
        <v>550</v>
      </c>
      <c r="E838" s="1523"/>
      <c r="F838" s="1497">
        <f t="shared" si="21"/>
        <v>0</v>
      </c>
    </row>
    <row r="839" spans="1:6" ht="12.75">
      <c r="A839" s="1498"/>
      <c r="B839" s="1516" t="s">
        <v>1828</v>
      </c>
      <c r="C839" s="1499" t="s">
        <v>93</v>
      </c>
      <c r="D839" s="1500">
        <v>15</v>
      </c>
      <c r="E839" s="1523"/>
      <c r="F839" s="1497">
        <f t="shared" si="21"/>
        <v>0</v>
      </c>
    </row>
    <row r="840" spans="1:6" ht="12.75">
      <c r="A840" s="1498"/>
      <c r="B840" s="1516" t="s">
        <v>1827</v>
      </c>
      <c r="C840" s="1499" t="s">
        <v>93</v>
      </c>
      <c r="D840" s="1500">
        <v>30</v>
      </c>
      <c r="E840" s="1523"/>
      <c r="F840" s="1497">
        <f t="shared" si="21"/>
        <v>0</v>
      </c>
    </row>
    <row r="841" spans="1:6" ht="12.75">
      <c r="A841" s="1498"/>
      <c r="B841" s="1581"/>
      <c r="C841" s="1582"/>
      <c r="D841" s="1583"/>
      <c r="E841" s="1584"/>
      <c r="F841" s="1497"/>
    </row>
    <row r="842" spans="1:6" ht="63.75">
      <c r="A842" s="1498" t="s">
        <v>94</v>
      </c>
      <c r="B842" s="1516" t="s">
        <v>1826</v>
      </c>
      <c r="C842" s="1499" t="s">
        <v>93</v>
      </c>
      <c r="D842" s="1500">
        <v>90</v>
      </c>
      <c r="E842" s="1523"/>
      <c r="F842" s="1497">
        <f>E842*D842</f>
        <v>0</v>
      </c>
    </row>
    <row r="843" spans="1:6" ht="12.75">
      <c r="A843" s="1498"/>
      <c r="B843" s="1516"/>
      <c r="C843" s="1499"/>
      <c r="D843" s="1583"/>
      <c r="E843" s="1523"/>
      <c r="F843" s="1497"/>
    </row>
    <row r="844" spans="1:6" ht="51">
      <c r="A844" s="1498" t="s">
        <v>97</v>
      </c>
      <c r="B844" s="1516" t="s">
        <v>1825</v>
      </c>
      <c r="C844" s="1499" t="s">
        <v>93</v>
      </c>
      <c r="D844" s="1500">
        <v>60</v>
      </c>
      <c r="E844" s="1523"/>
      <c r="F844" s="1497">
        <f>E844*D844</f>
        <v>0</v>
      </c>
    </row>
    <row r="845" spans="1:6" ht="12.75">
      <c r="A845" s="1498"/>
      <c r="B845" s="1516"/>
      <c r="C845" s="1499"/>
      <c r="D845" s="1583"/>
      <c r="E845" s="1584"/>
      <c r="F845" s="1497"/>
    </row>
    <row r="846" spans="1:6" ht="51">
      <c r="A846" s="1498" t="s">
        <v>98</v>
      </c>
      <c r="B846" s="1516" t="s">
        <v>1824</v>
      </c>
      <c r="C846" s="1499" t="s">
        <v>93</v>
      </c>
      <c r="D846" s="1500">
        <v>5</v>
      </c>
      <c r="E846" s="1523"/>
      <c r="F846" s="1497">
        <f>E846*D846</f>
        <v>0</v>
      </c>
    </row>
    <row r="847" spans="1:6" ht="12.75">
      <c r="A847" s="1498"/>
      <c r="B847" s="1516"/>
      <c r="C847" s="1499"/>
      <c r="D847" s="1583"/>
      <c r="E847" s="1584"/>
      <c r="F847" s="1497"/>
    </row>
    <row r="848" spans="1:6" ht="51">
      <c r="A848" s="1498" t="s">
        <v>101</v>
      </c>
      <c r="B848" s="1516" t="s">
        <v>1823</v>
      </c>
      <c r="C848" s="1499" t="s">
        <v>93</v>
      </c>
      <c r="D848" s="1500">
        <v>55</v>
      </c>
      <c r="E848" s="1523"/>
      <c r="F848" s="1497">
        <f>E848*D848</f>
        <v>0</v>
      </c>
    </row>
    <row r="849" spans="1:6" ht="12.75">
      <c r="A849" s="1498"/>
      <c r="B849" s="1516"/>
      <c r="C849" s="1499"/>
      <c r="D849" s="1500"/>
      <c r="E849" s="1523"/>
      <c r="F849" s="1497"/>
    </row>
    <row r="850" spans="1:6" ht="63.75">
      <c r="A850" s="1498" t="s">
        <v>110</v>
      </c>
      <c r="B850" s="1516" t="s">
        <v>1822</v>
      </c>
      <c r="C850" s="1499" t="s">
        <v>93</v>
      </c>
      <c r="D850" s="1500">
        <v>1</v>
      </c>
      <c r="E850" s="1523"/>
      <c r="F850" s="1497">
        <f>E850*D850</f>
        <v>0</v>
      </c>
    </row>
    <row r="851" spans="1:6" ht="12.75">
      <c r="A851" s="1498"/>
      <c r="B851" s="1516"/>
      <c r="C851" s="1499"/>
      <c r="D851" s="1500"/>
      <c r="E851" s="1523"/>
      <c r="F851" s="1497"/>
    </row>
    <row r="852" spans="1:6" ht="51">
      <c r="A852" s="1498" t="s">
        <v>116</v>
      </c>
      <c r="B852" s="1516" t="s">
        <v>1821</v>
      </c>
      <c r="C852" s="1499" t="s">
        <v>93</v>
      </c>
      <c r="D852" s="1500">
        <v>2</v>
      </c>
      <c r="E852" s="1523"/>
      <c r="F852" s="1497">
        <f>E852*D852</f>
        <v>0</v>
      </c>
    </row>
    <row r="853" spans="1:6" ht="12.75">
      <c r="A853" s="1498"/>
      <c r="B853" s="1516"/>
      <c r="C853" s="1499"/>
      <c r="D853" s="1500"/>
      <c r="E853" s="1523"/>
      <c r="F853" s="1497"/>
    </row>
    <row r="854" spans="1:6" ht="63.75">
      <c r="A854" s="1498" t="s">
        <v>1820</v>
      </c>
      <c r="B854" s="1516" t="s">
        <v>1819</v>
      </c>
      <c r="C854" s="1499" t="s">
        <v>93</v>
      </c>
      <c r="D854" s="1500">
        <v>65</v>
      </c>
      <c r="E854" s="1523"/>
      <c r="F854" s="1497">
        <f>E854*D854</f>
        <v>0</v>
      </c>
    </row>
    <row r="855" spans="1:6" ht="12.75">
      <c r="A855" s="1498"/>
      <c r="B855" s="1516"/>
      <c r="C855" s="1499"/>
      <c r="D855" s="1500"/>
      <c r="E855" s="1523"/>
      <c r="F855" s="1497"/>
    </row>
    <row r="856" spans="1:6" ht="51">
      <c r="A856" s="1498" t="s">
        <v>1818</v>
      </c>
      <c r="B856" s="1516" t="s">
        <v>1817</v>
      </c>
      <c r="C856" s="1499" t="s">
        <v>93</v>
      </c>
      <c r="D856" s="1500">
        <v>50</v>
      </c>
      <c r="E856" s="1523"/>
      <c r="F856" s="1497">
        <f>E856*D856</f>
        <v>0</v>
      </c>
    </row>
    <row r="857" spans="1:6" ht="12.75">
      <c r="A857" s="1498"/>
      <c r="B857" s="1516"/>
      <c r="C857" s="1499"/>
      <c r="D857" s="1500"/>
      <c r="E857" s="1523"/>
      <c r="F857" s="1497"/>
    </row>
    <row r="858" spans="1:6" ht="51">
      <c r="A858" s="1498" t="s">
        <v>1816</v>
      </c>
      <c r="B858" s="1516" t="s">
        <v>1815</v>
      </c>
      <c r="C858" s="1499" t="s">
        <v>93</v>
      </c>
      <c r="D858" s="1500">
        <v>5</v>
      </c>
      <c r="E858" s="1523"/>
      <c r="F858" s="1497">
        <f>E858*D858</f>
        <v>0</v>
      </c>
    </row>
    <row r="859" spans="1:6" ht="12.75">
      <c r="A859" s="1498"/>
      <c r="B859" s="1516"/>
      <c r="C859" s="1499"/>
      <c r="D859" s="1500"/>
      <c r="E859" s="1523"/>
      <c r="F859" s="1497"/>
    </row>
    <row r="860" spans="1:6" ht="51">
      <c r="A860" s="1498" t="s">
        <v>126</v>
      </c>
      <c r="B860" s="1516" t="s">
        <v>1814</v>
      </c>
      <c r="C860" s="1499" t="s">
        <v>93</v>
      </c>
      <c r="D860" s="1500">
        <v>130</v>
      </c>
      <c r="E860" s="1523"/>
      <c r="F860" s="1497">
        <f>SUM(D860*E860)</f>
        <v>0</v>
      </c>
    </row>
    <row r="861" spans="1:6" ht="14.25">
      <c r="A861" s="1580"/>
      <c r="B861" s="1516" t="s">
        <v>1813</v>
      </c>
      <c r="C861" s="1499" t="s">
        <v>950</v>
      </c>
      <c r="D861" s="1500">
        <v>2600</v>
      </c>
      <c r="E861" s="1523"/>
      <c r="F861" s="1497">
        <f>SUM(D861*E861)</f>
        <v>0</v>
      </c>
    </row>
    <row r="862" spans="1:6" ht="14.25">
      <c r="A862" s="1498"/>
      <c r="B862" s="1516" t="s">
        <v>1812</v>
      </c>
      <c r="C862" s="1499" t="s">
        <v>950</v>
      </c>
      <c r="D862" s="1500">
        <v>1300</v>
      </c>
      <c r="E862" s="1523"/>
      <c r="F862" s="1497">
        <f>SUM(D862*E862)</f>
        <v>0</v>
      </c>
    </row>
    <row r="863" spans="1:6" ht="12.75">
      <c r="A863" s="1498"/>
      <c r="B863" s="1581"/>
      <c r="C863" s="1582"/>
      <c r="D863" s="1583"/>
      <c r="E863" s="1584"/>
      <c r="F863" s="1576"/>
    </row>
    <row r="864" spans="1:6" ht="38.25">
      <c r="A864" s="1498" t="s">
        <v>127</v>
      </c>
      <c r="B864" s="1516" t="s">
        <v>1811</v>
      </c>
      <c r="C864" s="1499" t="s">
        <v>1529</v>
      </c>
      <c r="D864" s="1500">
        <v>1</v>
      </c>
      <c r="E864" s="1502"/>
      <c r="F864" s="1497">
        <f>D864*E864</f>
        <v>0</v>
      </c>
    </row>
    <row r="865" spans="1:6" ht="12.75">
      <c r="A865" s="1498"/>
      <c r="B865" s="1516"/>
      <c r="C865" s="1499"/>
      <c r="D865" s="1500"/>
      <c r="E865" s="1502"/>
      <c r="F865" s="1497"/>
    </row>
    <row r="866" spans="1:6" ht="38.25">
      <c r="A866" s="1498" t="s">
        <v>128</v>
      </c>
      <c r="B866" s="1516" t="s">
        <v>1810</v>
      </c>
      <c r="C866" s="1499" t="s">
        <v>1529</v>
      </c>
      <c r="D866" s="1500">
        <v>2</v>
      </c>
      <c r="E866" s="1502"/>
      <c r="F866" s="1497">
        <f>D866*E866</f>
        <v>0</v>
      </c>
    </row>
    <row r="867" spans="1:6" ht="12.75">
      <c r="A867" s="1498"/>
      <c r="B867" s="1516"/>
      <c r="C867" s="1499"/>
      <c r="D867" s="1500"/>
      <c r="E867" s="1502"/>
      <c r="F867" s="1497"/>
    </row>
    <row r="868" spans="1:6" ht="38.25">
      <c r="A868" s="1498" t="s">
        <v>129</v>
      </c>
      <c r="B868" s="1516" t="s">
        <v>1809</v>
      </c>
      <c r="C868" s="1499" t="s">
        <v>1529</v>
      </c>
      <c r="D868" s="1500">
        <v>2</v>
      </c>
      <c r="E868" s="1502"/>
      <c r="F868" s="1497">
        <f>D868*E868</f>
        <v>0</v>
      </c>
    </row>
    <row r="869" spans="1:6" ht="12.75">
      <c r="A869" s="1498"/>
      <c r="B869" s="1581"/>
      <c r="C869" s="1582"/>
      <c r="D869" s="1583"/>
      <c r="E869" s="1585"/>
      <c r="F869" s="1576"/>
    </row>
    <row r="870" spans="1:6" ht="38.25">
      <c r="A870" s="1498" t="s">
        <v>130</v>
      </c>
      <c r="B870" s="1516" t="s">
        <v>1808</v>
      </c>
      <c r="C870" s="1499" t="s">
        <v>1529</v>
      </c>
      <c r="D870" s="1500">
        <v>1</v>
      </c>
      <c r="E870" s="1502"/>
      <c r="F870" s="1497">
        <f>D870*E870</f>
        <v>0</v>
      </c>
    </row>
    <row r="871" spans="1:6" ht="12.75">
      <c r="A871" s="1498"/>
      <c r="B871" s="1581"/>
      <c r="C871" s="1582"/>
      <c r="D871" s="1583"/>
      <c r="E871" s="1585"/>
      <c r="F871" s="1576"/>
    </row>
    <row r="872" spans="1:6" ht="38.25">
      <c r="A872" s="1498" t="s">
        <v>133</v>
      </c>
      <c r="B872" s="1516" t="s">
        <v>1807</v>
      </c>
      <c r="C872" s="1499" t="s">
        <v>1529</v>
      </c>
      <c r="D872" s="1500">
        <v>1</v>
      </c>
      <c r="E872" s="1502"/>
      <c r="F872" s="1497">
        <f>D872*E872</f>
        <v>0</v>
      </c>
    </row>
    <row r="873" spans="1:6" ht="12.75">
      <c r="A873" s="1498"/>
      <c r="B873" s="1581"/>
      <c r="C873" s="1582"/>
      <c r="D873" s="1583"/>
      <c r="E873" s="1585"/>
      <c r="F873" s="1576"/>
    </row>
    <row r="874" spans="1:6" ht="38.25">
      <c r="A874" s="1498" t="s">
        <v>135</v>
      </c>
      <c r="B874" s="1516" t="s">
        <v>1806</v>
      </c>
      <c r="C874" s="1499" t="s">
        <v>1529</v>
      </c>
      <c r="D874" s="1500">
        <v>2</v>
      </c>
      <c r="E874" s="1502"/>
      <c r="F874" s="1497">
        <f>D874*E874</f>
        <v>0</v>
      </c>
    </row>
    <row r="875" spans="1:6" ht="12.75">
      <c r="A875" s="1498"/>
      <c r="B875" s="1581"/>
      <c r="C875" s="1582"/>
      <c r="D875" s="1583"/>
      <c r="E875" s="1585"/>
      <c r="F875" s="1576"/>
    </row>
    <row r="876" spans="1:6" ht="38.25">
      <c r="A876" s="1498" t="s">
        <v>136</v>
      </c>
      <c r="B876" s="1516" t="s">
        <v>1805</v>
      </c>
      <c r="C876" s="1499" t="s">
        <v>1529</v>
      </c>
      <c r="D876" s="1500">
        <v>1</v>
      </c>
      <c r="E876" s="1502"/>
      <c r="F876" s="1497">
        <f>D876*E876</f>
        <v>0</v>
      </c>
    </row>
    <row r="877" spans="1:6" ht="12.75">
      <c r="A877" s="1498"/>
      <c r="B877" s="1581"/>
      <c r="C877" s="1582"/>
      <c r="D877" s="1583"/>
      <c r="E877" s="1585"/>
      <c r="F877" s="1576"/>
    </row>
    <row r="878" spans="1:6" ht="38.25">
      <c r="A878" s="1498" t="s">
        <v>137</v>
      </c>
      <c r="B878" s="1516" t="s">
        <v>1804</v>
      </c>
      <c r="C878" s="1499" t="s">
        <v>1529</v>
      </c>
      <c r="D878" s="1500">
        <v>2</v>
      </c>
      <c r="E878" s="1502"/>
      <c r="F878" s="1497">
        <f>D878*E878</f>
        <v>0</v>
      </c>
    </row>
    <row r="879" spans="1:6" ht="12.75">
      <c r="A879" s="1498"/>
      <c r="B879" s="1581"/>
      <c r="C879" s="1582"/>
      <c r="D879" s="1583"/>
      <c r="E879" s="1585"/>
      <c r="F879" s="1576"/>
    </row>
    <row r="880" spans="1:6" ht="38.25">
      <c r="A880" s="1498" t="s">
        <v>139</v>
      </c>
      <c r="B880" s="1516" t="s">
        <v>1803</v>
      </c>
      <c r="C880" s="1499" t="s">
        <v>1529</v>
      </c>
      <c r="D880" s="1500">
        <v>10</v>
      </c>
      <c r="E880" s="1502"/>
      <c r="F880" s="1497">
        <f>D880*E880</f>
        <v>0</v>
      </c>
    </row>
    <row r="881" spans="1:6" ht="12.75">
      <c r="A881" s="1498"/>
      <c r="B881" s="1581"/>
      <c r="C881" s="1582"/>
      <c r="D881" s="1583"/>
      <c r="E881" s="1585"/>
      <c r="F881" s="1576"/>
    </row>
    <row r="882" spans="1:6" ht="38.25">
      <c r="A882" s="1498" t="s">
        <v>141</v>
      </c>
      <c r="B882" s="1516" t="s">
        <v>1802</v>
      </c>
      <c r="C882" s="1499" t="s">
        <v>1529</v>
      </c>
      <c r="D882" s="1500">
        <v>3</v>
      </c>
      <c r="E882" s="1502"/>
      <c r="F882" s="1497">
        <f>D882*E882</f>
        <v>0</v>
      </c>
    </row>
    <row r="883" spans="1:6" ht="12.75">
      <c r="A883" s="1470"/>
      <c r="B883" s="1581"/>
      <c r="C883" s="1582"/>
      <c r="D883" s="1583"/>
      <c r="E883" s="1585"/>
      <c r="F883" s="1576"/>
    </row>
    <row r="884" spans="1:6" ht="38.25">
      <c r="A884" s="1498" t="s">
        <v>143</v>
      </c>
      <c r="B884" s="1516" t="s">
        <v>1801</v>
      </c>
      <c r="C884" s="1499" t="s">
        <v>1529</v>
      </c>
      <c r="D884" s="1500">
        <v>10</v>
      </c>
      <c r="E884" s="1502"/>
      <c r="F884" s="1497">
        <f>D884*E884</f>
        <v>0</v>
      </c>
    </row>
    <row r="885" spans="1:6" ht="12.75">
      <c r="A885" s="1498"/>
      <c r="B885" s="1516"/>
      <c r="C885" s="1499"/>
      <c r="D885" s="1583"/>
      <c r="E885" s="1502"/>
      <c r="F885" s="1497"/>
    </row>
    <row r="886" spans="1:6" ht="38.25">
      <c r="A886" s="1498" t="s">
        <v>145</v>
      </c>
      <c r="B886" s="1516" t="s">
        <v>1800</v>
      </c>
      <c r="C886" s="1499" t="s">
        <v>1529</v>
      </c>
      <c r="D886" s="1500">
        <v>10</v>
      </c>
      <c r="E886" s="1502"/>
      <c r="F886" s="1497">
        <f>D886*E886</f>
        <v>0</v>
      </c>
    </row>
    <row r="887" spans="1:6" ht="12.75">
      <c r="A887" s="1498"/>
      <c r="B887" s="1516"/>
      <c r="C887" s="1499"/>
      <c r="D887" s="1500"/>
      <c r="E887" s="1502"/>
      <c r="F887" s="1497"/>
    </row>
    <row r="888" spans="1:6" ht="25.5">
      <c r="A888" s="1498" t="s">
        <v>146</v>
      </c>
      <c r="B888" s="1516" t="s">
        <v>1799</v>
      </c>
      <c r="C888" s="1499" t="s">
        <v>1529</v>
      </c>
      <c r="D888" s="1500">
        <v>19</v>
      </c>
      <c r="E888" s="1502"/>
      <c r="F888" s="1497">
        <f>D888*E888</f>
        <v>0</v>
      </c>
    </row>
    <row r="889" spans="1:6" ht="12.75">
      <c r="A889" s="1498"/>
      <c r="B889" s="1516"/>
      <c r="C889" s="1499"/>
      <c r="D889" s="1500"/>
      <c r="E889" s="1502"/>
      <c r="F889" s="1497"/>
    </row>
    <row r="890" spans="1:6" ht="25.5">
      <c r="A890" s="1498" t="s">
        <v>148</v>
      </c>
      <c r="B890" s="1516" t="s">
        <v>1798</v>
      </c>
      <c r="C890" s="1499" t="s">
        <v>1529</v>
      </c>
      <c r="D890" s="1500">
        <v>60</v>
      </c>
      <c r="E890" s="1502"/>
      <c r="F890" s="1497">
        <f>D890*E890</f>
        <v>0</v>
      </c>
    </row>
    <row r="891" spans="1:6" ht="12.75">
      <c r="A891" s="1498"/>
      <c r="B891" s="1516"/>
      <c r="C891" s="1499"/>
      <c r="D891" s="1500"/>
      <c r="E891" s="1502"/>
      <c r="F891" s="1497"/>
    </row>
    <row r="892" spans="1:6" ht="25.5">
      <c r="A892" s="1498" t="s">
        <v>152</v>
      </c>
      <c r="B892" s="1516" t="s">
        <v>1797</v>
      </c>
      <c r="C892" s="1499" t="s">
        <v>93</v>
      </c>
      <c r="D892" s="1500">
        <v>5</v>
      </c>
      <c r="E892" s="1502"/>
      <c r="F892" s="1497">
        <f>D892*E892</f>
        <v>0</v>
      </c>
    </row>
    <row r="893" spans="1:6" ht="12.75">
      <c r="A893" s="1498"/>
      <c r="B893" s="1516"/>
      <c r="C893" s="1499"/>
      <c r="D893" s="1500"/>
      <c r="E893" s="1502"/>
      <c r="F893" s="1497"/>
    </row>
    <row r="894" spans="1:6" ht="38.25">
      <c r="A894" s="1498" t="s">
        <v>185</v>
      </c>
      <c r="B894" s="1516" t="s">
        <v>1796</v>
      </c>
      <c r="C894" s="1499" t="s">
        <v>1529</v>
      </c>
      <c r="D894" s="1500">
        <v>95</v>
      </c>
      <c r="E894" s="1502"/>
      <c r="F894" s="1497">
        <f>D894*E894</f>
        <v>0</v>
      </c>
    </row>
    <row r="895" spans="1:6" ht="12.75">
      <c r="A895" s="1498"/>
      <c r="B895" s="1516"/>
      <c r="C895" s="1499"/>
      <c r="D895" s="1500"/>
      <c r="E895" s="1502"/>
      <c r="F895" s="1497"/>
    </row>
    <row r="896" spans="1:6" ht="25.5">
      <c r="A896" s="1498" t="s">
        <v>187</v>
      </c>
      <c r="B896" s="1516" t="s">
        <v>1795</v>
      </c>
      <c r="C896" s="1499" t="s">
        <v>1529</v>
      </c>
      <c r="D896" s="1500">
        <v>220</v>
      </c>
      <c r="E896" s="1502"/>
      <c r="F896" s="1497">
        <f>D896*E896</f>
        <v>0</v>
      </c>
    </row>
    <row r="897" spans="1:6" ht="12.75">
      <c r="A897" s="1470"/>
      <c r="B897" s="1516"/>
      <c r="C897" s="1499"/>
      <c r="D897" s="1500"/>
      <c r="E897" s="1502"/>
      <c r="F897" s="1497"/>
    </row>
    <row r="898" spans="1:6" ht="25.5">
      <c r="A898" s="1498" t="s">
        <v>189</v>
      </c>
      <c r="B898" s="1516" t="s">
        <v>1794</v>
      </c>
      <c r="C898" s="1499" t="s">
        <v>1529</v>
      </c>
      <c r="D898" s="1500">
        <v>350</v>
      </c>
      <c r="E898" s="1502"/>
      <c r="F898" s="1497">
        <f>D898*E898</f>
        <v>0</v>
      </c>
    </row>
    <row r="899" spans="1:6" ht="12.75">
      <c r="A899" s="1498"/>
      <c r="B899" s="1516"/>
      <c r="C899" s="1499"/>
      <c r="D899" s="1500"/>
      <c r="E899" s="1502"/>
      <c r="F899" s="1497"/>
    </row>
    <row r="900" spans="1:6" ht="38.25">
      <c r="A900" s="1498" t="s">
        <v>190</v>
      </c>
      <c r="B900" s="1516" t="s">
        <v>1793</v>
      </c>
      <c r="C900" s="1499" t="s">
        <v>1529</v>
      </c>
      <c r="D900" s="1500">
        <v>40</v>
      </c>
      <c r="E900" s="1502"/>
      <c r="F900" s="1497">
        <f>D900*E900</f>
        <v>0</v>
      </c>
    </row>
    <row r="901" spans="1:6" ht="12.75">
      <c r="A901" s="1498"/>
      <c r="B901" s="1516"/>
      <c r="C901" s="1499"/>
      <c r="D901" s="1500"/>
      <c r="E901" s="1502"/>
      <c r="F901" s="1497"/>
    </row>
    <row r="902" spans="1:6" ht="25.5">
      <c r="A902" s="1498" t="s">
        <v>191</v>
      </c>
      <c r="B902" s="1516" t="s">
        <v>1792</v>
      </c>
      <c r="C902" s="1499" t="s">
        <v>93</v>
      </c>
      <c r="D902" s="1500">
        <v>1</v>
      </c>
      <c r="E902" s="1502"/>
      <c r="F902" s="1497">
        <f>D902*E902</f>
        <v>0</v>
      </c>
    </row>
    <row r="903" spans="1:6" ht="12.75">
      <c r="A903" s="1498"/>
      <c r="B903" s="1516"/>
      <c r="C903" s="1499"/>
      <c r="D903" s="1500"/>
      <c r="E903" s="1502"/>
      <c r="F903" s="1497"/>
    </row>
    <row r="904" spans="1:6" ht="25.5">
      <c r="A904" s="1498" t="s">
        <v>193</v>
      </c>
      <c r="B904" s="1516" t="s">
        <v>1791</v>
      </c>
      <c r="C904" s="1499" t="s">
        <v>93</v>
      </c>
      <c r="D904" s="1500">
        <v>1</v>
      </c>
      <c r="E904" s="1502"/>
      <c r="F904" s="1497">
        <f>D904*E904</f>
        <v>0</v>
      </c>
    </row>
    <row r="905" spans="1:6" ht="12.75">
      <c r="A905" s="1498"/>
      <c r="B905" s="1516"/>
      <c r="C905" s="1499"/>
      <c r="D905" s="1500"/>
      <c r="E905" s="1502"/>
      <c r="F905" s="1497"/>
    </row>
    <row r="906" spans="1:6" ht="25.5">
      <c r="A906" s="1498" t="s">
        <v>193</v>
      </c>
      <c r="B906" s="1516" t="s">
        <v>1790</v>
      </c>
      <c r="C906" s="1499" t="s">
        <v>93</v>
      </c>
      <c r="D906" s="1500">
        <v>1</v>
      </c>
      <c r="E906" s="1502"/>
      <c r="F906" s="1497">
        <f>D906*E906</f>
        <v>0</v>
      </c>
    </row>
    <row r="907" spans="1:6" ht="12.75">
      <c r="A907" s="1470"/>
      <c r="B907" s="1516"/>
      <c r="C907" s="1499"/>
      <c r="D907" s="1500"/>
      <c r="E907" s="1502"/>
      <c r="F907" s="1497"/>
    </row>
    <row r="908" spans="1:6" ht="25.5">
      <c r="A908" s="1498" t="s">
        <v>194</v>
      </c>
      <c r="B908" s="1516" t="s">
        <v>1789</v>
      </c>
      <c r="C908" s="1499" t="s">
        <v>93</v>
      </c>
      <c r="D908" s="1500">
        <v>1</v>
      </c>
      <c r="E908" s="1502"/>
      <c r="F908" s="1497">
        <f>D908*E908</f>
        <v>0</v>
      </c>
    </row>
    <row r="909" spans="1:6" ht="12.75">
      <c r="A909" s="1498"/>
      <c r="B909" s="1516"/>
      <c r="C909" s="1499"/>
      <c r="D909" s="1500"/>
      <c r="E909" s="1502"/>
      <c r="F909" s="1497"/>
    </row>
    <row r="910" spans="1:6" ht="12.75">
      <c r="A910" s="1498"/>
      <c r="B910" s="1516"/>
      <c r="C910" s="1499"/>
      <c r="D910" s="1500"/>
      <c r="E910" s="1502"/>
      <c r="F910" s="1497"/>
    </row>
    <row r="911" spans="1:6" ht="38.25">
      <c r="A911" s="1498" t="s">
        <v>195</v>
      </c>
      <c r="B911" s="1516" t="s">
        <v>1788</v>
      </c>
      <c r="C911" s="1499" t="s">
        <v>1529</v>
      </c>
      <c r="D911" s="1500">
        <v>31</v>
      </c>
      <c r="E911" s="1502"/>
      <c r="F911" s="1497">
        <f>D911*E911</f>
        <v>0</v>
      </c>
    </row>
    <row r="912" spans="1:6" ht="12.75">
      <c r="A912" s="1498"/>
      <c r="B912" s="1516"/>
      <c r="C912" s="1499"/>
      <c r="D912" s="1500"/>
      <c r="E912" s="1502"/>
      <c r="F912" s="1497"/>
    </row>
    <row r="913" spans="1:6" ht="38.25">
      <c r="A913" s="1498" t="s">
        <v>206</v>
      </c>
      <c r="B913" s="1516" t="s">
        <v>1787</v>
      </c>
      <c r="C913" s="1499" t="s">
        <v>1529</v>
      </c>
      <c r="D913" s="1500">
        <v>1</v>
      </c>
      <c r="E913" s="1502"/>
      <c r="F913" s="1497">
        <f>D913*E913</f>
        <v>0</v>
      </c>
    </row>
    <row r="914" spans="1:6" ht="12.75">
      <c r="A914" s="1498"/>
      <c r="B914" s="1516"/>
      <c r="C914" s="1499"/>
      <c r="D914" s="1500"/>
      <c r="E914" s="1502"/>
      <c r="F914" s="1497"/>
    </row>
    <row r="915" spans="1:6" ht="38.25">
      <c r="A915" s="1498" t="s">
        <v>207</v>
      </c>
      <c r="B915" s="1516" t="s">
        <v>1786</v>
      </c>
      <c r="C915" s="1499" t="s">
        <v>1529</v>
      </c>
      <c r="D915" s="1500">
        <v>1</v>
      </c>
      <c r="E915" s="1502"/>
      <c r="F915" s="1497">
        <f>D915*E915</f>
        <v>0</v>
      </c>
    </row>
    <row r="916" spans="1:6" ht="12.75">
      <c r="A916" s="1498"/>
      <c r="B916" s="1516"/>
      <c r="C916" s="1499"/>
      <c r="D916" s="1500"/>
      <c r="E916" s="1502"/>
      <c r="F916" s="1497"/>
    </row>
    <row r="917" spans="1:6" ht="38.25">
      <c r="A917" s="1498" t="s">
        <v>208</v>
      </c>
      <c r="B917" s="1516" t="s">
        <v>1785</v>
      </c>
      <c r="C917" s="1499" t="s">
        <v>1529</v>
      </c>
      <c r="D917" s="1500">
        <v>2</v>
      </c>
      <c r="E917" s="1502"/>
      <c r="F917" s="1497">
        <f>D917*E917</f>
        <v>0</v>
      </c>
    </row>
    <row r="918" spans="1:6" ht="12.75">
      <c r="A918" s="1498"/>
      <c r="B918" s="1516"/>
      <c r="C918" s="1499"/>
      <c r="D918" s="1500"/>
      <c r="E918" s="1502"/>
      <c r="F918" s="1497"/>
    </row>
    <row r="919" spans="1:6" ht="38.25">
      <c r="A919" s="1498" t="s">
        <v>209</v>
      </c>
      <c r="B919" s="1516" t="s">
        <v>1784</v>
      </c>
      <c r="C919" s="1499" t="s">
        <v>1529</v>
      </c>
      <c r="D919" s="1500">
        <v>1</v>
      </c>
      <c r="E919" s="1502"/>
      <c r="F919" s="1497">
        <f>D919*E919</f>
        <v>0</v>
      </c>
    </row>
    <row r="920" spans="1:6" ht="12.75">
      <c r="A920" s="1498"/>
      <c r="B920" s="1516"/>
      <c r="C920" s="1499"/>
      <c r="D920" s="1500"/>
      <c r="E920" s="1502"/>
      <c r="F920" s="1497"/>
    </row>
    <row r="921" spans="1:6" ht="38.25">
      <c r="A921" s="1498" t="s">
        <v>210</v>
      </c>
      <c r="B921" s="1516" t="s">
        <v>1783</v>
      </c>
      <c r="C921" s="1499" t="s">
        <v>1529</v>
      </c>
      <c r="D921" s="1500">
        <v>1</v>
      </c>
      <c r="E921" s="1502"/>
      <c r="F921" s="1497">
        <f>D921*E921</f>
        <v>0</v>
      </c>
    </row>
    <row r="922" spans="1:6" ht="12.75">
      <c r="A922" s="1498"/>
      <c r="B922" s="1516"/>
      <c r="C922" s="1499"/>
      <c r="D922" s="1500"/>
      <c r="E922" s="1502"/>
      <c r="F922" s="1497"/>
    </row>
    <row r="923" spans="1:6" ht="25.5">
      <c r="A923" s="1498" t="s">
        <v>211</v>
      </c>
      <c r="B923" s="1516" t="s">
        <v>1782</v>
      </c>
      <c r="C923" s="1499" t="s">
        <v>1529</v>
      </c>
      <c r="D923" s="1500">
        <v>10</v>
      </c>
      <c r="E923" s="1502"/>
      <c r="F923" s="1497">
        <f>D923*E923</f>
        <v>0</v>
      </c>
    </row>
    <row r="924" spans="1:6" ht="12.75">
      <c r="A924" s="1470"/>
      <c r="B924" s="1516"/>
      <c r="C924" s="1499"/>
      <c r="D924" s="1500"/>
      <c r="E924" s="1502"/>
      <c r="F924" s="1497"/>
    </row>
    <row r="925" spans="1:6" ht="25.5">
      <c r="A925" s="1498" t="s">
        <v>212</v>
      </c>
      <c r="B925" s="1516" t="s">
        <v>1781</v>
      </c>
      <c r="C925" s="1499" t="s">
        <v>1529</v>
      </c>
      <c r="D925" s="1500">
        <v>1</v>
      </c>
      <c r="E925" s="1502"/>
      <c r="F925" s="1497">
        <f>D925*E925</f>
        <v>0</v>
      </c>
    </row>
    <row r="926" spans="1:6" ht="12.75">
      <c r="A926" s="1470"/>
      <c r="B926" s="1516"/>
      <c r="C926" s="1499"/>
      <c r="D926" s="1500"/>
      <c r="E926" s="1502"/>
      <c r="F926" s="1497"/>
    </row>
    <row r="927" spans="1:6" ht="25.5">
      <c r="A927" s="1498" t="s">
        <v>213</v>
      </c>
      <c r="B927" s="1516" t="s">
        <v>1780</v>
      </c>
      <c r="C927" s="1499" t="s">
        <v>1529</v>
      </c>
      <c r="D927" s="1500">
        <v>2</v>
      </c>
      <c r="E927" s="1502"/>
      <c r="F927" s="1497">
        <f>D927*E927</f>
        <v>0</v>
      </c>
    </row>
    <row r="928" spans="1:6" ht="12.75">
      <c r="A928" s="1498"/>
      <c r="B928" s="1516"/>
      <c r="C928" s="1499"/>
      <c r="D928" s="1500"/>
      <c r="E928" s="1502"/>
      <c r="F928" s="1497"/>
    </row>
    <row r="929" spans="1:6" ht="38.25">
      <c r="A929" s="1498" t="s">
        <v>414</v>
      </c>
      <c r="B929" s="1516" t="s">
        <v>1779</v>
      </c>
      <c r="C929" s="1499" t="s">
        <v>1529</v>
      </c>
      <c r="D929" s="1500">
        <v>2</v>
      </c>
      <c r="E929" s="1502"/>
      <c r="F929" s="1497">
        <f>D929*E929</f>
        <v>0</v>
      </c>
    </row>
    <row r="930" spans="1:6" ht="12.75">
      <c r="A930" s="1498"/>
      <c r="B930" s="1516"/>
      <c r="C930" s="1499"/>
      <c r="D930" s="1500"/>
      <c r="E930" s="1502"/>
      <c r="F930" s="1497"/>
    </row>
    <row r="931" spans="1:6" ht="38.25">
      <c r="A931" s="1498" t="s">
        <v>415</v>
      </c>
      <c r="B931" s="1516" t="s">
        <v>1778</v>
      </c>
      <c r="C931" s="1499" t="s">
        <v>1529</v>
      </c>
      <c r="D931" s="1500">
        <v>1</v>
      </c>
      <c r="E931" s="1502"/>
      <c r="F931" s="1497">
        <f>D931*E931</f>
        <v>0</v>
      </c>
    </row>
    <row r="932" spans="1:6" ht="12.75">
      <c r="A932" s="1498"/>
      <c r="B932" s="1516"/>
      <c r="C932" s="1499"/>
      <c r="D932" s="1500"/>
      <c r="E932" s="1502"/>
      <c r="F932" s="1497"/>
    </row>
    <row r="933" spans="1:6" ht="38.25">
      <c r="A933" s="1498" t="s">
        <v>416</v>
      </c>
      <c r="B933" s="1516" t="s">
        <v>1777</v>
      </c>
      <c r="C933" s="1499" t="s">
        <v>1529</v>
      </c>
      <c r="D933" s="1500">
        <v>1</v>
      </c>
      <c r="E933" s="1502"/>
      <c r="F933" s="1497">
        <f>D933*E933</f>
        <v>0</v>
      </c>
    </row>
    <row r="934" spans="1:6" ht="12.75">
      <c r="A934" s="1586"/>
      <c r="B934" s="1516"/>
      <c r="C934" s="1499"/>
      <c r="D934" s="1500"/>
      <c r="E934" s="1502"/>
      <c r="F934" s="1497"/>
    </row>
    <row r="935" spans="1:6" ht="38.25">
      <c r="A935" s="1498" t="s">
        <v>417</v>
      </c>
      <c r="B935" s="1516" t="s">
        <v>1776</v>
      </c>
      <c r="C935" s="1499" t="s">
        <v>1529</v>
      </c>
      <c r="D935" s="1500">
        <v>1</v>
      </c>
      <c r="E935" s="1502"/>
      <c r="F935" s="1497">
        <f>D935*E935</f>
        <v>0</v>
      </c>
    </row>
    <row r="936" spans="1:6" ht="12.75">
      <c r="A936" s="1470"/>
      <c r="B936" s="1516"/>
      <c r="C936" s="1499"/>
      <c r="D936" s="1500"/>
      <c r="E936" s="1502"/>
      <c r="F936" s="1497"/>
    </row>
    <row r="937" spans="1:6" ht="38.25">
      <c r="A937" s="1498" t="s">
        <v>418</v>
      </c>
      <c r="B937" s="1516" t="s">
        <v>1775</v>
      </c>
      <c r="C937" s="1499" t="s">
        <v>1529</v>
      </c>
      <c r="D937" s="1500">
        <v>1</v>
      </c>
      <c r="E937" s="1502"/>
      <c r="F937" s="1497">
        <f>D937*E937</f>
        <v>0</v>
      </c>
    </row>
    <row r="938" spans="1:6" ht="12.75">
      <c r="A938" s="1470"/>
      <c r="B938" s="1516"/>
      <c r="C938" s="1499"/>
      <c r="D938" s="1500"/>
      <c r="E938" s="1502"/>
      <c r="F938" s="1497"/>
    </row>
    <row r="939" spans="1:6" s="1515" customFormat="1" ht="25.5">
      <c r="A939" s="1515" t="s">
        <v>419</v>
      </c>
      <c r="B939" s="1516" t="s">
        <v>1774</v>
      </c>
      <c r="C939" s="1499" t="s">
        <v>951</v>
      </c>
      <c r="D939" s="1500">
        <v>2</v>
      </c>
      <c r="E939" s="1502"/>
      <c r="F939" s="1497">
        <f>D939*E939</f>
        <v>0</v>
      </c>
    </row>
    <row r="940" spans="1:6" s="1515" customFormat="1" ht="12.75">
      <c r="A940" s="1498"/>
      <c r="B940" s="1516"/>
      <c r="C940" s="1499"/>
      <c r="D940" s="1500"/>
      <c r="E940" s="1502"/>
      <c r="F940" s="1497"/>
    </row>
    <row r="941" spans="1:6" s="1515" customFormat="1" ht="25.5">
      <c r="A941" s="1498" t="s">
        <v>420</v>
      </c>
      <c r="B941" s="1516" t="s">
        <v>1773</v>
      </c>
      <c r="C941" s="1499" t="s">
        <v>951</v>
      </c>
      <c r="D941" s="1500">
        <v>1</v>
      </c>
      <c r="E941" s="1502"/>
      <c r="F941" s="1497">
        <f>D941*E941</f>
        <v>0</v>
      </c>
    </row>
    <row r="942" spans="1:6" s="1515" customFormat="1" ht="12.75">
      <c r="A942" s="1498"/>
      <c r="B942" s="1516"/>
      <c r="C942" s="1499"/>
      <c r="D942" s="1500"/>
      <c r="E942" s="1502"/>
      <c r="F942" s="1497"/>
    </row>
    <row r="943" spans="1:6" s="1515" customFormat="1" ht="12.75">
      <c r="A943" s="1515" t="s">
        <v>460</v>
      </c>
      <c r="B943" s="1516" t="s">
        <v>1530</v>
      </c>
      <c r="C943" s="1499" t="s">
        <v>1237</v>
      </c>
      <c r="D943" s="1500">
        <v>1</v>
      </c>
      <c r="E943" s="1502"/>
      <c r="F943" s="1497">
        <f>D943*E943</f>
        <v>0</v>
      </c>
    </row>
    <row r="944" spans="1:6" s="1515" customFormat="1" ht="12.75">
      <c r="A944" s="1498"/>
      <c r="B944" s="1516"/>
      <c r="C944" s="1499"/>
      <c r="D944" s="1500"/>
      <c r="E944" s="1502"/>
      <c r="F944" s="1497"/>
    </row>
    <row r="945" spans="1:7" s="1515" customFormat="1" ht="12.75">
      <c r="A945" s="1498"/>
      <c r="B945" s="1516"/>
      <c r="C945" s="1499"/>
      <c r="D945" s="1500"/>
      <c r="E945" s="1502"/>
      <c r="F945" s="1497"/>
    </row>
    <row r="946" spans="1:7" s="1515" customFormat="1" ht="12.75">
      <c r="A946" s="1498"/>
      <c r="B946" s="1516"/>
      <c r="C946" s="1558"/>
      <c r="D946" s="1587"/>
      <c r="E946" s="1588"/>
    </row>
    <row r="947" spans="1:7" s="1510" customFormat="1" ht="25.5">
      <c r="A947" s="1492"/>
      <c r="B947" s="1503" t="s">
        <v>1772</v>
      </c>
      <c r="C947" s="1504"/>
      <c r="D947" s="1504"/>
      <c r="E947" s="1505"/>
      <c r="F947" s="1506">
        <f>SUM(F824:F943)</f>
        <v>0</v>
      </c>
      <c r="G947" s="1515"/>
    </row>
    <row r="948" spans="1:7" s="1510" customFormat="1" ht="12.75">
      <c r="A948" s="1492"/>
      <c r="B948" s="1492"/>
      <c r="C948" s="1589"/>
      <c r="D948" s="1590"/>
      <c r="E948" s="1591"/>
      <c r="F948" s="1515"/>
      <c r="G948" s="1515"/>
    </row>
    <row r="949" spans="1:7" s="1510" customFormat="1" ht="12.75">
      <c r="A949" s="1492"/>
      <c r="B949" s="1592"/>
      <c r="C949" s="1589"/>
      <c r="D949" s="1590"/>
      <c r="E949" s="1591"/>
      <c r="F949" s="1593"/>
    </row>
    <row r="950" spans="1:7" s="1510" customFormat="1" ht="12.75">
      <c r="A950" s="1485" t="s">
        <v>1220</v>
      </c>
      <c r="B950" s="1486" t="s">
        <v>1771</v>
      </c>
      <c r="C950" s="1487"/>
      <c r="D950" s="1488"/>
      <c r="E950" s="1489"/>
      <c r="F950" s="1490"/>
    </row>
    <row r="951" spans="1:7" s="1515" customFormat="1" ht="12.75">
      <c r="A951" s="1492"/>
      <c r="B951" s="1492"/>
      <c r="C951" s="1589"/>
      <c r="D951" s="1590"/>
      <c r="E951" s="1591"/>
      <c r="F951" s="1594"/>
      <c r="G951" s="1510"/>
    </row>
    <row r="952" spans="1:7" s="1510" customFormat="1" ht="38.25">
      <c r="A952" s="1474" t="s">
        <v>1</v>
      </c>
      <c r="B952" s="1516" t="s">
        <v>1770</v>
      </c>
      <c r="C952" s="1589"/>
      <c r="D952" s="1590"/>
      <c r="E952" s="1591"/>
      <c r="F952" s="1497"/>
    </row>
    <row r="953" spans="1:7" s="1510" customFormat="1" ht="12.75">
      <c r="A953" s="1474"/>
      <c r="B953" s="1516" t="s">
        <v>1769</v>
      </c>
      <c r="C953" s="1499" t="s">
        <v>950</v>
      </c>
      <c r="D953" s="1590">
        <v>150</v>
      </c>
      <c r="E953" s="1591"/>
      <c r="F953" s="1497">
        <f t="shared" ref="F953:F966" si="22">SUM(D953*E953)</f>
        <v>0</v>
      </c>
    </row>
    <row r="954" spans="1:7" s="1510" customFormat="1" ht="12.75">
      <c r="A954" s="1474"/>
      <c r="B954" s="1516" t="s">
        <v>1768</v>
      </c>
      <c r="C954" s="1499" t="s">
        <v>950</v>
      </c>
      <c r="D954" s="1590">
        <v>100</v>
      </c>
      <c r="E954" s="1591"/>
      <c r="F954" s="1497">
        <f t="shared" si="22"/>
        <v>0</v>
      </c>
    </row>
    <row r="955" spans="1:7" s="1510" customFormat="1" ht="12.75">
      <c r="A955" s="1474"/>
      <c r="B955" s="1516" t="s">
        <v>1546</v>
      </c>
      <c r="C955" s="1499" t="s">
        <v>950</v>
      </c>
      <c r="D955" s="1590">
        <v>400</v>
      </c>
      <c r="E955" s="1591"/>
      <c r="F955" s="1497">
        <f t="shared" si="22"/>
        <v>0</v>
      </c>
    </row>
    <row r="956" spans="1:7" s="1510" customFormat="1" ht="12.75">
      <c r="A956" s="1474"/>
      <c r="B956" s="1516" t="s">
        <v>1767</v>
      </c>
      <c r="C956" s="1499" t="s">
        <v>950</v>
      </c>
      <c r="D956" s="1590">
        <v>250</v>
      </c>
      <c r="E956" s="1591"/>
      <c r="F956" s="1497">
        <f t="shared" si="22"/>
        <v>0</v>
      </c>
    </row>
    <row r="957" spans="1:7" s="1510" customFormat="1" ht="12.75">
      <c r="A957" s="1474"/>
      <c r="B957" s="1516" t="s">
        <v>1766</v>
      </c>
      <c r="C957" s="1499" t="s">
        <v>950</v>
      </c>
      <c r="D957" s="1590">
        <v>1200</v>
      </c>
      <c r="E957" s="1591"/>
      <c r="F957" s="1497">
        <f t="shared" si="22"/>
        <v>0</v>
      </c>
      <c r="G957" s="1515"/>
    </row>
    <row r="958" spans="1:7" s="1510" customFormat="1" ht="12.75">
      <c r="A958" s="1474"/>
      <c r="B958" s="1516" t="s">
        <v>1765</v>
      </c>
      <c r="C958" s="1499" t="s">
        <v>950</v>
      </c>
      <c r="D958" s="1500">
        <v>100</v>
      </c>
      <c r="E958" s="1591"/>
      <c r="F958" s="1497">
        <f t="shared" si="22"/>
        <v>0</v>
      </c>
      <c r="G958" s="1515"/>
    </row>
    <row r="959" spans="1:7" s="1515" customFormat="1" ht="12.75">
      <c r="A959" s="1474"/>
      <c r="B959" s="1516" t="s">
        <v>1764</v>
      </c>
      <c r="C959" s="1499" t="s">
        <v>950</v>
      </c>
      <c r="D959" s="1500">
        <v>100</v>
      </c>
      <c r="E959" s="1591"/>
      <c r="F959" s="1497">
        <f t="shared" si="22"/>
        <v>0</v>
      </c>
    </row>
    <row r="960" spans="1:7" s="1515" customFormat="1" ht="12.75">
      <c r="A960" s="1474"/>
      <c r="B960" s="1516" t="s">
        <v>1763</v>
      </c>
      <c r="C960" s="1499" t="s">
        <v>950</v>
      </c>
      <c r="D960" s="1500">
        <v>350</v>
      </c>
      <c r="E960" s="1591"/>
      <c r="F960" s="1497">
        <f t="shared" si="22"/>
        <v>0</v>
      </c>
    </row>
    <row r="961" spans="1:6" s="1515" customFormat="1" ht="12.75">
      <c r="A961" s="1474"/>
      <c r="B961" s="1516" t="s">
        <v>1757</v>
      </c>
      <c r="C961" s="1499" t="s">
        <v>950</v>
      </c>
      <c r="D961" s="1500">
        <v>1200</v>
      </c>
      <c r="E961" s="1591"/>
      <c r="F961" s="1497">
        <f t="shared" si="22"/>
        <v>0</v>
      </c>
    </row>
    <row r="962" spans="1:6" s="1515" customFormat="1" ht="12.75">
      <c r="A962" s="1474"/>
      <c r="B962" s="1516" t="s">
        <v>1756</v>
      </c>
      <c r="C962" s="1499" t="s">
        <v>950</v>
      </c>
      <c r="D962" s="1500">
        <v>25000</v>
      </c>
      <c r="E962" s="1591"/>
      <c r="F962" s="1497">
        <f t="shared" si="22"/>
        <v>0</v>
      </c>
    </row>
    <row r="963" spans="1:6" s="1515" customFormat="1" ht="12.75">
      <c r="A963" s="1474"/>
      <c r="B963" s="1516" t="s">
        <v>1755</v>
      </c>
      <c r="C963" s="1499" t="s">
        <v>950</v>
      </c>
      <c r="D963" s="1500">
        <v>10000</v>
      </c>
      <c r="E963" s="1591"/>
      <c r="F963" s="1497">
        <f t="shared" si="22"/>
        <v>0</v>
      </c>
    </row>
    <row r="964" spans="1:6" s="1515" customFormat="1" ht="12.75">
      <c r="A964" s="1474"/>
      <c r="B964" s="1516" t="s">
        <v>1762</v>
      </c>
      <c r="C964" s="1499" t="s">
        <v>950</v>
      </c>
      <c r="D964" s="1500">
        <v>800</v>
      </c>
      <c r="E964" s="1591"/>
      <c r="F964" s="1497">
        <f t="shared" si="22"/>
        <v>0</v>
      </c>
    </row>
    <row r="965" spans="1:6" s="1515" customFormat="1" ht="12.75">
      <c r="A965" s="1474"/>
      <c r="B965" s="1516" t="s">
        <v>1761</v>
      </c>
      <c r="C965" s="1499" t="s">
        <v>950</v>
      </c>
      <c r="D965" s="1500">
        <v>350</v>
      </c>
      <c r="E965" s="1502"/>
      <c r="F965" s="1497">
        <f t="shared" si="22"/>
        <v>0</v>
      </c>
    </row>
    <row r="966" spans="1:6" s="1515" customFormat="1" ht="12.75">
      <c r="A966" s="1474"/>
      <c r="B966" s="1516" t="s">
        <v>1760</v>
      </c>
      <c r="C966" s="1499" t="s">
        <v>950</v>
      </c>
      <c r="D966" s="1500">
        <v>600</v>
      </c>
      <c r="E966" s="1502"/>
      <c r="F966" s="1497">
        <f t="shared" si="22"/>
        <v>0</v>
      </c>
    </row>
    <row r="967" spans="1:6" s="1515" customFormat="1" ht="12.75">
      <c r="A967" s="1595"/>
      <c r="B967" s="1595"/>
      <c r="C967" s="1596"/>
      <c r="D967" s="1597"/>
      <c r="E967" s="1598"/>
      <c r="F967" s="1594"/>
    </row>
    <row r="968" spans="1:6" s="1515" customFormat="1" ht="38.25">
      <c r="A968" s="1474" t="s">
        <v>94</v>
      </c>
      <c r="B968" s="1516" t="s">
        <v>1759</v>
      </c>
      <c r="C968" s="1589"/>
      <c r="D968" s="1590"/>
      <c r="E968" s="1591"/>
      <c r="F968" s="1594"/>
    </row>
    <row r="969" spans="1:6" s="1515" customFormat="1" ht="12.75">
      <c r="A969" s="1474"/>
      <c r="B969" s="1516" t="s">
        <v>1757</v>
      </c>
      <c r="C969" s="1589" t="s">
        <v>950</v>
      </c>
      <c r="D969" s="1590">
        <v>50</v>
      </c>
      <c r="E969" s="1591"/>
      <c r="F969" s="1497">
        <f t="shared" ref="F969:F974" si="23">SUM(D969*E969)</f>
        <v>0</v>
      </c>
    </row>
    <row r="970" spans="1:6" s="1515" customFormat="1" ht="12.75">
      <c r="A970" s="1474"/>
      <c r="B970" s="1516" t="s">
        <v>1756</v>
      </c>
      <c r="C970" s="1499" t="s">
        <v>950</v>
      </c>
      <c r="D970" s="1500">
        <v>50</v>
      </c>
      <c r="E970" s="1502"/>
      <c r="F970" s="1497">
        <f t="shared" si="23"/>
        <v>0</v>
      </c>
    </row>
    <row r="971" spans="1:6" s="1515" customFormat="1" ht="12.75">
      <c r="A971" s="1474"/>
      <c r="B971" s="1516" t="s">
        <v>1755</v>
      </c>
      <c r="C971" s="1499" t="s">
        <v>950</v>
      </c>
      <c r="D971" s="1500">
        <v>20</v>
      </c>
      <c r="E971" s="1502"/>
      <c r="F971" s="1497">
        <f t="shared" si="23"/>
        <v>0</v>
      </c>
    </row>
    <row r="972" spans="1:6" s="1515" customFormat="1" ht="12.75">
      <c r="A972" s="1474"/>
      <c r="B972" s="1516" t="s">
        <v>1745</v>
      </c>
      <c r="C972" s="1499" t="s">
        <v>950</v>
      </c>
      <c r="D972" s="1500">
        <v>30</v>
      </c>
      <c r="E972" s="1502"/>
      <c r="F972" s="1497">
        <f t="shared" si="23"/>
        <v>0</v>
      </c>
    </row>
    <row r="973" spans="1:6" s="1515" customFormat="1" ht="12.75">
      <c r="A973" s="1474"/>
      <c r="B973" s="1516" t="s">
        <v>1533</v>
      </c>
      <c r="C973" s="1499" t="s">
        <v>950</v>
      </c>
      <c r="D973" s="1500">
        <v>30</v>
      </c>
      <c r="E973" s="1502"/>
      <c r="F973" s="1497">
        <f t="shared" si="23"/>
        <v>0</v>
      </c>
    </row>
    <row r="974" spans="1:6" s="1515" customFormat="1" ht="12.75">
      <c r="A974" s="1474"/>
      <c r="B974" s="1516" t="s">
        <v>1532</v>
      </c>
      <c r="C974" s="1499" t="s">
        <v>950</v>
      </c>
      <c r="D974" s="1500">
        <v>50</v>
      </c>
      <c r="E974" s="1502"/>
      <c r="F974" s="1497">
        <f t="shared" si="23"/>
        <v>0</v>
      </c>
    </row>
    <row r="975" spans="1:6" s="1515" customFormat="1" ht="12.75">
      <c r="A975" s="1474"/>
      <c r="B975" s="1516"/>
      <c r="C975" s="1499"/>
      <c r="D975" s="1500"/>
      <c r="E975" s="1502"/>
      <c r="F975" s="1497"/>
    </row>
    <row r="976" spans="1:6" s="1515" customFormat="1" ht="38.25">
      <c r="A976" s="1474" t="s">
        <v>97</v>
      </c>
      <c r="B976" s="1516" t="s">
        <v>1758</v>
      </c>
      <c r="C976" s="1589"/>
      <c r="D976" s="1590"/>
      <c r="E976" s="1591"/>
      <c r="F976" s="1594"/>
    </row>
    <row r="977" spans="1:6" s="1515" customFormat="1" ht="12.75">
      <c r="A977" s="1474"/>
      <c r="B977" s="1516" t="s">
        <v>1757</v>
      </c>
      <c r="C977" s="1589" t="s">
        <v>950</v>
      </c>
      <c r="D977" s="1590">
        <v>55</v>
      </c>
      <c r="E977" s="1591"/>
      <c r="F977" s="1497">
        <f t="shared" ref="F977:F982" si="24">SUM(D977*E977)</f>
        <v>0</v>
      </c>
    </row>
    <row r="978" spans="1:6" s="1515" customFormat="1" ht="12.75">
      <c r="A978" s="1474"/>
      <c r="B978" s="1516" t="s">
        <v>1756</v>
      </c>
      <c r="C978" s="1499" t="s">
        <v>950</v>
      </c>
      <c r="D978" s="1500">
        <v>55</v>
      </c>
      <c r="E978" s="1502"/>
      <c r="F978" s="1497">
        <f t="shared" si="24"/>
        <v>0</v>
      </c>
    </row>
    <row r="979" spans="1:6" s="1515" customFormat="1" ht="12.75">
      <c r="A979" s="1474"/>
      <c r="B979" s="1516" t="s">
        <v>1755</v>
      </c>
      <c r="C979" s="1499" t="s">
        <v>950</v>
      </c>
      <c r="D979" s="1500">
        <v>25</v>
      </c>
      <c r="E979" s="1502"/>
      <c r="F979" s="1497">
        <f t="shared" si="24"/>
        <v>0</v>
      </c>
    </row>
    <row r="980" spans="1:6" s="1515" customFormat="1" ht="12.75">
      <c r="A980" s="1474"/>
      <c r="B980" s="1516" t="s">
        <v>1745</v>
      </c>
      <c r="C980" s="1499" t="s">
        <v>950</v>
      </c>
      <c r="D980" s="1500">
        <v>36</v>
      </c>
      <c r="E980" s="1502"/>
      <c r="F980" s="1497">
        <f t="shared" si="24"/>
        <v>0</v>
      </c>
    </row>
    <row r="981" spans="1:6" s="1515" customFormat="1" ht="12.75">
      <c r="A981" s="1474"/>
      <c r="B981" s="1516" t="s">
        <v>1533</v>
      </c>
      <c r="C981" s="1499" t="s">
        <v>950</v>
      </c>
      <c r="D981" s="1500">
        <v>35</v>
      </c>
      <c r="E981" s="1502"/>
      <c r="F981" s="1497">
        <f t="shared" si="24"/>
        <v>0</v>
      </c>
    </row>
    <row r="982" spans="1:6" s="1515" customFormat="1" ht="12.75">
      <c r="A982" s="1474"/>
      <c r="B982" s="1516" t="s">
        <v>1532</v>
      </c>
      <c r="C982" s="1499" t="s">
        <v>950</v>
      </c>
      <c r="D982" s="1500">
        <v>50</v>
      </c>
      <c r="E982" s="1502"/>
      <c r="F982" s="1497">
        <f t="shared" si="24"/>
        <v>0</v>
      </c>
    </row>
    <row r="983" spans="1:6" s="1515" customFormat="1" ht="12.75">
      <c r="A983" s="1474"/>
      <c r="B983" s="1516"/>
      <c r="C983" s="1499"/>
      <c r="D983" s="1500"/>
      <c r="E983" s="1502"/>
      <c r="F983" s="1497"/>
    </row>
    <row r="984" spans="1:6" s="1515" customFormat="1" ht="38.25">
      <c r="A984" s="1474" t="s">
        <v>98</v>
      </c>
      <c r="B984" s="1516" t="s">
        <v>1754</v>
      </c>
      <c r="C984" s="1589"/>
      <c r="D984" s="1590"/>
      <c r="E984" s="1591"/>
      <c r="F984" s="1594"/>
    </row>
    <row r="985" spans="1:6" s="1515" customFormat="1" ht="12.75">
      <c r="A985" s="1474"/>
      <c r="B985" s="1516" t="s">
        <v>1746</v>
      </c>
      <c r="C985" s="1589" t="s">
        <v>950</v>
      </c>
      <c r="D985" s="1590">
        <v>12</v>
      </c>
      <c r="E985" s="1591"/>
      <c r="F985" s="1497">
        <f>SUM(D985*E985)</f>
        <v>0</v>
      </c>
    </row>
    <row r="986" spans="1:6" s="1515" customFormat="1" ht="12.75">
      <c r="A986" s="1474"/>
      <c r="B986" s="1516" t="s">
        <v>1535</v>
      </c>
      <c r="C986" s="1499" t="s">
        <v>950</v>
      </c>
      <c r="D986" s="1500">
        <v>30</v>
      </c>
      <c r="E986" s="1502"/>
      <c r="F986" s="1497">
        <f>SUM(D986*E986)</f>
        <v>0</v>
      </c>
    </row>
    <row r="987" spans="1:6" s="1515" customFormat="1" ht="12.75">
      <c r="A987" s="1474"/>
      <c r="B987" s="1516" t="s">
        <v>1533</v>
      </c>
      <c r="C987" s="1499" t="s">
        <v>950</v>
      </c>
      <c r="D987" s="1500">
        <v>20</v>
      </c>
      <c r="E987" s="1502"/>
      <c r="F987" s="1497">
        <f>SUM(D987*E987)</f>
        <v>0</v>
      </c>
    </row>
    <row r="988" spans="1:6" s="1515" customFormat="1" ht="12.75">
      <c r="A988" s="1474"/>
      <c r="B988" s="1516" t="s">
        <v>1532</v>
      </c>
      <c r="C988" s="1499" t="s">
        <v>950</v>
      </c>
      <c r="D988" s="1500">
        <v>50</v>
      </c>
      <c r="E988" s="1502"/>
      <c r="F988" s="1497">
        <f>SUM(D988*E988)</f>
        <v>0</v>
      </c>
    </row>
    <row r="989" spans="1:6" s="1515" customFormat="1" ht="12.75">
      <c r="A989" s="1474"/>
      <c r="B989" s="1516"/>
      <c r="C989" s="1589"/>
      <c r="D989" s="1590"/>
      <c r="E989" s="1591"/>
      <c r="F989" s="1497"/>
    </row>
    <row r="990" spans="1:6" s="1515" customFormat="1" ht="12.75">
      <c r="A990" s="1474"/>
      <c r="B990" s="1516"/>
      <c r="C990" s="1589"/>
      <c r="D990" s="1590"/>
      <c r="E990" s="1591"/>
      <c r="F990" s="1497"/>
    </row>
    <row r="991" spans="1:6" s="1515" customFormat="1" ht="38.25">
      <c r="A991" s="1474" t="s">
        <v>101</v>
      </c>
      <c r="B991" s="1516" t="s">
        <v>1753</v>
      </c>
      <c r="C991" s="1596"/>
      <c r="D991" s="1597"/>
      <c r="E991" s="1598"/>
      <c r="F991" s="1594"/>
    </row>
    <row r="992" spans="1:6" s="1515" customFormat="1" ht="12.75">
      <c r="A992" s="1595"/>
      <c r="B992" s="1516" t="s">
        <v>1746</v>
      </c>
      <c r="C992" s="1589" t="s">
        <v>950</v>
      </c>
      <c r="D992" s="1590">
        <v>5</v>
      </c>
      <c r="E992" s="1591"/>
      <c r="F992" s="1497">
        <f>SUM(D992*E992)</f>
        <v>0</v>
      </c>
    </row>
    <row r="993" spans="1:6" s="1515" customFormat="1" ht="12.75">
      <c r="A993" s="1474"/>
      <c r="B993" s="1516" t="s">
        <v>1535</v>
      </c>
      <c r="C993" s="1499" t="s">
        <v>950</v>
      </c>
      <c r="D993" s="1500">
        <v>20</v>
      </c>
      <c r="E993" s="1502"/>
      <c r="F993" s="1497">
        <f>SUM(D993*E993)</f>
        <v>0</v>
      </c>
    </row>
    <row r="994" spans="1:6" s="1515" customFormat="1" ht="12.75">
      <c r="A994" s="1474"/>
      <c r="B994" s="1516" t="s">
        <v>1745</v>
      </c>
      <c r="C994" s="1499" t="s">
        <v>950</v>
      </c>
      <c r="D994" s="1500">
        <v>20</v>
      </c>
      <c r="E994" s="1502"/>
      <c r="F994" s="1497">
        <f>SUM(D994*E994)</f>
        <v>0</v>
      </c>
    </row>
    <row r="995" spans="1:6" s="1515" customFormat="1" ht="12.75">
      <c r="A995" s="1474"/>
      <c r="B995" s="1516" t="s">
        <v>1533</v>
      </c>
      <c r="C995" s="1499" t="s">
        <v>950</v>
      </c>
      <c r="D995" s="1500">
        <v>20</v>
      </c>
      <c r="E995" s="1502"/>
      <c r="F995" s="1497">
        <f>SUM(D995*E995)</f>
        <v>0</v>
      </c>
    </row>
    <row r="996" spans="1:6" s="1515" customFormat="1" ht="12.75">
      <c r="A996" s="1474"/>
      <c r="B996" s="1516" t="s">
        <v>1532</v>
      </c>
      <c r="C996" s="1499" t="s">
        <v>950</v>
      </c>
      <c r="D996" s="1500">
        <v>50</v>
      </c>
      <c r="E996" s="1502"/>
      <c r="F996" s="1497">
        <f>SUM(D996*E996)</f>
        <v>0</v>
      </c>
    </row>
    <row r="997" spans="1:6" s="1515" customFormat="1" ht="12.75">
      <c r="A997" s="1474"/>
      <c r="B997" s="1516"/>
      <c r="C997" s="1589"/>
      <c r="D997" s="1590"/>
      <c r="E997" s="1591"/>
      <c r="F997" s="1497"/>
    </row>
    <row r="998" spans="1:6" s="1515" customFormat="1" ht="38.25">
      <c r="A998" s="1474" t="s">
        <v>110</v>
      </c>
      <c r="B998" s="1516" t="s">
        <v>1752</v>
      </c>
      <c r="C998" s="1596"/>
      <c r="D998" s="1597"/>
      <c r="E998" s="1598"/>
      <c r="F998" s="1594"/>
    </row>
    <row r="999" spans="1:6" s="1515" customFormat="1" ht="12.75">
      <c r="A999" s="1595"/>
      <c r="B999" s="1516" t="s">
        <v>1746</v>
      </c>
      <c r="C999" s="1589" t="s">
        <v>950</v>
      </c>
      <c r="D999" s="1590">
        <v>10</v>
      </c>
      <c r="E999" s="1591"/>
      <c r="F999" s="1497">
        <f>SUM(D999*E999)</f>
        <v>0</v>
      </c>
    </row>
    <row r="1000" spans="1:6" s="1515" customFormat="1" ht="12.75">
      <c r="A1000" s="1474"/>
      <c r="B1000" s="1516" t="s">
        <v>1535</v>
      </c>
      <c r="C1000" s="1499" t="s">
        <v>950</v>
      </c>
      <c r="D1000" s="1500">
        <v>20</v>
      </c>
      <c r="E1000" s="1502"/>
      <c r="F1000" s="1497">
        <f>SUM(D1000*E1000)</f>
        <v>0</v>
      </c>
    </row>
    <row r="1001" spans="1:6" s="1515" customFormat="1" ht="12.75">
      <c r="A1001" s="1474"/>
      <c r="B1001" s="1516" t="s">
        <v>1745</v>
      </c>
      <c r="C1001" s="1499" t="s">
        <v>950</v>
      </c>
      <c r="D1001" s="1500">
        <v>20</v>
      </c>
      <c r="E1001" s="1502"/>
      <c r="F1001" s="1497">
        <f>SUM(D1001*E1001)</f>
        <v>0</v>
      </c>
    </row>
    <row r="1002" spans="1:6" s="1515" customFormat="1" ht="12.75">
      <c r="A1002" s="1474"/>
      <c r="B1002" s="1516" t="s">
        <v>1533</v>
      </c>
      <c r="C1002" s="1499" t="s">
        <v>950</v>
      </c>
      <c r="D1002" s="1500">
        <v>20</v>
      </c>
      <c r="E1002" s="1502"/>
      <c r="F1002" s="1497">
        <f>SUM(D1002*E1002)</f>
        <v>0</v>
      </c>
    </row>
    <row r="1003" spans="1:6" s="1515" customFormat="1" ht="12.75">
      <c r="A1003" s="1474"/>
      <c r="B1003" s="1516" t="s">
        <v>1532</v>
      </c>
      <c r="C1003" s="1499" t="s">
        <v>950</v>
      </c>
      <c r="D1003" s="1500">
        <v>50</v>
      </c>
      <c r="E1003" s="1502"/>
      <c r="F1003" s="1497">
        <f>SUM(D1003*E1003)</f>
        <v>0</v>
      </c>
    </row>
    <row r="1004" spans="1:6" s="1515" customFormat="1" ht="12.75">
      <c r="A1004" s="1474"/>
      <c r="B1004" s="1516"/>
      <c r="C1004" s="1589"/>
      <c r="D1004" s="1590"/>
      <c r="E1004" s="1591"/>
      <c r="F1004" s="1497"/>
    </row>
    <row r="1005" spans="1:6" s="1515" customFormat="1" ht="38.25">
      <c r="A1005" s="1474" t="s">
        <v>116</v>
      </c>
      <c r="B1005" s="1516" t="s">
        <v>1751</v>
      </c>
      <c r="C1005" s="1596"/>
      <c r="D1005" s="1597"/>
      <c r="E1005" s="1598"/>
      <c r="F1005" s="1594"/>
    </row>
    <row r="1006" spans="1:6" s="1515" customFormat="1" ht="12.75">
      <c r="A1006" s="1595"/>
      <c r="B1006" s="1516" t="s">
        <v>1746</v>
      </c>
      <c r="C1006" s="1589" t="s">
        <v>950</v>
      </c>
      <c r="D1006" s="1590">
        <v>10</v>
      </c>
      <c r="E1006" s="1591"/>
      <c r="F1006" s="1497">
        <f>SUM(D1006*E1006)</f>
        <v>0</v>
      </c>
    </row>
    <row r="1007" spans="1:6" s="1515" customFormat="1" ht="12.75">
      <c r="A1007" s="1474"/>
      <c r="B1007" s="1516" t="s">
        <v>1535</v>
      </c>
      <c r="C1007" s="1499" t="s">
        <v>950</v>
      </c>
      <c r="D1007" s="1500">
        <v>20</v>
      </c>
      <c r="E1007" s="1502"/>
      <c r="F1007" s="1497">
        <f>SUM(D1007*E1007)</f>
        <v>0</v>
      </c>
    </row>
    <row r="1008" spans="1:6" s="1515" customFormat="1" ht="12.75">
      <c r="A1008" s="1474"/>
      <c r="B1008" s="1516" t="s">
        <v>1745</v>
      </c>
      <c r="C1008" s="1499" t="s">
        <v>950</v>
      </c>
      <c r="D1008" s="1500">
        <v>20</v>
      </c>
      <c r="E1008" s="1502"/>
      <c r="F1008" s="1497">
        <f>SUM(D1008*E1008)</f>
        <v>0</v>
      </c>
    </row>
    <row r="1009" spans="1:6" s="1515" customFormat="1" ht="12.75">
      <c r="A1009" s="1474"/>
      <c r="B1009" s="1516" t="s">
        <v>1533</v>
      </c>
      <c r="C1009" s="1499" t="s">
        <v>950</v>
      </c>
      <c r="D1009" s="1500">
        <v>20</v>
      </c>
      <c r="E1009" s="1502"/>
      <c r="F1009" s="1497">
        <f>SUM(D1009*E1009)</f>
        <v>0</v>
      </c>
    </row>
    <row r="1010" spans="1:6" s="1515" customFormat="1" ht="12.75">
      <c r="A1010" s="1474"/>
      <c r="B1010" s="1516" t="s">
        <v>1532</v>
      </c>
      <c r="C1010" s="1499" t="s">
        <v>950</v>
      </c>
      <c r="D1010" s="1500">
        <v>50</v>
      </c>
      <c r="E1010" s="1502"/>
      <c r="F1010" s="1497">
        <f>SUM(D1010*E1010)</f>
        <v>0</v>
      </c>
    </row>
    <row r="1011" spans="1:6" s="1515" customFormat="1" ht="12.75">
      <c r="A1011" s="1474"/>
      <c r="B1011" s="1516"/>
      <c r="C1011" s="1589"/>
      <c r="D1011" s="1590"/>
      <c r="E1011" s="1591"/>
      <c r="F1011" s="1497"/>
    </row>
    <row r="1012" spans="1:6" s="1515" customFormat="1" ht="38.25">
      <c r="A1012" s="1474" t="s">
        <v>120</v>
      </c>
      <c r="B1012" s="1516" t="s">
        <v>1750</v>
      </c>
      <c r="C1012" s="1596"/>
      <c r="D1012" s="1597"/>
      <c r="E1012" s="1598"/>
      <c r="F1012" s="1594"/>
    </row>
    <row r="1013" spans="1:6" s="1515" customFormat="1" ht="12.75">
      <c r="A1013" s="1595"/>
      <c r="B1013" s="1516" t="s">
        <v>1746</v>
      </c>
      <c r="C1013" s="1589" t="s">
        <v>950</v>
      </c>
      <c r="D1013" s="1590">
        <v>5</v>
      </c>
      <c r="E1013" s="1591"/>
      <c r="F1013" s="1497">
        <f>SUM(D1013*E1013)</f>
        <v>0</v>
      </c>
    </row>
    <row r="1014" spans="1:6" s="1515" customFormat="1" ht="12.75">
      <c r="A1014" s="1474"/>
      <c r="B1014" s="1516" t="s">
        <v>1535</v>
      </c>
      <c r="C1014" s="1499" t="s">
        <v>950</v>
      </c>
      <c r="D1014" s="1500">
        <v>20</v>
      </c>
      <c r="E1014" s="1502"/>
      <c r="F1014" s="1497">
        <f>SUM(D1014*E1014)</f>
        <v>0</v>
      </c>
    </row>
    <row r="1015" spans="1:6" s="1515" customFormat="1" ht="12.75">
      <c r="A1015" s="1474"/>
      <c r="B1015" s="1516" t="s">
        <v>1745</v>
      </c>
      <c r="C1015" s="1499" t="s">
        <v>950</v>
      </c>
      <c r="D1015" s="1500">
        <v>20</v>
      </c>
      <c r="E1015" s="1502"/>
      <c r="F1015" s="1497">
        <f>SUM(D1015*E1015)</f>
        <v>0</v>
      </c>
    </row>
    <row r="1016" spans="1:6" s="1515" customFormat="1" ht="12.75">
      <c r="A1016" s="1474"/>
      <c r="B1016" s="1516" t="s">
        <v>1533</v>
      </c>
      <c r="C1016" s="1499" t="s">
        <v>950</v>
      </c>
      <c r="D1016" s="1500">
        <v>20</v>
      </c>
      <c r="E1016" s="1502"/>
      <c r="F1016" s="1497">
        <f>SUM(D1016*E1016)</f>
        <v>0</v>
      </c>
    </row>
    <row r="1017" spans="1:6" s="1515" customFormat="1" ht="12.75">
      <c r="A1017" s="1474"/>
      <c r="B1017" s="1516" t="s">
        <v>1532</v>
      </c>
      <c r="C1017" s="1499" t="s">
        <v>950</v>
      </c>
      <c r="D1017" s="1500">
        <v>50</v>
      </c>
      <c r="E1017" s="1502"/>
      <c r="F1017" s="1497">
        <f>SUM(D1017*E1017)</f>
        <v>0</v>
      </c>
    </row>
    <row r="1018" spans="1:6" s="1515" customFormat="1" ht="12.75">
      <c r="A1018" s="1474"/>
      <c r="B1018" s="1516"/>
      <c r="C1018" s="1589"/>
      <c r="D1018" s="1590"/>
      <c r="E1018" s="1591"/>
      <c r="F1018" s="1497"/>
    </row>
    <row r="1019" spans="1:6" s="1515" customFormat="1" ht="38.25">
      <c r="A1019" s="1474" t="s">
        <v>123</v>
      </c>
      <c r="B1019" s="1516" t="s">
        <v>1749</v>
      </c>
      <c r="C1019" s="1596"/>
      <c r="D1019" s="1597"/>
      <c r="E1019" s="1598"/>
      <c r="F1019" s="1594"/>
    </row>
    <row r="1020" spans="1:6" s="1515" customFormat="1" ht="12.75">
      <c r="A1020" s="1595"/>
      <c r="B1020" s="1516" t="s">
        <v>1746</v>
      </c>
      <c r="C1020" s="1589" t="s">
        <v>950</v>
      </c>
      <c r="D1020" s="1590">
        <v>15</v>
      </c>
      <c r="E1020" s="1591"/>
      <c r="F1020" s="1497">
        <f>SUM(D1020*E1020)</f>
        <v>0</v>
      </c>
    </row>
    <row r="1021" spans="1:6" s="1515" customFormat="1" ht="12.75">
      <c r="A1021" s="1474"/>
      <c r="B1021" s="1516" t="s">
        <v>1535</v>
      </c>
      <c r="C1021" s="1499" t="s">
        <v>950</v>
      </c>
      <c r="D1021" s="1500">
        <v>30</v>
      </c>
      <c r="E1021" s="1502"/>
      <c r="F1021" s="1497">
        <f>SUM(D1021*E1021)</f>
        <v>0</v>
      </c>
    </row>
    <row r="1022" spans="1:6" s="1515" customFormat="1" ht="12.75">
      <c r="A1022" s="1474"/>
      <c r="B1022" s="1516" t="s">
        <v>1745</v>
      </c>
      <c r="C1022" s="1499" t="s">
        <v>950</v>
      </c>
      <c r="D1022" s="1500">
        <v>30</v>
      </c>
      <c r="E1022" s="1502"/>
      <c r="F1022" s="1497">
        <f>SUM(D1022*E1022)</f>
        <v>0</v>
      </c>
    </row>
    <row r="1023" spans="1:6" s="1515" customFormat="1" ht="12.75">
      <c r="A1023" s="1474"/>
      <c r="B1023" s="1516" t="s">
        <v>1533</v>
      </c>
      <c r="C1023" s="1499" t="s">
        <v>950</v>
      </c>
      <c r="D1023" s="1500">
        <v>30</v>
      </c>
      <c r="E1023" s="1502"/>
      <c r="F1023" s="1497">
        <f>SUM(D1023*E1023)</f>
        <v>0</v>
      </c>
    </row>
    <row r="1024" spans="1:6" s="1515" customFormat="1" ht="12.75">
      <c r="A1024" s="1474"/>
      <c r="B1024" s="1516" t="s">
        <v>1532</v>
      </c>
      <c r="C1024" s="1499" t="s">
        <v>950</v>
      </c>
      <c r="D1024" s="1500">
        <v>50</v>
      </c>
      <c r="E1024" s="1502"/>
      <c r="F1024" s="1497">
        <f>SUM(D1024*E1024)</f>
        <v>0</v>
      </c>
    </row>
    <row r="1025" spans="1:6" s="1515" customFormat="1" ht="12.75">
      <c r="A1025" s="1474"/>
      <c r="B1025" s="1516"/>
      <c r="C1025" s="1589"/>
      <c r="D1025" s="1590"/>
      <c r="E1025" s="1591"/>
      <c r="F1025" s="1497"/>
    </row>
    <row r="1026" spans="1:6" s="1515" customFormat="1" ht="38.25">
      <c r="A1026" s="1474" t="s">
        <v>124</v>
      </c>
      <c r="B1026" s="1516" t="s">
        <v>1748</v>
      </c>
      <c r="C1026" s="1596"/>
      <c r="D1026" s="1597"/>
      <c r="E1026" s="1598"/>
      <c r="F1026" s="1594"/>
    </row>
    <row r="1027" spans="1:6" s="1515" customFormat="1" ht="12.75">
      <c r="A1027" s="1595"/>
      <c r="B1027" s="1516" t="s">
        <v>1746</v>
      </c>
      <c r="C1027" s="1589" t="s">
        <v>950</v>
      </c>
      <c r="D1027" s="1590">
        <v>15</v>
      </c>
      <c r="E1027" s="1591"/>
      <c r="F1027" s="1497">
        <f>SUM(D1027*E1027)</f>
        <v>0</v>
      </c>
    </row>
    <row r="1028" spans="1:6" s="1515" customFormat="1" ht="12.75">
      <c r="A1028" s="1474"/>
      <c r="B1028" s="1516" t="s">
        <v>1535</v>
      </c>
      <c r="C1028" s="1499" t="s">
        <v>950</v>
      </c>
      <c r="D1028" s="1500">
        <v>30</v>
      </c>
      <c r="E1028" s="1502"/>
      <c r="F1028" s="1497">
        <f>SUM(D1028*E1028)</f>
        <v>0</v>
      </c>
    </row>
    <row r="1029" spans="1:6" s="1515" customFormat="1" ht="12.75">
      <c r="A1029" s="1474"/>
      <c r="B1029" s="1516" t="s">
        <v>1745</v>
      </c>
      <c r="C1029" s="1499" t="s">
        <v>950</v>
      </c>
      <c r="D1029" s="1500">
        <v>30</v>
      </c>
      <c r="E1029" s="1502"/>
      <c r="F1029" s="1497">
        <f>SUM(D1029*E1029)</f>
        <v>0</v>
      </c>
    </row>
    <row r="1030" spans="1:6" s="1515" customFormat="1" ht="12.75">
      <c r="A1030" s="1474"/>
      <c r="B1030" s="1516" t="s">
        <v>1533</v>
      </c>
      <c r="C1030" s="1499" t="s">
        <v>950</v>
      </c>
      <c r="D1030" s="1500">
        <v>30</v>
      </c>
      <c r="E1030" s="1502"/>
      <c r="F1030" s="1497">
        <f>SUM(D1030*E1030)</f>
        <v>0</v>
      </c>
    </row>
    <row r="1031" spans="1:6" s="1515" customFormat="1" ht="12.75">
      <c r="A1031" s="1474"/>
      <c r="B1031" s="1516" t="s">
        <v>1532</v>
      </c>
      <c r="C1031" s="1499" t="s">
        <v>950</v>
      </c>
      <c r="D1031" s="1500">
        <v>50</v>
      </c>
      <c r="E1031" s="1502"/>
      <c r="F1031" s="1497">
        <f>SUM(D1031*E1031)</f>
        <v>0</v>
      </c>
    </row>
    <row r="1032" spans="1:6" s="1515" customFormat="1" ht="12.75">
      <c r="A1032" s="1474"/>
      <c r="B1032" s="1516"/>
      <c r="C1032" s="1499"/>
      <c r="D1032" s="1500"/>
      <c r="E1032" s="1502"/>
      <c r="F1032" s="1497"/>
    </row>
    <row r="1033" spans="1:6" s="1515" customFormat="1" ht="51">
      <c r="A1033" s="1474" t="s">
        <v>126</v>
      </c>
      <c r="B1033" s="1516" t="s">
        <v>1747</v>
      </c>
      <c r="C1033" s="1596"/>
      <c r="D1033" s="1597"/>
      <c r="E1033" s="1598"/>
      <c r="F1033" s="1594"/>
    </row>
    <row r="1034" spans="1:6" s="1515" customFormat="1" ht="12.75">
      <c r="A1034" s="1474"/>
      <c r="B1034" s="1516" t="s">
        <v>1746</v>
      </c>
      <c r="C1034" s="1589" t="s">
        <v>950</v>
      </c>
      <c r="D1034" s="1590">
        <v>30</v>
      </c>
      <c r="E1034" s="1591"/>
      <c r="F1034" s="1497">
        <f>SUM(D1034*E1034)</f>
        <v>0</v>
      </c>
    </row>
    <row r="1035" spans="1:6" s="1515" customFormat="1" ht="12.75">
      <c r="A1035" s="1474"/>
      <c r="B1035" s="1516" t="s">
        <v>1535</v>
      </c>
      <c r="C1035" s="1499" t="s">
        <v>950</v>
      </c>
      <c r="D1035" s="1500">
        <v>60</v>
      </c>
      <c r="E1035" s="1502"/>
      <c r="F1035" s="1497">
        <f>SUM(D1035*E1035)</f>
        <v>0</v>
      </c>
    </row>
    <row r="1036" spans="1:6" s="1515" customFormat="1" ht="12.75">
      <c r="A1036" s="1474"/>
      <c r="B1036" s="1516" t="s">
        <v>1745</v>
      </c>
      <c r="C1036" s="1499" t="s">
        <v>950</v>
      </c>
      <c r="D1036" s="1500">
        <v>60</v>
      </c>
      <c r="E1036" s="1502"/>
      <c r="F1036" s="1497">
        <f>SUM(D1036*E1036)</f>
        <v>0</v>
      </c>
    </row>
    <row r="1037" spans="1:6" s="1515" customFormat="1" ht="12.75">
      <c r="A1037" s="1474"/>
      <c r="B1037" s="1516" t="s">
        <v>1533</v>
      </c>
      <c r="C1037" s="1499" t="s">
        <v>950</v>
      </c>
      <c r="D1037" s="1500">
        <v>60</v>
      </c>
      <c r="E1037" s="1502"/>
      <c r="F1037" s="1497">
        <f>SUM(D1037*E1037)</f>
        <v>0</v>
      </c>
    </row>
    <row r="1038" spans="1:6" s="1515" customFormat="1" ht="12.75">
      <c r="A1038" s="1474"/>
      <c r="B1038" s="1516" t="s">
        <v>1532</v>
      </c>
      <c r="C1038" s="1499" t="s">
        <v>950</v>
      </c>
      <c r="D1038" s="1500">
        <v>800</v>
      </c>
      <c r="E1038" s="1502"/>
      <c r="F1038" s="1497">
        <f>SUM(D1038*E1038)</f>
        <v>0</v>
      </c>
    </row>
    <row r="1039" spans="1:6" s="1515" customFormat="1" ht="12.75">
      <c r="A1039" s="1474"/>
      <c r="B1039" s="1516"/>
      <c r="C1039" s="1499"/>
      <c r="D1039" s="1500"/>
      <c r="E1039" s="1502"/>
      <c r="F1039" s="1497"/>
    </row>
    <row r="1040" spans="1:6" s="1515" customFormat="1" ht="12.75">
      <c r="A1040" s="1474" t="s">
        <v>127</v>
      </c>
      <c r="B1040" s="1516" t="s">
        <v>1744</v>
      </c>
      <c r="C1040" s="1589"/>
      <c r="D1040" s="1590"/>
      <c r="E1040" s="1591"/>
    </row>
    <row r="1041" spans="1:6" s="1515" customFormat="1" ht="12.75">
      <c r="A1041" s="1474"/>
      <c r="B1041" s="1516" t="s">
        <v>1743</v>
      </c>
      <c r="C1041" s="1499" t="s">
        <v>950</v>
      </c>
      <c r="D1041" s="1500">
        <v>8000</v>
      </c>
      <c r="E1041" s="1591"/>
      <c r="F1041" s="1497">
        <f>D1041*E1041</f>
        <v>0</v>
      </c>
    </row>
    <row r="1042" spans="1:6" s="1515" customFormat="1" ht="12.75">
      <c r="A1042" s="1474"/>
      <c r="B1042" s="1516" t="s">
        <v>1742</v>
      </c>
      <c r="C1042" s="1499" t="s">
        <v>950</v>
      </c>
      <c r="D1042" s="1500">
        <v>15000</v>
      </c>
      <c r="E1042" s="1502"/>
      <c r="F1042" s="1497">
        <f>D1042*E1042</f>
        <v>0</v>
      </c>
    </row>
    <row r="1043" spans="1:6" s="1515" customFormat="1" ht="12.75">
      <c r="A1043" s="1474"/>
      <c r="B1043" s="1516"/>
      <c r="C1043" s="1499"/>
      <c r="D1043" s="1500"/>
      <c r="E1043" s="1502"/>
      <c r="F1043" s="1497"/>
    </row>
    <row r="1044" spans="1:6" s="1515" customFormat="1" ht="12.75">
      <c r="A1044" s="1474"/>
      <c r="B1044" s="1474"/>
      <c r="C1044" s="1589"/>
      <c r="D1044" s="1590"/>
      <c r="E1044" s="1591"/>
      <c r="F1044" s="1594"/>
    </row>
    <row r="1045" spans="1:6" s="1515" customFormat="1" ht="12.75">
      <c r="A1045" s="1474"/>
      <c r="B1045" s="1474"/>
      <c r="C1045" s="1589"/>
      <c r="D1045" s="1590"/>
      <c r="E1045" s="1591"/>
      <c r="F1045" s="1594"/>
    </row>
    <row r="1046" spans="1:6" s="1515" customFormat="1" ht="12.75">
      <c r="A1046" s="1474" t="s">
        <v>128</v>
      </c>
      <c r="B1046" s="1516" t="s">
        <v>1741</v>
      </c>
      <c r="C1046" s="756"/>
      <c r="D1046" s="757"/>
      <c r="E1046" s="748"/>
    </row>
    <row r="1047" spans="1:6" s="1515" customFormat="1" ht="12.75">
      <c r="A1047" s="1474"/>
      <c r="B1047" s="1516" t="s">
        <v>1740</v>
      </c>
      <c r="C1047" s="1499" t="s">
        <v>950</v>
      </c>
      <c r="D1047" s="1500">
        <v>500</v>
      </c>
      <c r="E1047" s="1599"/>
      <c r="F1047" s="1497">
        <f>D1047*E1047</f>
        <v>0</v>
      </c>
    </row>
    <row r="1048" spans="1:6" s="1515" customFormat="1" ht="12.75">
      <c r="A1048" s="1474"/>
      <c r="B1048" s="1516" t="s">
        <v>1739</v>
      </c>
      <c r="C1048" s="1499" t="s">
        <v>950</v>
      </c>
      <c r="D1048" s="1500">
        <v>500</v>
      </c>
      <c r="E1048" s="1591"/>
      <c r="F1048" s="1497">
        <f>D1048*E1048</f>
        <v>0</v>
      </c>
    </row>
    <row r="1049" spans="1:6" s="1515" customFormat="1" ht="12.75">
      <c r="A1049" s="1474"/>
      <c r="B1049" s="1516"/>
      <c r="C1049" s="1499"/>
      <c r="D1049" s="1500"/>
      <c r="E1049" s="1591"/>
      <c r="F1049" s="1497"/>
    </row>
    <row r="1050" spans="1:6" s="1515" customFormat="1" ht="38.25">
      <c r="A1050" s="1474" t="s">
        <v>129</v>
      </c>
      <c r="B1050" s="1516" t="s">
        <v>1738</v>
      </c>
      <c r="C1050" s="1499"/>
      <c r="D1050" s="1500"/>
      <c r="E1050" s="1591"/>
      <c r="F1050" s="1497"/>
    </row>
    <row r="1051" spans="1:6" s="1515" customFormat="1" ht="12.75">
      <c r="A1051" s="1474"/>
      <c r="B1051" s="1516" t="s">
        <v>1700</v>
      </c>
      <c r="C1051" s="1499" t="s">
        <v>950</v>
      </c>
      <c r="D1051" s="1500">
        <v>550</v>
      </c>
      <c r="E1051" s="1523"/>
      <c r="F1051" s="1497">
        <f>E1051*D1051</f>
        <v>0</v>
      </c>
    </row>
    <row r="1052" spans="1:6" s="1515" customFormat="1" ht="12.75">
      <c r="A1052" s="1474"/>
      <c r="B1052" s="1516" t="s">
        <v>1699</v>
      </c>
      <c r="C1052" s="1499" t="s">
        <v>950</v>
      </c>
      <c r="D1052" s="1500">
        <v>300</v>
      </c>
      <c r="E1052" s="1523"/>
      <c r="F1052" s="1497">
        <f>E1052*D1052</f>
        <v>0</v>
      </c>
    </row>
    <row r="1053" spans="1:6" s="1515" customFormat="1" ht="12.75">
      <c r="A1053" s="1474"/>
      <c r="B1053" s="1516" t="s">
        <v>1557</v>
      </c>
      <c r="C1053" s="1499" t="s">
        <v>950</v>
      </c>
      <c r="D1053" s="1500">
        <v>200</v>
      </c>
      <c r="E1053" s="1523"/>
      <c r="F1053" s="1497">
        <f>E1053*D1053</f>
        <v>0</v>
      </c>
    </row>
    <row r="1054" spans="1:6" s="1515" customFormat="1" ht="12.75">
      <c r="A1054" s="1474"/>
      <c r="B1054" s="1516"/>
      <c r="C1054" s="758"/>
      <c r="D1054" s="757"/>
      <c r="E1054" s="748"/>
      <c r="F1054" s="1594"/>
    </row>
    <row r="1055" spans="1:6" s="1515" customFormat="1" ht="25.5">
      <c r="A1055" s="1474" t="s">
        <v>130</v>
      </c>
      <c r="B1055" s="1516" t="s">
        <v>1737</v>
      </c>
      <c r="C1055" s="1499" t="s">
        <v>950</v>
      </c>
      <c r="D1055" s="1500">
        <v>250</v>
      </c>
      <c r="E1055" s="1591"/>
      <c r="F1055" s="1497">
        <f>D1055*E1055</f>
        <v>0</v>
      </c>
    </row>
    <row r="1056" spans="1:6" s="1515" customFormat="1" ht="12.75">
      <c r="A1056" s="1474"/>
      <c r="B1056" s="1516"/>
      <c r="C1056" s="1558"/>
      <c r="D1056" s="1558"/>
      <c r="E1056" s="1554"/>
    </row>
    <row r="1057" spans="1:7" s="1515" customFormat="1" ht="25.5">
      <c r="A1057" s="1474" t="s">
        <v>133</v>
      </c>
      <c r="B1057" s="1600" t="s">
        <v>1736</v>
      </c>
      <c r="E1057" s="1554"/>
    </row>
    <row r="1058" spans="1:7" s="1515" customFormat="1" ht="12.75">
      <c r="A1058" s="1474"/>
      <c r="B1058" s="1601"/>
      <c r="C1058" s="1499" t="s">
        <v>1529</v>
      </c>
      <c r="D1058" s="1500">
        <v>150</v>
      </c>
      <c r="E1058" s="1502"/>
      <c r="F1058" s="1497">
        <f>D1058*E1058</f>
        <v>0</v>
      </c>
    </row>
    <row r="1059" spans="1:7" s="1515" customFormat="1" ht="12.75">
      <c r="A1059" s="1474"/>
      <c r="B1059" s="1601"/>
      <c r="C1059" s="1499"/>
      <c r="D1059" s="1500"/>
      <c r="E1059" s="1502"/>
      <c r="F1059" s="1497"/>
    </row>
    <row r="1060" spans="1:7" s="1515" customFormat="1" ht="12.75">
      <c r="A1060" s="1474"/>
      <c r="B1060" s="1516"/>
      <c r="C1060" s="1499"/>
      <c r="D1060" s="1500"/>
      <c r="E1060" s="1502"/>
      <c r="F1060" s="1497"/>
    </row>
    <row r="1061" spans="1:7" s="1515" customFormat="1" ht="12.75">
      <c r="A1061" s="1474"/>
      <c r="B1061" s="1516"/>
      <c r="C1061" s="1558"/>
      <c r="D1061" s="1587"/>
      <c r="E1061" s="1554"/>
    </row>
    <row r="1062" spans="1:7" s="1515" customFormat="1" ht="12.75">
      <c r="A1062" s="1602"/>
      <c r="B1062" s="1503" t="s">
        <v>1735</v>
      </c>
      <c r="C1062" s="1504"/>
      <c r="D1062" s="1504"/>
      <c r="E1062" s="1505"/>
      <c r="F1062" s="1506">
        <f>SUM(F952:F1061)</f>
        <v>0</v>
      </c>
    </row>
    <row r="1063" spans="1:7" s="1515" customFormat="1" ht="12.75">
      <c r="A1063" s="1602"/>
      <c r="B1063" s="1503"/>
      <c r="C1063" s="1504"/>
      <c r="D1063" s="1504"/>
      <c r="E1063" s="1505"/>
      <c r="G1063" s="1510"/>
    </row>
    <row r="1064" spans="1:7" s="1515" customFormat="1" ht="12.75">
      <c r="A1064" s="1602"/>
      <c r="B1064" s="1503"/>
      <c r="C1064" s="1504"/>
      <c r="D1064" s="1504"/>
      <c r="E1064" s="1505"/>
    </row>
    <row r="1065" spans="1:7" s="1515" customFormat="1" ht="12.75">
      <c r="A1065" s="1603"/>
      <c r="B1065" s="1486" t="s">
        <v>1734</v>
      </c>
      <c r="C1065" s="1487"/>
      <c r="D1065" s="1488"/>
      <c r="E1065" s="1489"/>
      <c r="F1065" s="1490"/>
    </row>
    <row r="1066" spans="1:7" s="1515" customFormat="1" ht="12.75">
      <c r="A1066" s="1602"/>
      <c r="B1066" s="1503"/>
      <c r="C1066" s="1504"/>
      <c r="D1066" s="1504"/>
      <c r="E1066" s="1505"/>
      <c r="F1066" s="1506"/>
    </row>
    <row r="1067" spans="1:7" s="1515" customFormat="1" ht="12.75">
      <c r="A1067" s="1485" t="s">
        <v>1218</v>
      </c>
      <c r="B1067" s="1486" t="s">
        <v>1217</v>
      </c>
      <c r="C1067" s="1487"/>
      <c r="D1067" s="1488"/>
      <c r="E1067" s="1489"/>
      <c r="F1067" s="1490"/>
      <c r="G1067" s="1510"/>
    </row>
    <row r="1068" spans="1:7" s="1515" customFormat="1" ht="12.75">
      <c r="A1068" s="1602"/>
      <c r="B1068" s="1503"/>
      <c r="C1068" s="1504"/>
      <c r="D1068" s="1504"/>
      <c r="E1068" s="1505"/>
      <c r="F1068" s="1506"/>
    </row>
    <row r="1069" spans="1:7" s="1510" customFormat="1" ht="12.75">
      <c r="A1069" s="1562" t="s">
        <v>1</v>
      </c>
      <c r="B1069" s="1562" t="s">
        <v>1733</v>
      </c>
      <c r="C1069" s="756"/>
      <c r="D1069" s="756"/>
      <c r="E1069" s="750"/>
      <c r="F1069" s="1506"/>
    </row>
    <row r="1070" spans="1:7" s="1510" customFormat="1" ht="12.75">
      <c r="A1070" s="1562"/>
      <c r="B1070" s="1524" t="s">
        <v>1732</v>
      </c>
      <c r="C1070" s="1525" t="s">
        <v>1262</v>
      </c>
      <c r="D1070" s="1525">
        <v>1</v>
      </c>
      <c r="E1070" s="1526"/>
      <c r="F1070" s="1497">
        <f t="shared" ref="F1070:F1077" si="25">SUM(D1070*E1070)</f>
        <v>0</v>
      </c>
    </row>
    <row r="1071" spans="1:7" s="1510" customFormat="1" ht="12.75">
      <c r="A1071" s="1562"/>
      <c r="B1071" s="1524" t="s">
        <v>1715</v>
      </c>
      <c r="C1071" s="1525" t="s">
        <v>1566</v>
      </c>
      <c r="D1071" s="1525">
        <v>1</v>
      </c>
      <c r="E1071" s="1526"/>
      <c r="F1071" s="1497">
        <f t="shared" si="25"/>
        <v>0</v>
      </c>
    </row>
    <row r="1072" spans="1:7" s="1510" customFormat="1" ht="12.75">
      <c r="A1072" s="1562"/>
      <c r="B1072" s="1524" t="s">
        <v>1731</v>
      </c>
      <c r="C1072" s="1525" t="s">
        <v>1262</v>
      </c>
      <c r="D1072" s="1525">
        <v>1</v>
      </c>
      <c r="E1072" s="1526"/>
      <c r="F1072" s="1497">
        <f t="shared" si="25"/>
        <v>0</v>
      </c>
    </row>
    <row r="1073" spans="1:6" s="1510" customFormat="1" ht="12.75">
      <c r="A1073" s="1562"/>
      <c r="B1073" s="1524" t="s">
        <v>1730</v>
      </c>
      <c r="C1073" s="1525" t="s">
        <v>1262</v>
      </c>
      <c r="D1073" s="1525">
        <v>1</v>
      </c>
      <c r="E1073" s="1526"/>
      <c r="F1073" s="1497">
        <f t="shared" si="25"/>
        <v>0</v>
      </c>
    </row>
    <row r="1074" spans="1:6" s="1510" customFormat="1" ht="12.75">
      <c r="A1074" s="1562"/>
      <c r="B1074" s="1524" t="s">
        <v>1712</v>
      </c>
      <c r="C1074" s="1525" t="s">
        <v>1262</v>
      </c>
      <c r="D1074" s="1525">
        <v>10</v>
      </c>
      <c r="E1074" s="1526"/>
      <c r="F1074" s="1497">
        <f t="shared" si="25"/>
        <v>0</v>
      </c>
    </row>
    <row r="1075" spans="1:6" s="1510" customFormat="1" ht="12.75">
      <c r="A1075" s="1562"/>
      <c r="B1075" s="1524" t="s">
        <v>1709</v>
      </c>
      <c r="C1075" s="1525" t="s">
        <v>1262</v>
      </c>
      <c r="D1075" s="1525">
        <v>10</v>
      </c>
      <c r="E1075" s="1526"/>
      <c r="F1075" s="1497">
        <f t="shared" si="25"/>
        <v>0</v>
      </c>
    </row>
    <row r="1076" spans="1:6" s="1510" customFormat="1" ht="12.75">
      <c r="A1076" s="1562"/>
      <c r="B1076" s="1524" t="s">
        <v>1729</v>
      </c>
      <c r="C1076" s="1525" t="s">
        <v>1262</v>
      </c>
      <c r="D1076" s="1525">
        <v>1</v>
      </c>
      <c r="E1076" s="1526"/>
      <c r="F1076" s="1497">
        <f t="shared" si="25"/>
        <v>0</v>
      </c>
    </row>
    <row r="1077" spans="1:6" s="1510" customFormat="1" ht="12.75">
      <c r="A1077" s="1562"/>
      <c r="B1077" s="1524" t="s">
        <v>1707</v>
      </c>
      <c r="C1077" s="1525" t="s">
        <v>1262</v>
      </c>
      <c r="D1077" s="1604">
        <v>1</v>
      </c>
      <c r="E1077" s="1605"/>
      <c r="F1077" s="1606">
        <f t="shared" si="25"/>
        <v>0</v>
      </c>
    </row>
    <row r="1078" spans="1:6" s="1510" customFormat="1" ht="12.75">
      <c r="A1078" s="1562"/>
      <c r="B1078" s="1562"/>
      <c r="C1078" s="1525" t="s">
        <v>1529</v>
      </c>
      <c r="D1078" s="756">
        <v>1</v>
      </c>
      <c r="E1078" s="750"/>
      <c r="F1078" s="1497">
        <f>SUM(F1070:F1077)</f>
        <v>0</v>
      </c>
    </row>
    <row r="1079" spans="1:6" s="1510" customFormat="1" ht="12.75">
      <c r="A1079" s="1562"/>
      <c r="B1079" s="1562"/>
      <c r="C1079" s="756"/>
      <c r="D1079" s="756"/>
      <c r="E1079" s="750"/>
      <c r="F1079" s="1506"/>
    </row>
    <row r="1080" spans="1:6" s="1510" customFormat="1" ht="12.75">
      <c r="A1080" s="1562" t="s">
        <v>94</v>
      </c>
      <c r="B1080" s="1562" t="s">
        <v>1728</v>
      </c>
      <c r="C1080" s="756"/>
      <c r="D1080" s="756"/>
      <c r="E1080" s="750"/>
      <c r="F1080" s="1506"/>
    </row>
    <row r="1081" spans="1:6" s="1510" customFormat="1" ht="12.75">
      <c r="A1081" s="1562"/>
      <c r="B1081" s="1524" t="s">
        <v>1716</v>
      </c>
      <c r="C1081" s="1525" t="s">
        <v>1262</v>
      </c>
      <c r="D1081" s="1525">
        <v>1</v>
      </c>
      <c r="E1081" s="1526"/>
      <c r="F1081" s="1497">
        <f t="shared" ref="F1081:F1090" si="26">SUM(D1081*E1081)</f>
        <v>0</v>
      </c>
    </row>
    <row r="1082" spans="1:6" s="1510" customFormat="1" ht="12.75">
      <c r="A1082" s="1562"/>
      <c r="B1082" s="1524" t="s">
        <v>1715</v>
      </c>
      <c r="C1082" s="1525" t="s">
        <v>1566</v>
      </c>
      <c r="D1082" s="1525">
        <v>1</v>
      </c>
      <c r="E1082" s="1526"/>
      <c r="F1082" s="1497">
        <f t="shared" si="26"/>
        <v>0</v>
      </c>
    </row>
    <row r="1083" spans="1:6" s="1510" customFormat="1" ht="12.75">
      <c r="A1083" s="1562"/>
      <c r="B1083" s="1524" t="s">
        <v>1714</v>
      </c>
      <c r="C1083" s="1525" t="s">
        <v>1262</v>
      </c>
      <c r="D1083" s="1525">
        <v>1</v>
      </c>
      <c r="E1083" s="1526"/>
      <c r="F1083" s="1497">
        <f t="shared" si="26"/>
        <v>0</v>
      </c>
    </row>
    <row r="1084" spans="1:6" s="1510" customFormat="1" ht="12.75">
      <c r="A1084" s="1562"/>
      <c r="B1084" s="1524" t="s">
        <v>1713</v>
      </c>
      <c r="C1084" s="1525" t="s">
        <v>1262</v>
      </c>
      <c r="D1084" s="1525">
        <v>1</v>
      </c>
      <c r="E1084" s="1526"/>
      <c r="F1084" s="1497">
        <f t="shared" si="26"/>
        <v>0</v>
      </c>
    </row>
    <row r="1085" spans="1:6" s="1510" customFormat="1" ht="12.75">
      <c r="A1085" s="1562"/>
      <c r="B1085" s="1524" t="s">
        <v>1712</v>
      </c>
      <c r="C1085" s="1525" t="s">
        <v>1262</v>
      </c>
      <c r="D1085" s="1525">
        <v>1</v>
      </c>
      <c r="E1085" s="1526"/>
      <c r="F1085" s="1497">
        <f t="shared" si="26"/>
        <v>0</v>
      </c>
    </row>
    <row r="1086" spans="1:6" s="1510" customFormat="1" ht="12.75">
      <c r="A1086" s="1562"/>
      <c r="B1086" s="1524" t="s">
        <v>1711</v>
      </c>
      <c r="C1086" s="1525" t="s">
        <v>1262</v>
      </c>
      <c r="D1086" s="1525">
        <v>4</v>
      </c>
      <c r="E1086" s="1526"/>
      <c r="F1086" s="1497">
        <f t="shared" si="26"/>
        <v>0</v>
      </c>
    </row>
    <row r="1087" spans="1:6" s="1510" customFormat="1" ht="12.75">
      <c r="A1087" s="1562"/>
      <c r="B1087" s="1524" t="s">
        <v>1710</v>
      </c>
      <c r="C1087" s="1525" t="s">
        <v>1262</v>
      </c>
      <c r="D1087" s="1525">
        <v>55</v>
      </c>
      <c r="E1087" s="1526"/>
      <c r="F1087" s="1497">
        <f t="shared" si="26"/>
        <v>0</v>
      </c>
    </row>
    <row r="1088" spans="1:6" s="1510" customFormat="1" ht="12.75">
      <c r="A1088" s="1562"/>
      <c r="B1088" s="1524" t="s">
        <v>1709</v>
      </c>
      <c r="C1088" s="1525" t="s">
        <v>1262</v>
      </c>
      <c r="D1088" s="1525">
        <v>5</v>
      </c>
      <c r="E1088" s="1526"/>
      <c r="F1088" s="1497">
        <f t="shared" si="26"/>
        <v>0</v>
      </c>
    </row>
    <row r="1089" spans="1:6" s="1510" customFormat="1" ht="12.75">
      <c r="A1089" s="1562"/>
      <c r="B1089" s="1524" t="s">
        <v>1708</v>
      </c>
      <c r="C1089" s="1525" t="s">
        <v>1262</v>
      </c>
      <c r="D1089" s="1525">
        <v>1</v>
      </c>
      <c r="E1089" s="1526"/>
      <c r="F1089" s="1497">
        <f t="shared" si="26"/>
        <v>0</v>
      </c>
    </row>
    <row r="1090" spans="1:6" s="1510" customFormat="1" ht="12.75">
      <c r="A1090" s="1562"/>
      <c r="B1090" s="1524" t="s">
        <v>1707</v>
      </c>
      <c r="C1090" s="1604" t="s">
        <v>1262</v>
      </c>
      <c r="D1090" s="1604">
        <v>1</v>
      </c>
      <c r="E1090" s="1605"/>
      <c r="F1090" s="1606">
        <f t="shared" si="26"/>
        <v>0</v>
      </c>
    </row>
    <row r="1091" spans="1:6" s="1510" customFormat="1" ht="12.75">
      <c r="A1091" s="1562"/>
      <c r="B1091" s="1562"/>
      <c r="C1091" s="756" t="s">
        <v>1529</v>
      </c>
      <c r="D1091" s="756">
        <v>1</v>
      </c>
      <c r="E1091" s="750"/>
      <c r="F1091" s="1497">
        <f>SUM(F1081:F1090)</f>
        <v>0</v>
      </c>
    </row>
    <row r="1092" spans="1:6" s="1510" customFormat="1" ht="12.75">
      <c r="A1092" s="1562"/>
      <c r="B1092" s="1562"/>
      <c r="C1092" s="756"/>
      <c r="D1092" s="756"/>
      <c r="E1092" s="750"/>
      <c r="F1092" s="1506"/>
    </row>
    <row r="1093" spans="1:6" s="1510" customFormat="1" ht="12.75">
      <c r="A1093" s="1562" t="s">
        <v>97</v>
      </c>
      <c r="B1093" s="1562" t="s">
        <v>1727</v>
      </c>
      <c r="C1093" s="756"/>
      <c r="D1093" s="1607"/>
      <c r="E1093" s="750"/>
      <c r="F1093" s="1506"/>
    </row>
    <row r="1094" spans="1:6" s="1510" customFormat="1" ht="12.75">
      <c r="A1094" s="1562"/>
      <c r="B1094" s="1524" t="s">
        <v>1716</v>
      </c>
      <c r="C1094" s="1525" t="s">
        <v>1262</v>
      </c>
      <c r="D1094" s="1525">
        <v>1</v>
      </c>
      <c r="E1094" s="1526"/>
      <c r="F1094" s="1497">
        <f t="shared" ref="F1094:F1103" si="27">SUM(D1094*E1094)</f>
        <v>0</v>
      </c>
    </row>
    <row r="1095" spans="1:6" s="1510" customFormat="1" ht="12.75">
      <c r="A1095" s="1562"/>
      <c r="B1095" s="1524" t="s">
        <v>1715</v>
      </c>
      <c r="C1095" s="1525" t="s">
        <v>1566</v>
      </c>
      <c r="D1095" s="1525">
        <v>1</v>
      </c>
      <c r="E1095" s="1526"/>
      <c r="F1095" s="1497">
        <f t="shared" si="27"/>
        <v>0</v>
      </c>
    </row>
    <row r="1096" spans="1:6" s="1510" customFormat="1" ht="12.75">
      <c r="A1096" s="1562"/>
      <c r="B1096" s="1524" t="s">
        <v>1714</v>
      </c>
      <c r="C1096" s="1525" t="s">
        <v>1262</v>
      </c>
      <c r="D1096" s="1525">
        <v>1</v>
      </c>
      <c r="E1096" s="1526"/>
      <c r="F1096" s="1497">
        <f t="shared" si="27"/>
        <v>0</v>
      </c>
    </row>
    <row r="1097" spans="1:6" s="1510" customFormat="1" ht="12.75">
      <c r="A1097" s="1562"/>
      <c r="B1097" s="1524" t="s">
        <v>1713</v>
      </c>
      <c r="C1097" s="1525" t="s">
        <v>1262</v>
      </c>
      <c r="D1097" s="1525">
        <v>1</v>
      </c>
      <c r="E1097" s="1526"/>
      <c r="F1097" s="1497">
        <f t="shared" si="27"/>
        <v>0</v>
      </c>
    </row>
    <row r="1098" spans="1:6" s="1510" customFormat="1" ht="12.75">
      <c r="A1098" s="1562"/>
      <c r="B1098" s="1524" t="s">
        <v>1712</v>
      </c>
      <c r="C1098" s="1525" t="s">
        <v>1262</v>
      </c>
      <c r="D1098" s="1525">
        <v>1</v>
      </c>
      <c r="E1098" s="1526"/>
      <c r="F1098" s="1497">
        <f t="shared" si="27"/>
        <v>0</v>
      </c>
    </row>
    <row r="1099" spans="1:6" s="1510" customFormat="1" ht="12.75">
      <c r="A1099" s="1562"/>
      <c r="B1099" s="1524" t="s">
        <v>1711</v>
      </c>
      <c r="C1099" s="1525" t="s">
        <v>1262</v>
      </c>
      <c r="D1099" s="1525">
        <v>5</v>
      </c>
      <c r="E1099" s="1526"/>
      <c r="F1099" s="1497">
        <f t="shared" si="27"/>
        <v>0</v>
      </c>
    </row>
    <row r="1100" spans="1:6" s="1510" customFormat="1" ht="12.75">
      <c r="A1100" s="1562"/>
      <c r="B1100" s="1524" t="s">
        <v>1710</v>
      </c>
      <c r="C1100" s="1525" t="s">
        <v>1262</v>
      </c>
      <c r="D1100" s="1525">
        <v>75</v>
      </c>
      <c r="E1100" s="1526"/>
      <c r="F1100" s="1497">
        <f t="shared" si="27"/>
        <v>0</v>
      </c>
    </row>
    <row r="1101" spans="1:6" s="1510" customFormat="1" ht="12.75">
      <c r="A1101" s="1562"/>
      <c r="B1101" s="1524" t="s">
        <v>1709</v>
      </c>
      <c r="C1101" s="1525" t="s">
        <v>1262</v>
      </c>
      <c r="D1101" s="1525">
        <v>6</v>
      </c>
      <c r="E1101" s="1526"/>
      <c r="F1101" s="1497">
        <f t="shared" si="27"/>
        <v>0</v>
      </c>
    </row>
    <row r="1102" spans="1:6" s="1510" customFormat="1" ht="12.75">
      <c r="A1102" s="1562"/>
      <c r="B1102" s="1524" t="s">
        <v>1708</v>
      </c>
      <c r="C1102" s="1525" t="s">
        <v>1262</v>
      </c>
      <c r="D1102" s="1525">
        <v>1</v>
      </c>
      <c r="E1102" s="1526"/>
      <c r="F1102" s="1497">
        <f t="shared" si="27"/>
        <v>0</v>
      </c>
    </row>
    <row r="1103" spans="1:6" s="1510" customFormat="1" ht="12.75">
      <c r="A1103" s="1562"/>
      <c r="B1103" s="1524" t="s">
        <v>1707</v>
      </c>
      <c r="C1103" s="1604" t="s">
        <v>1262</v>
      </c>
      <c r="D1103" s="1604">
        <v>1</v>
      </c>
      <c r="E1103" s="1605"/>
      <c r="F1103" s="1606">
        <f t="shared" si="27"/>
        <v>0</v>
      </c>
    </row>
    <row r="1104" spans="1:6" s="1510" customFormat="1" ht="12.75">
      <c r="A1104" s="1562"/>
      <c r="B1104" s="1562"/>
      <c r="C1104" s="756" t="s">
        <v>1529</v>
      </c>
      <c r="D1104" s="756">
        <v>1</v>
      </c>
      <c r="E1104" s="750"/>
      <c r="F1104" s="1497">
        <f>SUM(F1094:F1103)</f>
        <v>0</v>
      </c>
    </row>
    <row r="1105" spans="1:6" s="1510" customFormat="1" ht="12.75">
      <c r="A1105" s="1562"/>
      <c r="B1105" s="1562"/>
      <c r="C1105" s="756"/>
      <c r="D1105" s="756"/>
      <c r="E1105" s="750"/>
      <c r="F1105" s="1506"/>
    </row>
    <row r="1106" spans="1:6" s="1510" customFormat="1" ht="12.75">
      <c r="A1106" s="1562" t="s">
        <v>98</v>
      </c>
      <c r="B1106" s="1562" t="s">
        <v>1726</v>
      </c>
      <c r="C1106" s="756"/>
      <c r="D1106" s="756"/>
      <c r="E1106" s="750"/>
      <c r="F1106" s="1506"/>
    </row>
    <row r="1107" spans="1:6" s="1510" customFormat="1" ht="12.75">
      <c r="A1107" s="1562"/>
      <c r="B1107" s="1524" t="s">
        <v>1716</v>
      </c>
      <c r="C1107" s="1525" t="s">
        <v>1262</v>
      </c>
      <c r="D1107" s="1525">
        <v>1</v>
      </c>
      <c r="E1107" s="1526"/>
      <c r="F1107" s="1497">
        <f t="shared" ref="F1107:F1116" si="28">SUM(D1107*E1107)</f>
        <v>0</v>
      </c>
    </row>
    <row r="1108" spans="1:6" s="1510" customFormat="1" ht="12.75">
      <c r="A1108" s="1562"/>
      <c r="B1108" s="1524" t="s">
        <v>1715</v>
      </c>
      <c r="C1108" s="1525" t="s">
        <v>1566</v>
      </c>
      <c r="D1108" s="1525">
        <v>1</v>
      </c>
      <c r="E1108" s="1526"/>
      <c r="F1108" s="1497">
        <f t="shared" si="28"/>
        <v>0</v>
      </c>
    </row>
    <row r="1109" spans="1:6" s="1510" customFormat="1" ht="12.75">
      <c r="A1109" s="1562"/>
      <c r="B1109" s="1524" t="s">
        <v>1714</v>
      </c>
      <c r="C1109" s="1525" t="s">
        <v>1262</v>
      </c>
      <c r="D1109" s="1525">
        <v>1</v>
      </c>
      <c r="E1109" s="1526"/>
      <c r="F1109" s="1497">
        <f t="shared" si="28"/>
        <v>0</v>
      </c>
    </row>
    <row r="1110" spans="1:6" s="1510" customFormat="1" ht="12.75">
      <c r="A1110" s="1562"/>
      <c r="B1110" s="1524" t="s">
        <v>1713</v>
      </c>
      <c r="C1110" s="1525" t="s">
        <v>1262</v>
      </c>
      <c r="D1110" s="1525">
        <v>1</v>
      </c>
      <c r="E1110" s="1526"/>
      <c r="F1110" s="1497">
        <f t="shared" si="28"/>
        <v>0</v>
      </c>
    </row>
    <row r="1111" spans="1:6" s="1510" customFormat="1" ht="12.75">
      <c r="A1111" s="1562"/>
      <c r="B1111" s="1524" t="s">
        <v>1712</v>
      </c>
      <c r="C1111" s="1525" t="s">
        <v>1262</v>
      </c>
      <c r="D1111" s="1525">
        <v>1</v>
      </c>
      <c r="E1111" s="1526"/>
      <c r="F1111" s="1497">
        <f t="shared" si="28"/>
        <v>0</v>
      </c>
    </row>
    <row r="1112" spans="1:6" s="1510" customFormat="1" ht="12.75">
      <c r="A1112" s="1562"/>
      <c r="B1112" s="1524" t="s">
        <v>1711</v>
      </c>
      <c r="C1112" s="1525" t="s">
        <v>1262</v>
      </c>
      <c r="D1112" s="1525">
        <v>6</v>
      </c>
      <c r="E1112" s="1526"/>
      <c r="F1112" s="1497">
        <f t="shared" si="28"/>
        <v>0</v>
      </c>
    </row>
    <row r="1113" spans="1:6" s="1510" customFormat="1" ht="12.75">
      <c r="A1113" s="1562"/>
      <c r="B1113" s="1524" t="s">
        <v>1710</v>
      </c>
      <c r="C1113" s="1525" t="s">
        <v>1262</v>
      </c>
      <c r="D1113" s="1525">
        <v>99</v>
      </c>
      <c r="E1113" s="1526"/>
      <c r="F1113" s="1497">
        <f t="shared" si="28"/>
        <v>0</v>
      </c>
    </row>
    <row r="1114" spans="1:6" s="1510" customFormat="1" ht="12.75">
      <c r="A1114" s="1562"/>
      <c r="B1114" s="1524" t="s">
        <v>1709</v>
      </c>
      <c r="C1114" s="1525" t="s">
        <v>1262</v>
      </c>
      <c r="D1114" s="1525">
        <v>7</v>
      </c>
      <c r="E1114" s="1526"/>
      <c r="F1114" s="1497">
        <f t="shared" si="28"/>
        <v>0</v>
      </c>
    </row>
    <row r="1115" spans="1:6" s="1510" customFormat="1" ht="12.75">
      <c r="A1115" s="1562"/>
      <c r="B1115" s="1524" t="s">
        <v>1708</v>
      </c>
      <c r="C1115" s="1525" t="s">
        <v>1262</v>
      </c>
      <c r="D1115" s="1525">
        <v>1</v>
      </c>
      <c r="E1115" s="1526"/>
      <c r="F1115" s="1497">
        <f t="shared" si="28"/>
        <v>0</v>
      </c>
    </row>
    <row r="1116" spans="1:6" s="1510" customFormat="1" ht="12.75">
      <c r="A1116" s="1562"/>
      <c r="B1116" s="1524" t="s">
        <v>1707</v>
      </c>
      <c r="C1116" s="1604" t="s">
        <v>1262</v>
      </c>
      <c r="D1116" s="1604">
        <v>1</v>
      </c>
      <c r="E1116" s="1605"/>
      <c r="F1116" s="1606">
        <f t="shared" si="28"/>
        <v>0</v>
      </c>
    </row>
    <row r="1117" spans="1:6" s="1510" customFormat="1" ht="12.75">
      <c r="A1117" s="1562"/>
      <c r="B1117" s="1562"/>
      <c r="C1117" s="756" t="s">
        <v>1529</v>
      </c>
      <c r="D1117" s="756">
        <v>1</v>
      </c>
      <c r="E1117" s="750"/>
      <c r="F1117" s="1497">
        <f>SUM(F1107:F1116)</f>
        <v>0</v>
      </c>
    </row>
    <row r="1118" spans="1:6" s="1510" customFormat="1" ht="12.75">
      <c r="A1118" s="1562"/>
      <c r="B1118" s="1562"/>
      <c r="C1118" s="756"/>
      <c r="D1118" s="756"/>
      <c r="E1118" s="750"/>
      <c r="F1118" s="1506"/>
    </row>
    <row r="1119" spans="1:6" s="1510" customFormat="1" ht="12.75">
      <c r="A1119" s="1562" t="s">
        <v>101</v>
      </c>
      <c r="B1119" s="1562" t="s">
        <v>1725</v>
      </c>
      <c r="C1119" s="756"/>
      <c r="D1119" s="1607"/>
      <c r="E1119" s="750"/>
      <c r="F1119" s="1506"/>
    </row>
    <row r="1120" spans="1:6" s="1510" customFormat="1" ht="12.75">
      <c r="A1120" s="1562"/>
      <c r="B1120" s="1524" t="s">
        <v>1716</v>
      </c>
      <c r="C1120" s="1525" t="s">
        <v>1262</v>
      </c>
      <c r="D1120" s="1525">
        <v>1</v>
      </c>
      <c r="E1120" s="1526"/>
      <c r="F1120" s="1497">
        <f t="shared" ref="F1120:F1129" si="29">SUM(D1120*E1120)</f>
        <v>0</v>
      </c>
    </row>
    <row r="1121" spans="1:6" s="1510" customFormat="1" ht="12.75">
      <c r="A1121" s="1562"/>
      <c r="B1121" s="1524" t="s">
        <v>1715</v>
      </c>
      <c r="C1121" s="1525" t="s">
        <v>1566</v>
      </c>
      <c r="D1121" s="1525">
        <v>1</v>
      </c>
      <c r="E1121" s="1526"/>
      <c r="F1121" s="1497">
        <f t="shared" si="29"/>
        <v>0</v>
      </c>
    </row>
    <row r="1122" spans="1:6" s="1510" customFormat="1" ht="12.75">
      <c r="A1122" s="1562"/>
      <c r="B1122" s="1524" t="s">
        <v>1714</v>
      </c>
      <c r="C1122" s="1525" t="s">
        <v>1262</v>
      </c>
      <c r="D1122" s="1525">
        <v>1</v>
      </c>
      <c r="E1122" s="1526"/>
      <c r="F1122" s="1497">
        <f t="shared" si="29"/>
        <v>0</v>
      </c>
    </row>
    <row r="1123" spans="1:6" s="1510" customFormat="1" ht="12.75">
      <c r="A1123" s="1562"/>
      <c r="B1123" s="1524" t="s">
        <v>1713</v>
      </c>
      <c r="C1123" s="1525" t="s">
        <v>1262</v>
      </c>
      <c r="D1123" s="1525">
        <v>1</v>
      </c>
      <c r="E1123" s="1526"/>
      <c r="F1123" s="1497">
        <f t="shared" si="29"/>
        <v>0</v>
      </c>
    </row>
    <row r="1124" spans="1:6" s="1510" customFormat="1" ht="12.75">
      <c r="A1124" s="1562"/>
      <c r="B1124" s="1524" t="s">
        <v>1712</v>
      </c>
      <c r="C1124" s="1525" t="s">
        <v>1262</v>
      </c>
      <c r="D1124" s="1525">
        <v>1</v>
      </c>
      <c r="E1124" s="1526"/>
      <c r="F1124" s="1497">
        <f t="shared" si="29"/>
        <v>0</v>
      </c>
    </row>
    <row r="1125" spans="1:6" s="1510" customFormat="1" ht="12.75">
      <c r="A1125" s="1562"/>
      <c r="B1125" s="1524" t="s">
        <v>1711</v>
      </c>
      <c r="C1125" s="1525" t="s">
        <v>1262</v>
      </c>
      <c r="D1125" s="1525">
        <v>6</v>
      </c>
      <c r="E1125" s="1526"/>
      <c r="F1125" s="1497">
        <f t="shared" si="29"/>
        <v>0</v>
      </c>
    </row>
    <row r="1126" spans="1:6" s="1510" customFormat="1" ht="12.75">
      <c r="A1126" s="1562"/>
      <c r="B1126" s="1524" t="s">
        <v>1710</v>
      </c>
      <c r="C1126" s="1525" t="s">
        <v>1262</v>
      </c>
      <c r="D1126" s="1525">
        <v>112</v>
      </c>
      <c r="E1126" s="1526"/>
      <c r="F1126" s="1497">
        <f t="shared" si="29"/>
        <v>0</v>
      </c>
    </row>
    <row r="1127" spans="1:6" s="1510" customFormat="1" ht="12.75">
      <c r="A1127" s="1562"/>
      <c r="B1127" s="1524" t="s">
        <v>1709</v>
      </c>
      <c r="C1127" s="1525" t="s">
        <v>1262</v>
      </c>
      <c r="D1127" s="1525">
        <v>7</v>
      </c>
      <c r="E1127" s="1526"/>
      <c r="F1127" s="1497">
        <f t="shared" si="29"/>
        <v>0</v>
      </c>
    </row>
    <row r="1128" spans="1:6" s="1510" customFormat="1" ht="12.75">
      <c r="A1128" s="1562"/>
      <c r="B1128" s="1524" t="s">
        <v>1708</v>
      </c>
      <c r="C1128" s="1525" t="s">
        <v>1262</v>
      </c>
      <c r="D1128" s="1525">
        <v>1</v>
      </c>
      <c r="E1128" s="1526"/>
      <c r="F1128" s="1497">
        <f t="shared" si="29"/>
        <v>0</v>
      </c>
    </row>
    <row r="1129" spans="1:6" s="1510" customFormat="1" ht="12.75">
      <c r="A1129" s="1562"/>
      <c r="B1129" s="1524" t="s">
        <v>1707</v>
      </c>
      <c r="C1129" s="1604" t="s">
        <v>1262</v>
      </c>
      <c r="D1129" s="1604">
        <v>1</v>
      </c>
      <c r="E1129" s="1605"/>
      <c r="F1129" s="1606">
        <f t="shared" si="29"/>
        <v>0</v>
      </c>
    </row>
    <row r="1130" spans="1:6" s="1510" customFormat="1" ht="12.75">
      <c r="A1130" s="1562"/>
      <c r="B1130" s="1562"/>
      <c r="C1130" s="756" t="s">
        <v>1529</v>
      </c>
      <c r="D1130" s="756">
        <v>1</v>
      </c>
      <c r="E1130" s="750"/>
      <c r="F1130" s="1497">
        <f>SUM(F1120:F1129)</f>
        <v>0</v>
      </c>
    </row>
    <row r="1131" spans="1:6" s="1510" customFormat="1" ht="12.75">
      <c r="A1131" s="1562"/>
      <c r="B1131" s="1562"/>
      <c r="C1131" s="756"/>
      <c r="D1131" s="756"/>
      <c r="E1131" s="750"/>
      <c r="F1131" s="1497"/>
    </row>
    <row r="1132" spans="1:6" s="1510" customFormat="1" ht="12.75">
      <c r="A1132" s="1562"/>
      <c r="B1132" s="1562"/>
      <c r="C1132" s="756"/>
      <c r="D1132" s="756"/>
      <c r="E1132" s="1502"/>
      <c r="F1132" s="1497"/>
    </row>
    <row r="1133" spans="1:6" s="1510" customFormat="1" ht="12.75">
      <c r="A1133" s="1562"/>
      <c r="B1133" s="1562"/>
      <c r="C1133" s="756"/>
      <c r="D1133" s="756"/>
      <c r="E1133" s="1502"/>
      <c r="F1133" s="1497"/>
    </row>
    <row r="1134" spans="1:6" s="1510" customFormat="1" ht="12.75">
      <c r="A1134" s="1562" t="s">
        <v>110</v>
      </c>
      <c r="B1134" s="1562" t="s">
        <v>1724</v>
      </c>
      <c r="C1134" s="756"/>
      <c r="D1134" s="756"/>
      <c r="E1134" s="1502"/>
      <c r="F1134" s="1497"/>
    </row>
    <row r="1135" spans="1:6" s="1510" customFormat="1" ht="12.75">
      <c r="A1135" s="1562"/>
      <c r="B1135" s="1524" t="s">
        <v>1716</v>
      </c>
      <c r="C1135" s="1525" t="s">
        <v>1262</v>
      </c>
      <c r="D1135" s="1525">
        <v>1</v>
      </c>
      <c r="E1135" s="1526"/>
      <c r="F1135" s="1497">
        <f t="shared" ref="F1135:F1144" si="30">SUM(D1135*E1135)</f>
        <v>0</v>
      </c>
    </row>
    <row r="1136" spans="1:6" s="1510" customFormat="1" ht="12.75">
      <c r="A1136" s="1562"/>
      <c r="B1136" s="1524" t="s">
        <v>1715</v>
      </c>
      <c r="C1136" s="1525" t="s">
        <v>1566</v>
      </c>
      <c r="D1136" s="1525">
        <v>1</v>
      </c>
      <c r="E1136" s="1526"/>
      <c r="F1136" s="1497">
        <f t="shared" si="30"/>
        <v>0</v>
      </c>
    </row>
    <row r="1137" spans="1:6" s="1510" customFormat="1" ht="12.75">
      <c r="A1137" s="1562"/>
      <c r="B1137" s="1524" t="s">
        <v>1714</v>
      </c>
      <c r="C1137" s="1525" t="s">
        <v>1262</v>
      </c>
      <c r="D1137" s="1525">
        <v>1</v>
      </c>
      <c r="E1137" s="1526"/>
      <c r="F1137" s="1497">
        <f t="shared" si="30"/>
        <v>0</v>
      </c>
    </row>
    <row r="1138" spans="1:6" s="1510" customFormat="1" ht="12.75">
      <c r="A1138" s="1562"/>
      <c r="B1138" s="1524" t="s">
        <v>1713</v>
      </c>
      <c r="C1138" s="1525" t="s">
        <v>1262</v>
      </c>
      <c r="D1138" s="1525">
        <v>1</v>
      </c>
      <c r="E1138" s="1526"/>
      <c r="F1138" s="1497">
        <f t="shared" si="30"/>
        <v>0</v>
      </c>
    </row>
    <row r="1139" spans="1:6" s="1510" customFormat="1" ht="12.75">
      <c r="A1139" s="1562"/>
      <c r="B1139" s="1524" t="s">
        <v>1712</v>
      </c>
      <c r="C1139" s="1525" t="s">
        <v>1262</v>
      </c>
      <c r="D1139" s="1525">
        <v>1</v>
      </c>
      <c r="E1139" s="1526"/>
      <c r="F1139" s="1497">
        <f t="shared" si="30"/>
        <v>0</v>
      </c>
    </row>
    <row r="1140" spans="1:6" s="1510" customFormat="1" ht="12.75">
      <c r="A1140" s="1562"/>
      <c r="B1140" s="1524" t="s">
        <v>1711</v>
      </c>
      <c r="C1140" s="1525" t="s">
        <v>1262</v>
      </c>
      <c r="D1140" s="1525">
        <v>5</v>
      </c>
      <c r="E1140" s="1526"/>
      <c r="F1140" s="1497">
        <f t="shared" si="30"/>
        <v>0</v>
      </c>
    </row>
    <row r="1141" spans="1:6" s="1510" customFormat="1" ht="12.75">
      <c r="A1141" s="1562"/>
      <c r="B1141" s="1524" t="s">
        <v>1710</v>
      </c>
      <c r="C1141" s="1525" t="s">
        <v>1262</v>
      </c>
      <c r="D1141" s="1525">
        <v>79</v>
      </c>
      <c r="E1141" s="1526"/>
      <c r="F1141" s="1497">
        <f t="shared" si="30"/>
        <v>0</v>
      </c>
    </row>
    <row r="1142" spans="1:6" s="1510" customFormat="1" ht="12.75">
      <c r="A1142" s="1562"/>
      <c r="B1142" s="1524" t="s">
        <v>1709</v>
      </c>
      <c r="C1142" s="1525" t="s">
        <v>1262</v>
      </c>
      <c r="D1142" s="1525">
        <v>6</v>
      </c>
      <c r="E1142" s="1526"/>
      <c r="F1142" s="1497">
        <f t="shared" si="30"/>
        <v>0</v>
      </c>
    </row>
    <row r="1143" spans="1:6" s="1510" customFormat="1" ht="12.75">
      <c r="A1143" s="1562"/>
      <c r="B1143" s="1524" t="s">
        <v>1708</v>
      </c>
      <c r="C1143" s="1525" t="s">
        <v>1262</v>
      </c>
      <c r="D1143" s="1525">
        <v>1</v>
      </c>
      <c r="E1143" s="1526"/>
      <c r="F1143" s="1497">
        <f t="shared" si="30"/>
        <v>0</v>
      </c>
    </row>
    <row r="1144" spans="1:6" s="1510" customFormat="1" ht="12.75">
      <c r="A1144" s="1562"/>
      <c r="B1144" s="1524" t="s">
        <v>1707</v>
      </c>
      <c r="C1144" s="1604" t="s">
        <v>1262</v>
      </c>
      <c r="D1144" s="1604">
        <v>1</v>
      </c>
      <c r="E1144" s="1605"/>
      <c r="F1144" s="1606">
        <f t="shared" si="30"/>
        <v>0</v>
      </c>
    </row>
    <row r="1145" spans="1:6" s="1510" customFormat="1" ht="12.75">
      <c r="A1145" s="1562"/>
      <c r="B1145" s="1562"/>
      <c r="C1145" s="756" t="s">
        <v>1529</v>
      </c>
      <c r="D1145" s="756">
        <v>1</v>
      </c>
      <c r="E1145" s="1502"/>
      <c r="F1145" s="1497">
        <f>SUM(F1135:F1144)</f>
        <v>0</v>
      </c>
    </row>
    <row r="1146" spans="1:6" s="1510" customFormat="1" ht="12.75">
      <c r="A1146" s="1562"/>
      <c r="B1146" s="1562"/>
      <c r="C1146" s="756"/>
      <c r="D1146" s="756"/>
      <c r="E1146" s="1502"/>
      <c r="F1146" s="1497"/>
    </row>
    <row r="1147" spans="1:6" s="1510" customFormat="1" ht="12.75">
      <c r="A1147" s="1562" t="s">
        <v>116</v>
      </c>
      <c r="B1147" s="1562" t="s">
        <v>1723</v>
      </c>
      <c r="C1147" s="756"/>
      <c r="D1147" s="756"/>
      <c r="E1147" s="1502"/>
      <c r="F1147" s="1497"/>
    </row>
    <row r="1148" spans="1:6" s="1510" customFormat="1" ht="12.75">
      <c r="A1148" s="1562"/>
      <c r="B1148" s="1524" t="s">
        <v>1716</v>
      </c>
      <c r="C1148" s="1525" t="s">
        <v>1262</v>
      </c>
      <c r="D1148" s="1525">
        <v>1</v>
      </c>
      <c r="E1148" s="1526"/>
      <c r="F1148" s="1497">
        <f t="shared" ref="F1148:F1157" si="31">SUM(D1148*E1148)</f>
        <v>0</v>
      </c>
    </row>
    <row r="1149" spans="1:6" s="1510" customFormat="1" ht="12.75">
      <c r="A1149" s="1562"/>
      <c r="B1149" s="1524" t="s">
        <v>1721</v>
      </c>
      <c r="C1149" s="1525" t="s">
        <v>1566</v>
      </c>
      <c r="D1149" s="1525">
        <v>1</v>
      </c>
      <c r="E1149" s="1526"/>
      <c r="F1149" s="1497">
        <f t="shared" si="31"/>
        <v>0</v>
      </c>
    </row>
    <row r="1150" spans="1:6" s="1510" customFormat="1" ht="12.75">
      <c r="A1150" s="1562"/>
      <c r="B1150" s="1524" t="s">
        <v>1714</v>
      </c>
      <c r="C1150" s="1525" t="s">
        <v>1262</v>
      </c>
      <c r="D1150" s="1525">
        <v>1</v>
      </c>
      <c r="E1150" s="1526"/>
      <c r="F1150" s="1497">
        <f t="shared" si="31"/>
        <v>0</v>
      </c>
    </row>
    <row r="1151" spans="1:6" s="1510" customFormat="1" ht="12.75">
      <c r="A1151" s="1562"/>
      <c r="B1151" s="1524" t="s">
        <v>1713</v>
      </c>
      <c r="C1151" s="1525" t="s">
        <v>1262</v>
      </c>
      <c r="D1151" s="1525">
        <v>1</v>
      </c>
      <c r="E1151" s="1526"/>
      <c r="F1151" s="1497">
        <f t="shared" si="31"/>
        <v>0</v>
      </c>
    </row>
    <row r="1152" spans="1:6" s="1510" customFormat="1" ht="12.75">
      <c r="A1152" s="1562"/>
      <c r="B1152" s="1524" t="s">
        <v>1712</v>
      </c>
      <c r="C1152" s="1525" t="s">
        <v>1262</v>
      </c>
      <c r="D1152" s="1525">
        <v>1</v>
      </c>
      <c r="E1152" s="1526"/>
      <c r="F1152" s="1497">
        <f t="shared" si="31"/>
        <v>0</v>
      </c>
    </row>
    <row r="1153" spans="1:6" s="1510" customFormat="1" ht="12.75">
      <c r="A1153" s="1562"/>
      <c r="B1153" s="1524" t="s">
        <v>1711</v>
      </c>
      <c r="C1153" s="1525" t="s">
        <v>1262</v>
      </c>
      <c r="D1153" s="1525">
        <v>10</v>
      </c>
      <c r="E1153" s="1526"/>
      <c r="F1153" s="1497">
        <f t="shared" si="31"/>
        <v>0</v>
      </c>
    </row>
    <row r="1154" spans="1:6" s="1510" customFormat="1" ht="12.75">
      <c r="A1154" s="1562"/>
      <c r="B1154" s="1524" t="s">
        <v>1710</v>
      </c>
      <c r="C1154" s="1525" t="s">
        <v>1262</v>
      </c>
      <c r="D1154" s="1525">
        <v>200</v>
      </c>
      <c r="E1154" s="1526"/>
      <c r="F1154" s="1497">
        <f t="shared" si="31"/>
        <v>0</v>
      </c>
    </row>
    <row r="1155" spans="1:6" s="1510" customFormat="1" ht="12.75">
      <c r="A1155" s="1562"/>
      <c r="B1155" s="1524" t="s">
        <v>1709</v>
      </c>
      <c r="C1155" s="1525" t="s">
        <v>1262</v>
      </c>
      <c r="D1155" s="1525">
        <v>8</v>
      </c>
      <c r="E1155" s="1526"/>
      <c r="F1155" s="1497">
        <f t="shared" si="31"/>
        <v>0</v>
      </c>
    </row>
    <row r="1156" spans="1:6" s="1510" customFormat="1" ht="12.75">
      <c r="A1156" s="1562"/>
      <c r="B1156" s="1524" t="s">
        <v>1708</v>
      </c>
      <c r="C1156" s="1525" t="s">
        <v>1262</v>
      </c>
      <c r="D1156" s="1525">
        <v>1</v>
      </c>
      <c r="E1156" s="1526"/>
      <c r="F1156" s="1497">
        <f t="shared" si="31"/>
        <v>0</v>
      </c>
    </row>
    <row r="1157" spans="1:6" s="1510" customFormat="1" ht="12.75">
      <c r="A1157" s="1562"/>
      <c r="B1157" s="1524" t="s">
        <v>1707</v>
      </c>
      <c r="C1157" s="1604" t="s">
        <v>1262</v>
      </c>
      <c r="D1157" s="1604">
        <v>1</v>
      </c>
      <c r="E1157" s="1605"/>
      <c r="F1157" s="1606">
        <f t="shared" si="31"/>
        <v>0</v>
      </c>
    </row>
    <row r="1158" spans="1:6" s="1510" customFormat="1" ht="12.75">
      <c r="A1158" s="1562"/>
      <c r="B1158" s="1562"/>
      <c r="C1158" s="756" t="s">
        <v>1529</v>
      </c>
      <c r="D1158" s="756">
        <v>1</v>
      </c>
      <c r="E1158" s="1502"/>
      <c r="F1158" s="1497">
        <f>SUM(F1148:F1157)</f>
        <v>0</v>
      </c>
    </row>
    <row r="1159" spans="1:6" s="1510" customFormat="1" ht="12.75">
      <c r="A1159" s="1562"/>
      <c r="B1159" s="1562"/>
      <c r="C1159" s="756"/>
      <c r="D1159" s="756"/>
      <c r="E1159" s="1502"/>
      <c r="F1159" s="1497"/>
    </row>
    <row r="1160" spans="1:6" s="1510" customFormat="1" ht="12.75">
      <c r="A1160" s="1562" t="s">
        <v>120</v>
      </c>
      <c r="B1160" s="1562" t="s">
        <v>1722</v>
      </c>
      <c r="C1160" s="756"/>
      <c r="D1160" s="756"/>
      <c r="E1160" s="1502"/>
      <c r="F1160" s="1497"/>
    </row>
    <row r="1161" spans="1:6" s="1510" customFormat="1" ht="12.75">
      <c r="A1161" s="1562"/>
      <c r="B1161" s="1524" t="s">
        <v>1716</v>
      </c>
      <c r="C1161" s="1525" t="s">
        <v>1262</v>
      </c>
      <c r="D1161" s="1525">
        <v>1</v>
      </c>
      <c r="E1161" s="1526"/>
      <c r="F1161" s="1497">
        <f t="shared" ref="F1161:F1170" si="32">SUM(D1161*E1161)</f>
        <v>0</v>
      </c>
    </row>
    <row r="1162" spans="1:6" s="1510" customFormat="1" ht="12.75">
      <c r="A1162" s="1562"/>
      <c r="B1162" s="1524" t="s">
        <v>1721</v>
      </c>
      <c r="C1162" s="1525" t="s">
        <v>1566</v>
      </c>
      <c r="D1162" s="1525">
        <v>1</v>
      </c>
      <c r="E1162" s="1526"/>
      <c r="F1162" s="1497">
        <f t="shared" si="32"/>
        <v>0</v>
      </c>
    </row>
    <row r="1163" spans="1:6" s="1510" customFormat="1" ht="12.75">
      <c r="A1163" s="1562"/>
      <c r="B1163" s="1524" t="s">
        <v>1714</v>
      </c>
      <c r="C1163" s="1525" t="s">
        <v>1262</v>
      </c>
      <c r="D1163" s="1525">
        <v>1</v>
      </c>
      <c r="E1163" s="1526"/>
      <c r="F1163" s="1497">
        <f t="shared" si="32"/>
        <v>0</v>
      </c>
    </row>
    <row r="1164" spans="1:6" s="1510" customFormat="1" ht="12.75">
      <c r="A1164" s="1562"/>
      <c r="B1164" s="1524" t="s">
        <v>1713</v>
      </c>
      <c r="C1164" s="1525" t="s">
        <v>1262</v>
      </c>
      <c r="D1164" s="1525">
        <v>1</v>
      </c>
      <c r="E1164" s="1526"/>
      <c r="F1164" s="1497">
        <f t="shared" si="32"/>
        <v>0</v>
      </c>
    </row>
    <row r="1165" spans="1:6" s="1510" customFormat="1" ht="12.75">
      <c r="A1165" s="1562"/>
      <c r="B1165" s="1524" t="s">
        <v>1712</v>
      </c>
      <c r="C1165" s="1525" t="s">
        <v>1262</v>
      </c>
      <c r="D1165" s="1525">
        <v>1</v>
      </c>
      <c r="E1165" s="1526"/>
      <c r="F1165" s="1497">
        <f t="shared" si="32"/>
        <v>0</v>
      </c>
    </row>
    <row r="1166" spans="1:6" s="1510" customFormat="1" ht="12.75">
      <c r="A1166" s="1562"/>
      <c r="B1166" s="1524" t="s">
        <v>1711</v>
      </c>
      <c r="C1166" s="1525" t="s">
        <v>1262</v>
      </c>
      <c r="D1166" s="1525">
        <v>5</v>
      </c>
      <c r="E1166" s="1526"/>
      <c r="F1166" s="1497">
        <f t="shared" si="32"/>
        <v>0</v>
      </c>
    </row>
    <row r="1167" spans="1:6" s="1510" customFormat="1" ht="12.75">
      <c r="A1167" s="1562"/>
      <c r="B1167" s="1524" t="s">
        <v>1710</v>
      </c>
      <c r="C1167" s="1525" t="s">
        <v>1262</v>
      </c>
      <c r="D1167" s="1525">
        <v>79</v>
      </c>
      <c r="E1167" s="1526"/>
      <c r="F1167" s="1497">
        <f t="shared" si="32"/>
        <v>0</v>
      </c>
    </row>
    <row r="1168" spans="1:6" s="1510" customFormat="1" ht="12.75">
      <c r="A1168" s="1562"/>
      <c r="B1168" s="1524" t="s">
        <v>1709</v>
      </c>
      <c r="C1168" s="1525" t="s">
        <v>1262</v>
      </c>
      <c r="D1168" s="1525">
        <v>6</v>
      </c>
      <c r="E1168" s="1526"/>
      <c r="F1168" s="1497">
        <f t="shared" si="32"/>
        <v>0</v>
      </c>
    </row>
    <row r="1169" spans="1:6" s="1510" customFormat="1" ht="12.75">
      <c r="A1169" s="1562"/>
      <c r="B1169" s="1524" t="s">
        <v>1708</v>
      </c>
      <c r="C1169" s="1525" t="s">
        <v>1262</v>
      </c>
      <c r="D1169" s="1525">
        <v>1</v>
      </c>
      <c r="E1169" s="1526"/>
      <c r="F1169" s="1497">
        <f t="shared" si="32"/>
        <v>0</v>
      </c>
    </row>
    <row r="1170" spans="1:6" s="1510" customFormat="1" ht="12.75">
      <c r="A1170" s="1562"/>
      <c r="B1170" s="1524" t="s">
        <v>1707</v>
      </c>
      <c r="C1170" s="1604" t="s">
        <v>1262</v>
      </c>
      <c r="D1170" s="1604">
        <v>1</v>
      </c>
      <c r="E1170" s="1605"/>
      <c r="F1170" s="1606">
        <f t="shared" si="32"/>
        <v>0</v>
      </c>
    </row>
    <row r="1171" spans="1:6" s="1510" customFormat="1" ht="12.75">
      <c r="A1171" s="1562"/>
      <c r="B1171" s="1562"/>
      <c r="C1171" s="756" t="s">
        <v>1529</v>
      </c>
      <c r="D1171" s="756">
        <v>1</v>
      </c>
      <c r="E1171" s="1502"/>
      <c r="F1171" s="1497">
        <f>SUM(F1161:F1170)</f>
        <v>0</v>
      </c>
    </row>
    <row r="1172" spans="1:6" s="1510" customFormat="1" ht="12.75">
      <c r="A1172" s="1562"/>
      <c r="B1172" s="1562"/>
      <c r="C1172" s="756"/>
      <c r="D1172" s="756"/>
      <c r="E1172" s="1502"/>
      <c r="F1172" s="1497"/>
    </row>
    <row r="1173" spans="1:6" s="1510" customFormat="1" ht="12.75">
      <c r="A1173" s="1562" t="s">
        <v>123</v>
      </c>
      <c r="B1173" s="1562" t="s">
        <v>1720</v>
      </c>
      <c r="C1173" s="756"/>
      <c r="D1173" s="756"/>
      <c r="E1173" s="1502"/>
      <c r="F1173" s="1497"/>
    </row>
    <row r="1174" spans="1:6" s="1510" customFormat="1" ht="12.75">
      <c r="A1174" s="1562"/>
      <c r="B1174" s="1524" t="s">
        <v>1716</v>
      </c>
      <c r="C1174" s="1525" t="s">
        <v>1262</v>
      </c>
      <c r="D1174" s="1525">
        <v>1</v>
      </c>
      <c r="E1174" s="1526"/>
      <c r="F1174" s="1497">
        <f t="shared" ref="F1174:F1183" si="33">SUM(D1174*E1174)</f>
        <v>0</v>
      </c>
    </row>
    <row r="1175" spans="1:6" s="1510" customFormat="1" ht="12.75">
      <c r="A1175" s="1562"/>
      <c r="B1175" s="1524" t="s">
        <v>1715</v>
      </c>
      <c r="C1175" s="1525" t="s">
        <v>1566</v>
      </c>
      <c r="D1175" s="1525">
        <v>1</v>
      </c>
      <c r="E1175" s="1526"/>
      <c r="F1175" s="1497">
        <f t="shared" si="33"/>
        <v>0</v>
      </c>
    </row>
    <row r="1176" spans="1:6" s="1510" customFormat="1" ht="12.75">
      <c r="A1176" s="1562"/>
      <c r="B1176" s="1524" t="s">
        <v>1714</v>
      </c>
      <c r="C1176" s="1525" t="s">
        <v>1262</v>
      </c>
      <c r="D1176" s="1525">
        <v>1</v>
      </c>
      <c r="E1176" s="1526"/>
      <c r="F1176" s="1497">
        <f t="shared" si="33"/>
        <v>0</v>
      </c>
    </row>
    <row r="1177" spans="1:6" s="1510" customFormat="1" ht="12.75">
      <c r="A1177" s="1562"/>
      <c r="B1177" s="1524" t="s">
        <v>1713</v>
      </c>
      <c r="C1177" s="1525" t="s">
        <v>1262</v>
      </c>
      <c r="D1177" s="1525">
        <v>1</v>
      </c>
      <c r="E1177" s="1526"/>
      <c r="F1177" s="1497">
        <f t="shared" si="33"/>
        <v>0</v>
      </c>
    </row>
    <row r="1178" spans="1:6" s="1510" customFormat="1" ht="12.75">
      <c r="A1178" s="1562"/>
      <c r="B1178" s="1524" t="s">
        <v>1712</v>
      </c>
      <c r="C1178" s="1525" t="s">
        <v>1262</v>
      </c>
      <c r="D1178" s="1525">
        <v>1</v>
      </c>
      <c r="E1178" s="1526"/>
      <c r="F1178" s="1497">
        <f t="shared" si="33"/>
        <v>0</v>
      </c>
    </row>
    <row r="1179" spans="1:6" s="1510" customFormat="1" ht="12.75">
      <c r="A1179" s="1562"/>
      <c r="B1179" s="1524" t="s">
        <v>1711</v>
      </c>
      <c r="C1179" s="1525" t="s">
        <v>1262</v>
      </c>
      <c r="D1179" s="1525">
        <v>9</v>
      </c>
      <c r="E1179" s="1526"/>
      <c r="F1179" s="1497">
        <f t="shared" si="33"/>
        <v>0</v>
      </c>
    </row>
    <row r="1180" spans="1:6" s="1510" customFormat="1" ht="12.75">
      <c r="A1180" s="1562"/>
      <c r="B1180" s="1524" t="s">
        <v>1719</v>
      </c>
      <c r="C1180" s="1525" t="s">
        <v>1262</v>
      </c>
      <c r="D1180" s="1525">
        <v>158</v>
      </c>
      <c r="E1180" s="1526"/>
      <c r="F1180" s="1497">
        <f t="shared" si="33"/>
        <v>0</v>
      </c>
    </row>
    <row r="1181" spans="1:6" s="1510" customFormat="1" ht="12.75">
      <c r="A1181" s="1562"/>
      <c r="B1181" s="1524" t="s">
        <v>1709</v>
      </c>
      <c r="C1181" s="1525" t="s">
        <v>1262</v>
      </c>
      <c r="D1181" s="1525">
        <v>7</v>
      </c>
      <c r="E1181" s="1526"/>
      <c r="F1181" s="1497">
        <f t="shared" si="33"/>
        <v>0</v>
      </c>
    </row>
    <row r="1182" spans="1:6" s="1510" customFormat="1" ht="12.75">
      <c r="A1182" s="1562"/>
      <c r="B1182" s="1524" t="s">
        <v>1708</v>
      </c>
      <c r="C1182" s="1525" t="s">
        <v>1262</v>
      </c>
      <c r="D1182" s="1525">
        <v>1</v>
      </c>
      <c r="E1182" s="1526"/>
      <c r="F1182" s="1497">
        <f t="shared" si="33"/>
        <v>0</v>
      </c>
    </row>
    <row r="1183" spans="1:6" s="1510" customFormat="1" ht="12.75">
      <c r="A1183" s="1562"/>
      <c r="B1183" s="1524" t="s">
        <v>1707</v>
      </c>
      <c r="C1183" s="1604" t="s">
        <v>1262</v>
      </c>
      <c r="D1183" s="1604">
        <v>1</v>
      </c>
      <c r="E1183" s="1605"/>
      <c r="F1183" s="1606">
        <f t="shared" si="33"/>
        <v>0</v>
      </c>
    </row>
    <row r="1184" spans="1:6" s="1510" customFormat="1" ht="12.75">
      <c r="A1184" s="1562"/>
      <c r="B1184" s="1562"/>
      <c r="C1184" s="1525" t="s">
        <v>1529</v>
      </c>
      <c r="D1184" s="756">
        <v>1</v>
      </c>
      <c r="E1184" s="1502"/>
      <c r="F1184" s="1497">
        <f>SUM(F1174:F1183)</f>
        <v>0</v>
      </c>
    </row>
    <row r="1185" spans="1:6" s="1510" customFormat="1" ht="12.75">
      <c r="A1185" s="1562"/>
      <c r="B1185" s="1562"/>
      <c r="C1185" s="756"/>
      <c r="D1185" s="756"/>
      <c r="E1185" s="1502"/>
      <c r="F1185" s="1497"/>
    </row>
    <row r="1186" spans="1:6" s="1510" customFormat="1" ht="12.75">
      <c r="A1186" s="1562" t="s">
        <v>124</v>
      </c>
      <c r="B1186" s="1562" t="s">
        <v>1718</v>
      </c>
      <c r="C1186" s="756"/>
      <c r="D1186" s="756"/>
      <c r="E1186" s="1502"/>
      <c r="F1186" s="1497"/>
    </row>
    <row r="1187" spans="1:6" s="1510" customFormat="1" ht="12.75">
      <c r="A1187" s="1562"/>
      <c r="B1187" s="1524" t="s">
        <v>1716</v>
      </c>
      <c r="C1187" s="1525" t="s">
        <v>1262</v>
      </c>
      <c r="D1187" s="1525">
        <v>1</v>
      </c>
      <c r="E1187" s="1526"/>
      <c r="F1187" s="1497">
        <f t="shared" ref="F1187:F1196" si="34">SUM(D1187*E1187)</f>
        <v>0</v>
      </c>
    </row>
    <row r="1188" spans="1:6" s="1510" customFormat="1" ht="12.75">
      <c r="A1188" s="1562"/>
      <c r="B1188" s="1524" t="s">
        <v>1715</v>
      </c>
      <c r="C1188" s="1525" t="s">
        <v>1566</v>
      </c>
      <c r="D1188" s="1525">
        <v>1</v>
      </c>
      <c r="E1188" s="1526"/>
      <c r="F1188" s="1497">
        <f t="shared" si="34"/>
        <v>0</v>
      </c>
    </row>
    <row r="1189" spans="1:6" s="1510" customFormat="1" ht="12.75">
      <c r="A1189" s="1562"/>
      <c r="B1189" s="1524" t="s">
        <v>1714</v>
      </c>
      <c r="C1189" s="1525" t="s">
        <v>1262</v>
      </c>
      <c r="D1189" s="1525">
        <v>1</v>
      </c>
      <c r="E1189" s="1526"/>
      <c r="F1189" s="1497">
        <f t="shared" si="34"/>
        <v>0</v>
      </c>
    </row>
    <row r="1190" spans="1:6" s="1510" customFormat="1" ht="12.75">
      <c r="A1190" s="1562"/>
      <c r="B1190" s="1524" t="s">
        <v>1713</v>
      </c>
      <c r="C1190" s="1525" t="s">
        <v>1262</v>
      </c>
      <c r="D1190" s="1525">
        <v>1</v>
      </c>
      <c r="E1190" s="1526"/>
      <c r="F1190" s="1497">
        <f t="shared" si="34"/>
        <v>0</v>
      </c>
    </row>
    <row r="1191" spans="1:6" s="1510" customFormat="1" ht="12.75">
      <c r="A1191" s="1562"/>
      <c r="B1191" s="1524" t="s">
        <v>1712</v>
      </c>
      <c r="C1191" s="1525" t="s">
        <v>1262</v>
      </c>
      <c r="D1191" s="1525">
        <v>1</v>
      </c>
      <c r="E1191" s="1526"/>
      <c r="F1191" s="1497">
        <f t="shared" si="34"/>
        <v>0</v>
      </c>
    </row>
    <row r="1192" spans="1:6" s="1510" customFormat="1" ht="12.75">
      <c r="A1192" s="1562"/>
      <c r="B1192" s="1524" t="s">
        <v>1711</v>
      </c>
      <c r="C1192" s="1525" t="s">
        <v>1262</v>
      </c>
      <c r="D1192" s="1525">
        <v>9</v>
      </c>
      <c r="E1192" s="1526"/>
      <c r="F1192" s="1497">
        <f t="shared" si="34"/>
        <v>0</v>
      </c>
    </row>
    <row r="1193" spans="1:6" s="1510" customFormat="1" ht="12.75">
      <c r="A1193" s="1562"/>
      <c r="B1193" s="1524" t="s">
        <v>1710</v>
      </c>
      <c r="C1193" s="1525" t="s">
        <v>1262</v>
      </c>
      <c r="D1193" s="1525">
        <v>178</v>
      </c>
      <c r="E1193" s="1526"/>
      <c r="F1193" s="1497">
        <f t="shared" si="34"/>
        <v>0</v>
      </c>
    </row>
    <row r="1194" spans="1:6" s="1510" customFormat="1" ht="12.75">
      <c r="A1194" s="1562"/>
      <c r="B1194" s="1524" t="s">
        <v>1709</v>
      </c>
      <c r="C1194" s="1525" t="s">
        <v>1262</v>
      </c>
      <c r="D1194" s="1525">
        <v>7</v>
      </c>
      <c r="E1194" s="1526"/>
      <c r="F1194" s="1497">
        <f t="shared" si="34"/>
        <v>0</v>
      </c>
    </row>
    <row r="1195" spans="1:6" s="1510" customFormat="1" ht="12.75">
      <c r="A1195" s="1562"/>
      <c r="B1195" s="1524" t="s">
        <v>1708</v>
      </c>
      <c r="C1195" s="1525" t="s">
        <v>1262</v>
      </c>
      <c r="D1195" s="1525">
        <v>1</v>
      </c>
      <c r="E1195" s="1526"/>
      <c r="F1195" s="1497">
        <f t="shared" si="34"/>
        <v>0</v>
      </c>
    </row>
    <row r="1196" spans="1:6" s="1510" customFormat="1" ht="12.75">
      <c r="A1196" s="1562"/>
      <c r="B1196" s="1524" t="s">
        <v>1707</v>
      </c>
      <c r="C1196" s="1604" t="s">
        <v>1262</v>
      </c>
      <c r="D1196" s="1604">
        <v>1</v>
      </c>
      <c r="E1196" s="1605"/>
      <c r="F1196" s="1606">
        <f t="shared" si="34"/>
        <v>0</v>
      </c>
    </row>
    <row r="1197" spans="1:6" s="1510" customFormat="1" ht="12.75">
      <c r="A1197" s="1562"/>
      <c r="B1197" s="1562"/>
      <c r="C1197" s="1525" t="s">
        <v>1529</v>
      </c>
      <c r="D1197" s="756">
        <v>1</v>
      </c>
      <c r="E1197" s="1502"/>
      <c r="F1197" s="1497">
        <f>SUM(F1187:F1196)</f>
        <v>0</v>
      </c>
    </row>
    <row r="1198" spans="1:6" s="1510" customFormat="1" ht="12.75">
      <c r="A1198" s="1562"/>
      <c r="B1198" s="1562"/>
      <c r="C1198" s="756"/>
      <c r="D1198" s="756"/>
      <c r="E1198" s="1502"/>
      <c r="F1198" s="1497"/>
    </row>
    <row r="1199" spans="1:6" s="1510" customFormat="1" ht="12.75">
      <c r="A1199" s="1562"/>
      <c r="B1199" s="1562"/>
      <c r="C1199" s="756"/>
      <c r="D1199" s="756"/>
      <c r="E1199" s="1502"/>
      <c r="F1199" s="1497"/>
    </row>
    <row r="1200" spans="1:6" s="1510" customFormat="1" ht="12.75">
      <c r="A1200" s="1562"/>
      <c r="B1200" s="1562"/>
      <c r="C1200" s="756"/>
      <c r="D1200" s="756"/>
      <c r="E1200" s="1502"/>
      <c r="F1200" s="1497"/>
    </row>
    <row r="1201" spans="1:6" s="1510" customFormat="1" ht="12.75">
      <c r="A1201" s="1562" t="s">
        <v>126</v>
      </c>
      <c r="B1201" s="1562" t="s">
        <v>1717</v>
      </c>
      <c r="C1201" s="756"/>
      <c r="D1201" s="756"/>
      <c r="E1201" s="1502"/>
      <c r="F1201" s="1497"/>
    </row>
    <row r="1202" spans="1:6" s="1510" customFormat="1" ht="12.75">
      <c r="A1202" s="1562"/>
      <c r="B1202" s="1524" t="s">
        <v>1716</v>
      </c>
      <c r="C1202" s="1525" t="s">
        <v>1262</v>
      </c>
      <c r="D1202" s="1525">
        <v>1</v>
      </c>
      <c r="E1202" s="1526"/>
      <c r="F1202" s="1497">
        <f t="shared" ref="F1202:F1211" si="35">SUM(D1202*E1202)</f>
        <v>0</v>
      </c>
    </row>
    <row r="1203" spans="1:6" s="1510" customFormat="1" ht="12.75">
      <c r="A1203" s="1562"/>
      <c r="B1203" s="1524" t="s">
        <v>1715</v>
      </c>
      <c r="C1203" s="1525" t="s">
        <v>1566</v>
      </c>
      <c r="D1203" s="1525">
        <v>1</v>
      </c>
      <c r="E1203" s="1526"/>
      <c r="F1203" s="1497">
        <f t="shared" si="35"/>
        <v>0</v>
      </c>
    </row>
    <row r="1204" spans="1:6" s="1510" customFormat="1" ht="12.75">
      <c r="A1204" s="1562"/>
      <c r="B1204" s="1524" t="s">
        <v>1714</v>
      </c>
      <c r="C1204" s="1525" t="s">
        <v>1262</v>
      </c>
      <c r="D1204" s="1525">
        <v>1</v>
      </c>
      <c r="E1204" s="1526"/>
      <c r="F1204" s="1497">
        <f t="shared" si="35"/>
        <v>0</v>
      </c>
    </row>
    <row r="1205" spans="1:6" s="1510" customFormat="1" ht="12.75">
      <c r="A1205" s="1562"/>
      <c r="B1205" s="1524" t="s">
        <v>1713</v>
      </c>
      <c r="C1205" s="1525" t="s">
        <v>1262</v>
      </c>
      <c r="D1205" s="1525">
        <v>1</v>
      </c>
      <c r="E1205" s="1526"/>
      <c r="F1205" s="1497">
        <f t="shared" si="35"/>
        <v>0</v>
      </c>
    </row>
    <row r="1206" spans="1:6" s="1510" customFormat="1" ht="12.75">
      <c r="A1206" s="1562"/>
      <c r="B1206" s="1524" t="s">
        <v>1712</v>
      </c>
      <c r="C1206" s="1525" t="s">
        <v>1262</v>
      </c>
      <c r="D1206" s="1525">
        <v>1</v>
      </c>
      <c r="E1206" s="1526"/>
      <c r="F1206" s="1497">
        <f t="shared" si="35"/>
        <v>0</v>
      </c>
    </row>
    <row r="1207" spans="1:6" s="1510" customFormat="1" ht="12.75">
      <c r="A1207" s="1562"/>
      <c r="B1207" s="1524" t="s">
        <v>1711</v>
      </c>
      <c r="C1207" s="1525" t="s">
        <v>1262</v>
      </c>
      <c r="D1207" s="1525">
        <v>10</v>
      </c>
      <c r="E1207" s="1526"/>
      <c r="F1207" s="1497">
        <f t="shared" si="35"/>
        <v>0</v>
      </c>
    </row>
    <row r="1208" spans="1:6" s="1510" customFormat="1" ht="12.75">
      <c r="A1208" s="1562"/>
      <c r="B1208" s="1524" t="s">
        <v>1710</v>
      </c>
      <c r="C1208" s="1525" t="s">
        <v>1262</v>
      </c>
      <c r="D1208" s="1525">
        <v>202</v>
      </c>
      <c r="E1208" s="1526"/>
      <c r="F1208" s="1497">
        <f t="shared" si="35"/>
        <v>0</v>
      </c>
    </row>
    <row r="1209" spans="1:6" s="1510" customFormat="1" ht="12.75">
      <c r="A1209" s="1562"/>
      <c r="B1209" s="1524" t="s">
        <v>1709</v>
      </c>
      <c r="C1209" s="1525" t="s">
        <v>1262</v>
      </c>
      <c r="D1209" s="1525">
        <v>8</v>
      </c>
      <c r="E1209" s="1526"/>
      <c r="F1209" s="1497">
        <f t="shared" si="35"/>
        <v>0</v>
      </c>
    </row>
    <row r="1210" spans="1:6" s="1510" customFormat="1" ht="12.75">
      <c r="A1210" s="1562"/>
      <c r="B1210" s="1524" t="s">
        <v>1708</v>
      </c>
      <c r="C1210" s="1525" t="s">
        <v>1262</v>
      </c>
      <c r="D1210" s="1525">
        <v>1</v>
      </c>
      <c r="E1210" s="1526"/>
      <c r="F1210" s="1497">
        <f t="shared" si="35"/>
        <v>0</v>
      </c>
    </row>
    <row r="1211" spans="1:6" s="1510" customFormat="1" ht="12.75">
      <c r="A1211" s="1562"/>
      <c r="B1211" s="1524" t="s">
        <v>1707</v>
      </c>
      <c r="C1211" s="1604" t="s">
        <v>1262</v>
      </c>
      <c r="D1211" s="1604">
        <v>1</v>
      </c>
      <c r="E1211" s="1605"/>
      <c r="F1211" s="1606">
        <f t="shared" si="35"/>
        <v>0</v>
      </c>
    </row>
    <row r="1212" spans="1:6" s="1510" customFormat="1" ht="12.75">
      <c r="A1212" s="1562"/>
      <c r="B1212" s="1562"/>
      <c r="C1212" s="756" t="s">
        <v>1529</v>
      </c>
      <c r="D1212" s="756">
        <v>1</v>
      </c>
      <c r="E1212" s="1502"/>
      <c r="F1212" s="1497">
        <f>SUM(F1202:F1211)</f>
        <v>0</v>
      </c>
    </row>
    <row r="1213" spans="1:6" s="1510" customFormat="1" ht="12.75">
      <c r="A1213" s="1562"/>
      <c r="B1213" s="1562"/>
      <c r="C1213" s="756"/>
      <c r="D1213" s="756"/>
      <c r="E1213" s="1502"/>
      <c r="F1213" s="1497"/>
    </row>
    <row r="1214" spans="1:6" s="1510" customFormat="1" ht="12.75">
      <c r="A1214" s="1602" t="s">
        <v>1706</v>
      </c>
      <c r="B1214" s="1516" t="s">
        <v>1705</v>
      </c>
      <c r="C1214" s="1499" t="s">
        <v>950</v>
      </c>
      <c r="D1214" s="1608">
        <v>67000</v>
      </c>
      <c r="E1214" s="1502"/>
      <c r="F1214" s="1497">
        <f>D1214*E1214</f>
        <v>0</v>
      </c>
    </row>
    <row r="1215" spans="1:6" s="1510" customFormat="1" ht="12.75">
      <c r="A1215" s="1609"/>
      <c r="B1215" s="1581"/>
      <c r="C1215" s="1607"/>
      <c r="D1215" s="1607"/>
      <c r="E1215" s="1610"/>
    </row>
    <row r="1216" spans="1:6" s="1515" customFormat="1" ht="12.75">
      <c r="A1216" s="1602" t="s">
        <v>128</v>
      </c>
      <c r="B1216" s="1516" t="s">
        <v>1704</v>
      </c>
      <c r="C1216" s="1611"/>
      <c r="D1216" s="1612"/>
      <c r="E1216" s="1502"/>
      <c r="F1216" s="1506"/>
    </row>
    <row r="1217" spans="1:6" s="1515" customFormat="1" ht="12.75">
      <c r="A1217" s="1613"/>
      <c r="B1217" s="1614" t="s">
        <v>1703</v>
      </c>
      <c r="C1217" s="1615" t="s">
        <v>950</v>
      </c>
      <c r="D1217" s="1608">
        <v>40000</v>
      </c>
      <c r="E1217" s="1502"/>
      <c r="F1217" s="1497">
        <f>D1217*E1217</f>
        <v>0</v>
      </c>
    </row>
    <row r="1218" spans="1:6" s="1515" customFormat="1" ht="12.75">
      <c r="A1218" s="1613"/>
      <c r="B1218" s="1614" t="s">
        <v>1702</v>
      </c>
      <c r="C1218" s="1615" t="s">
        <v>950</v>
      </c>
      <c r="D1218" s="1608">
        <v>500</v>
      </c>
      <c r="E1218" s="1502"/>
      <c r="F1218" s="1497">
        <f>D1218*E1218</f>
        <v>0</v>
      </c>
    </row>
    <row r="1219" spans="1:6" s="1515" customFormat="1" ht="12.75">
      <c r="A1219" s="1609"/>
      <c r="B1219" s="1581"/>
      <c r="C1219" s="1499"/>
      <c r="D1219" s="1608"/>
      <c r="E1219" s="1502"/>
      <c r="F1219" s="1497"/>
    </row>
    <row r="1220" spans="1:6" s="1515" customFormat="1" ht="38.25">
      <c r="A1220" s="1474" t="s">
        <v>129</v>
      </c>
      <c r="B1220" s="1516" t="s">
        <v>1701</v>
      </c>
      <c r="C1220" s="1499"/>
      <c r="D1220" s="1500"/>
      <c r="E1220" s="1591"/>
      <c r="F1220" s="1497"/>
    </row>
    <row r="1221" spans="1:6" s="1515" customFormat="1" ht="12.75">
      <c r="A1221" s="1474"/>
      <c r="B1221" s="1516" t="s">
        <v>1700</v>
      </c>
      <c r="C1221" s="1499" t="s">
        <v>950</v>
      </c>
      <c r="D1221" s="1500">
        <v>500</v>
      </c>
      <c r="E1221" s="1591"/>
      <c r="F1221" s="1497">
        <f>D1221*E1221</f>
        <v>0</v>
      </c>
    </row>
    <row r="1222" spans="1:6" s="1515" customFormat="1" ht="12.75">
      <c r="A1222" s="1474"/>
      <c r="B1222" s="1516" t="s">
        <v>1699</v>
      </c>
      <c r="C1222" s="1499" t="s">
        <v>950</v>
      </c>
      <c r="D1222" s="1500">
        <v>200</v>
      </c>
      <c r="E1222" s="1591"/>
      <c r="F1222" s="1497">
        <f>D1222*E1222</f>
        <v>0</v>
      </c>
    </row>
    <row r="1223" spans="1:6" s="1515" customFormat="1" ht="12.75">
      <c r="A1223" s="1595"/>
      <c r="B1223" s="1581"/>
      <c r="C1223" s="1499"/>
      <c r="D1223" s="1500"/>
      <c r="E1223" s="1591"/>
      <c r="F1223" s="1497"/>
    </row>
    <row r="1224" spans="1:6" s="1515" customFormat="1" ht="38.25">
      <c r="A1224" s="1602" t="s">
        <v>130</v>
      </c>
      <c r="B1224" s="1516" t="s">
        <v>1698</v>
      </c>
      <c r="D1224" s="1558"/>
      <c r="E1224" s="1554"/>
    </row>
    <row r="1225" spans="1:6" s="1515" customFormat="1" ht="12.75">
      <c r="A1225" s="1602"/>
      <c r="B1225" s="1516"/>
      <c r="C1225" s="1499" t="s">
        <v>93</v>
      </c>
      <c r="D1225" s="1608">
        <v>1</v>
      </c>
      <c r="E1225" s="1502"/>
      <c r="F1225" s="1497">
        <f>D1225*E1225</f>
        <v>0</v>
      </c>
    </row>
    <row r="1226" spans="1:6" s="1515" customFormat="1" ht="12.75">
      <c r="A1226" s="1609"/>
      <c r="B1226" s="1581"/>
      <c r="C1226" s="1558"/>
      <c r="D1226" s="1587"/>
      <c r="E1226" s="1554"/>
    </row>
    <row r="1227" spans="1:6" s="1515" customFormat="1" ht="25.5">
      <c r="A1227" s="1602" t="s">
        <v>133</v>
      </c>
      <c r="B1227" s="1539" t="s">
        <v>1697</v>
      </c>
      <c r="C1227" s="756" t="s">
        <v>950</v>
      </c>
      <c r="D1227" s="757">
        <v>500</v>
      </c>
      <c r="E1227" s="1502"/>
      <c r="F1227" s="1497">
        <f>D1227*E1227</f>
        <v>0</v>
      </c>
    </row>
    <row r="1228" spans="1:6" s="1515" customFormat="1" ht="12.75">
      <c r="A1228" s="1602"/>
      <c r="B1228" s="1516"/>
      <c r="C1228" s="1499"/>
      <c r="D1228" s="1608"/>
      <c r="E1228" s="1502"/>
      <c r="F1228" s="1497"/>
    </row>
    <row r="1229" spans="1:6" s="1515" customFormat="1" ht="12.75">
      <c r="A1229" s="1602"/>
      <c r="B1229" s="1516"/>
      <c r="C1229" s="1558"/>
      <c r="D1229" s="1558"/>
      <c r="E1229" s="1554"/>
    </row>
    <row r="1230" spans="1:6" s="1515" customFormat="1" ht="12.75">
      <c r="A1230" s="1602"/>
      <c r="B1230" s="1516"/>
      <c r="C1230" s="1499"/>
      <c r="D1230" s="1608"/>
      <c r="E1230" s="1502"/>
      <c r="F1230" s="1497"/>
    </row>
    <row r="1231" spans="1:6" s="1515" customFormat="1" ht="12.75">
      <c r="A1231" s="1602"/>
      <c r="B1231" s="1544" t="s">
        <v>1696</v>
      </c>
      <c r="C1231" s="1499"/>
      <c r="D1231" s="1608"/>
      <c r="E1231" s="1502"/>
      <c r="F1231" s="1497"/>
    </row>
    <row r="1232" spans="1:6" s="1515" customFormat="1" ht="12.75">
      <c r="A1232" s="1602"/>
      <c r="B1232" s="1516"/>
      <c r="C1232" s="1499"/>
      <c r="D1232" s="1608"/>
      <c r="E1232" s="1502"/>
      <c r="F1232" s="1497"/>
    </row>
    <row r="1233" spans="1:6" s="1515" customFormat="1" ht="12.75">
      <c r="A1233" s="1602"/>
      <c r="B1233" s="1616"/>
      <c r="C1233" s="1499"/>
      <c r="D1233" s="1608"/>
      <c r="E1233" s="1502"/>
      <c r="F1233" s="1506"/>
    </row>
    <row r="1234" spans="1:6" s="1515" customFormat="1" ht="12.75">
      <c r="A1234" s="1602"/>
      <c r="B1234" s="1503" t="s">
        <v>1695</v>
      </c>
      <c r="C1234" s="1504"/>
      <c r="D1234" s="1504"/>
      <c r="E1234" s="1505"/>
      <c r="F1234" s="1506">
        <f>SUM(F1068:F1233)</f>
        <v>0</v>
      </c>
    </row>
    <row r="1235" spans="1:6" s="1515" customFormat="1" ht="12.75">
      <c r="A1235" s="1602"/>
      <c r="B1235" s="1503"/>
      <c r="C1235" s="1504"/>
      <c r="D1235" s="1504"/>
      <c r="E1235" s="1505"/>
      <c r="F1235" s="1506"/>
    </row>
    <row r="1236" spans="1:6" s="1515" customFormat="1" ht="12.75">
      <c r="A1236" s="1602"/>
      <c r="B1236" s="1503"/>
      <c r="C1236" s="1504"/>
      <c r="D1236" s="1504"/>
      <c r="E1236" s="1505"/>
      <c r="F1236" s="1506"/>
    </row>
    <row r="1237" spans="1:6" s="1515" customFormat="1" ht="12.75">
      <c r="A1237" s="1485" t="s">
        <v>1694</v>
      </c>
      <c r="B1237" s="1486" t="s">
        <v>1693</v>
      </c>
      <c r="C1237" s="1487"/>
      <c r="D1237" s="1488"/>
      <c r="E1237" s="1489"/>
      <c r="F1237" s="1490"/>
    </row>
    <row r="1238" spans="1:6" s="1515" customFormat="1" ht="12.75">
      <c r="A1238" s="1602"/>
      <c r="B1238" s="1503"/>
      <c r="C1238" s="1504"/>
      <c r="D1238" s="1504"/>
      <c r="E1238" s="1505"/>
      <c r="F1238" s="1506"/>
    </row>
    <row r="1239" spans="1:6" s="1515" customFormat="1" ht="12.75">
      <c r="A1239" s="1539"/>
      <c r="B1239" s="766"/>
      <c r="C1239" s="758"/>
      <c r="D1239" s="1617"/>
      <c r="E1239" s="1618"/>
      <c r="F1239" s="1619"/>
    </row>
    <row r="1240" spans="1:6" s="1515" customFormat="1" ht="12.75">
      <c r="A1240" s="1620" t="s">
        <v>1</v>
      </c>
      <c r="B1240" s="766" t="s">
        <v>1692</v>
      </c>
      <c r="C1240" s="758" t="s">
        <v>93</v>
      </c>
      <c r="D1240" s="1617">
        <v>1</v>
      </c>
      <c r="E1240" s="1618"/>
      <c r="F1240" s="1619">
        <f>SUM(D1240*E1240)</f>
        <v>0</v>
      </c>
    </row>
    <row r="1241" spans="1:6" s="1515" customFormat="1" ht="12.75">
      <c r="A1241" s="1620"/>
      <c r="B1241" s="766"/>
      <c r="C1241" s="758"/>
      <c r="D1241" s="1617"/>
      <c r="E1241" s="1618"/>
      <c r="F1241" s="1619"/>
    </row>
    <row r="1242" spans="1:6" s="1515" customFormat="1" ht="25.5">
      <c r="A1242" s="1620" t="s">
        <v>94</v>
      </c>
      <c r="B1242" s="1542" t="s">
        <v>1691</v>
      </c>
      <c r="C1242" s="1621" t="s">
        <v>950</v>
      </c>
      <c r="D1242" s="757">
        <v>200</v>
      </c>
      <c r="E1242" s="1622"/>
      <c r="F1242" s="1623">
        <f>SUM(D1242*E1242)</f>
        <v>0</v>
      </c>
    </row>
    <row r="1243" spans="1:6" s="1515" customFormat="1" ht="12.75">
      <c r="A1243" s="1620"/>
      <c r="B1243" s="1542"/>
      <c r="C1243" s="1621"/>
      <c r="D1243" s="757"/>
      <c r="E1243" s="1622"/>
      <c r="F1243" s="1623"/>
    </row>
    <row r="1244" spans="1:6" s="1515" customFormat="1" ht="38.25">
      <c r="A1244" s="1620" t="s">
        <v>97</v>
      </c>
      <c r="B1244" s="1624" t="s">
        <v>1690</v>
      </c>
      <c r="C1244" s="1621" t="s">
        <v>950</v>
      </c>
      <c r="D1244" s="757">
        <v>200</v>
      </c>
      <c r="E1244" s="1622"/>
      <c r="F1244" s="1623">
        <f>SUM(D1244*E1244)</f>
        <v>0</v>
      </c>
    </row>
    <row r="1245" spans="1:6" s="1515" customFormat="1" ht="12.75">
      <c r="A1245" s="1620"/>
      <c r="B1245" s="1542"/>
      <c r="C1245" s="1621"/>
      <c r="D1245" s="757"/>
      <c r="E1245" s="1622"/>
      <c r="F1245" s="1623"/>
    </row>
    <row r="1246" spans="1:6" s="1515" customFormat="1" ht="38.25">
      <c r="A1246" s="1620" t="s">
        <v>98</v>
      </c>
      <c r="B1246" s="1624" t="s">
        <v>1689</v>
      </c>
      <c r="C1246" s="1621" t="s">
        <v>1529</v>
      </c>
      <c r="D1246" s="757">
        <v>1</v>
      </c>
      <c r="E1246" s="1622"/>
      <c r="F1246" s="1623">
        <f>SUM(D1246*E1246)</f>
        <v>0</v>
      </c>
    </row>
    <row r="1247" spans="1:6" s="1515" customFormat="1" ht="12.75">
      <c r="A1247" s="1624"/>
      <c r="B1247" s="1625"/>
      <c r="C1247" s="1626"/>
      <c r="D1247" s="1575"/>
      <c r="E1247" s="1627"/>
      <c r="F1247" s="1623"/>
    </row>
    <row r="1248" spans="1:6" s="1515" customFormat="1" ht="12.75">
      <c r="A1248" s="1624"/>
      <c r="B1248" s="1628"/>
      <c r="C1248" s="1621"/>
      <c r="D1248" s="757"/>
      <c r="E1248" s="1622"/>
      <c r="F1248" s="1629"/>
    </row>
    <row r="1249" spans="1:7" s="1515" customFormat="1" ht="12.75">
      <c r="A1249" s="1624"/>
      <c r="B1249" s="1628"/>
      <c r="C1249" s="1621"/>
      <c r="D1249" s="757"/>
      <c r="E1249" s="1622"/>
      <c r="F1249" s="1629"/>
    </row>
    <row r="1250" spans="1:7" s="1515" customFormat="1" ht="12.75">
      <c r="A1250" s="1624"/>
      <c r="B1250" s="1628" t="s">
        <v>1688</v>
      </c>
      <c r="C1250" s="1621"/>
      <c r="D1250" s="757"/>
      <c r="E1250" s="1622"/>
      <c r="F1250" s="1629"/>
    </row>
    <row r="1251" spans="1:7" s="1515" customFormat="1" ht="12.75">
      <c r="A1251" s="1602"/>
      <c r="B1251" s="1503"/>
      <c r="C1251" s="1504"/>
      <c r="D1251" s="1504"/>
      <c r="E1251" s="1505"/>
      <c r="F1251" s="1506"/>
    </row>
    <row r="1252" spans="1:7" s="1515" customFormat="1" ht="12.75">
      <c r="A1252" s="1602"/>
      <c r="B1252" s="1503" t="s">
        <v>1687</v>
      </c>
      <c r="C1252" s="1504"/>
      <c r="D1252" s="1504"/>
      <c r="E1252" s="1505"/>
      <c r="F1252" s="1506">
        <f>SUM(F1240:F1248)</f>
        <v>0</v>
      </c>
    </row>
    <row r="1253" spans="1:7" s="1515" customFormat="1" ht="12.75">
      <c r="A1253" s="1602"/>
      <c r="B1253" s="1503"/>
      <c r="C1253" s="1504"/>
      <c r="D1253" s="1504"/>
      <c r="E1253" s="1505"/>
    </row>
    <row r="1254" spans="1:7" s="1515" customFormat="1" ht="12.75">
      <c r="A1254" s="1602"/>
      <c r="B1254" s="1503"/>
      <c r="C1254" s="1504"/>
      <c r="D1254" s="1504"/>
      <c r="E1254" s="1505"/>
    </row>
    <row r="1255" spans="1:7" s="1515" customFormat="1" ht="12.75">
      <c r="A1255" s="1485" t="s">
        <v>1214</v>
      </c>
      <c r="B1255" s="1486" t="s">
        <v>1213</v>
      </c>
      <c r="C1255" s="1487"/>
      <c r="D1255" s="1488"/>
      <c r="E1255" s="1489"/>
      <c r="F1255" s="1490"/>
      <c r="G1255" s="1510"/>
    </row>
    <row r="1256" spans="1:7" s="1515" customFormat="1" ht="12.75">
      <c r="A1256" s="1602"/>
      <c r="B1256" s="1503"/>
      <c r="C1256" s="1504"/>
      <c r="D1256" s="1504"/>
      <c r="E1256" s="1505"/>
    </row>
    <row r="1257" spans="1:7" s="1515" customFormat="1" ht="12.75">
      <c r="A1257" s="1602"/>
      <c r="B1257" s="1544" t="s">
        <v>1686</v>
      </c>
      <c r="C1257" s="1504"/>
      <c r="D1257" s="1504"/>
      <c r="E1257" s="1505"/>
    </row>
    <row r="1258" spans="1:7" s="1515" customFormat="1" ht="12.75">
      <c r="A1258" s="1602"/>
      <c r="B1258" s="1503"/>
      <c r="C1258" s="1504"/>
      <c r="D1258" s="1504"/>
      <c r="E1258" s="1505"/>
    </row>
    <row r="1259" spans="1:7" s="1515" customFormat="1" ht="25.5">
      <c r="A1259" s="1602"/>
      <c r="B1259" s="1566" t="s">
        <v>1685</v>
      </c>
      <c r="C1259" s="1504"/>
      <c r="D1259" s="1504"/>
      <c r="E1259" s="1505"/>
    </row>
    <row r="1260" spans="1:7" s="1515" customFormat="1" ht="89.25">
      <c r="A1260" s="1630" t="s">
        <v>1</v>
      </c>
      <c r="B1260" s="1631" t="s">
        <v>1684</v>
      </c>
      <c r="C1260" s="1632" t="s">
        <v>93</v>
      </c>
      <c r="D1260" s="757">
        <v>2</v>
      </c>
      <c r="E1260" s="1505"/>
      <c r="F1260" s="1623">
        <f>SUM(D1260*E1260)</f>
        <v>0</v>
      </c>
    </row>
    <row r="1261" spans="1:7" s="1515" customFormat="1" ht="12.75">
      <c r="A1261" s="1630"/>
      <c r="B1261" s="1630"/>
      <c r="D1261" s="1558"/>
      <c r="E1261" s="1505"/>
    </row>
    <row r="1262" spans="1:7" s="1515" customFormat="1" ht="12.75">
      <c r="A1262" s="1630"/>
      <c r="B1262" s="1630"/>
      <c r="C1262" s="1632"/>
      <c r="D1262" s="1633"/>
      <c r="E1262" s="1505"/>
    </row>
    <row r="1263" spans="1:7" s="1515" customFormat="1" ht="216.75">
      <c r="A1263" s="1630" t="s">
        <v>94</v>
      </c>
      <c r="B1263" s="1542" t="s">
        <v>1683</v>
      </c>
      <c r="C1263" s="1632"/>
      <c r="D1263" s="757"/>
      <c r="E1263" s="1505"/>
    </row>
    <row r="1264" spans="1:7" s="1515" customFormat="1" ht="12.75">
      <c r="A1264" s="1630"/>
      <c r="B1264" s="1630"/>
      <c r="D1264" s="1558"/>
      <c r="E1264" s="1505"/>
    </row>
    <row r="1265" spans="1:6" s="1515" customFormat="1" ht="12.75">
      <c r="A1265" s="1630"/>
      <c r="B1265" s="1630"/>
      <c r="C1265" s="1632" t="s">
        <v>93</v>
      </c>
      <c r="D1265" s="757">
        <v>2</v>
      </c>
      <c r="E1265" s="1505"/>
      <c r="F1265" s="1623">
        <f>SUM(D1265*E1265)</f>
        <v>0</v>
      </c>
    </row>
    <row r="1266" spans="1:6" s="1515" customFormat="1" ht="12.75">
      <c r="A1266" s="1630"/>
      <c r="B1266" s="1634"/>
      <c r="C1266" s="1632"/>
      <c r="D1266" s="757"/>
      <c r="E1266" s="1505"/>
    </row>
    <row r="1267" spans="1:6" s="1515" customFormat="1" ht="127.5">
      <c r="A1267" s="1630" t="s">
        <v>97</v>
      </c>
      <c r="B1267" s="1542" t="s">
        <v>1682</v>
      </c>
      <c r="C1267" s="1632"/>
      <c r="D1267" s="757"/>
      <c r="E1267" s="1505"/>
    </row>
    <row r="1268" spans="1:6" s="1515" customFormat="1" ht="12.75">
      <c r="A1268" s="1630"/>
      <c r="B1268" s="1635"/>
      <c r="D1268" s="1558"/>
      <c r="E1268" s="1505"/>
    </row>
    <row r="1269" spans="1:6" s="1515" customFormat="1" ht="12.75">
      <c r="A1269" s="1630"/>
      <c r="B1269" s="1635"/>
      <c r="C1269" s="1632" t="s">
        <v>93</v>
      </c>
      <c r="D1269" s="757">
        <v>1</v>
      </c>
      <c r="E1269" s="1505"/>
      <c r="F1269" s="1623">
        <f>SUM(D1269*E1269)</f>
        <v>0</v>
      </c>
    </row>
    <row r="1270" spans="1:6" s="1515" customFormat="1" ht="12.75">
      <c r="A1270" s="1630"/>
      <c r="B1270" s="1630"/>
      <c r="C1270" s="1632"/>
      <c r="D1270" s="757"/>
      <c r="E1270" s="1505"/>
    </row>
    <row r="1271" spans="1:6" s="1515" customFormat="1" ht="242.25">
      <c r="A1271" s="1630" t="s">
        <v>98</v>
      </c>
      <c r="B1271" s="1542" t="s">
        <v>1681</v>
      </c>
      <c r="C1271" s="1632"/>
      <c r="D1271" s="757"/>
      <c r="E1271" s="1505"/>
    </row>
    <row r="1272" spans="1:6" s="1515" customFormat="1" ht="12.75">
      <c r="A1272" s="1630"/>
      <c r="B1272" s="1630"/>
      <c r="D1272" s="1558"/>
      <c r="E1272" s="1505"/>
    </row>
    <row r="1273" spans="1:6" s="1515" customFormat="1" ht="12.75">
      <c r="A1273" s="1630"/>
      <c r="B1273" s="1630"/>
      <c r="C1273" s="1632" t="s">
        <v>93</v>
      </c>
      <c r="D1273" s="757">
        <v>1</v>
      </c>
      <c r="E1273" s="1505"/>
    </row>
    <row r="1274" spans="1:6" s="1515" customFormat="1" ht="12.75">
      <c r="A1274" s="1630"/>
      <c r="B1274" s="1630"/>
      <c r="C1274" s="1632"/>
      <c r="D1274" s="757"/>
      <c r="E1274" s="1505"/>
    </row>
    <row r="1275" spans="1:6" s="1515" customFormat="1" ht="12.75">
      <c r="A1275" s="1630"/>
      <c r="B1275" s="1630"/>
      <c r="C1275" s="1632"/>
      <c r="D1275" s="757"/>
      <c r="E1275" s="1505"/>
    </row>
    <row r="1276" spans="1:6" s="1515" customFormat="1" ht="12.75">
      <c r="A1276" s="1630"/>
      <c r="B1276" s="1630"/>
      <c r="C1276" s="1632"/>
      <c r="D1276" s="757"/>
      <c r="E1276" s="1505"/>
    </row>
    <row r="1277" spans="1:6" s="1515" customFormat="1" ht="267.75">
      <c r="A1277" s="1630" t="s">
        <v>101</v>
      </c>
      <c r="B1277" s="1542" t="s">
        <v>1680</v>
      </c>
      <c r="C1277" s="1632"/>
      <c r="D1277" s="757"/>
      <c r="E1277" s="1505"/>
    </row>
    <row r="1278" spans="1:6" s="1515" customFormat="1" ht="12.75">
      <c r="A1278" s="1630"/>
      <c r="B1278" s="1630"/>
      <c r="D1278" s="1558"/>
      <c r="E1278" s="1505"/>
    </row>
    <row r="1279" spans="1:6" s="1515" customFormat="1" ht="12.75">
      <c r="A1279" s="1630"/>
      <c r="B1279" s="1630"/>
      <c r="C1279" s="1632" t="s">
        <v>93</v>
      </c>
      <c r="D1279" s="757">
        <v>2</v>
      </c>
      <c r="E1279" s="1505"/>
      <c r="F1279" s="1623">
        <f>SUM(D1279*E1279)</f>
        <v>0</v>
      </c>
    </row>
    <row r="1280" spans="1:6" s="1515" customFormat="1" ht="12.75">
      <c r="A1280" s="1630"/>
      <c r="B1280" s="1630"/>
      <c r="C1280" s="1632"/>
      <c r="D1280" s="757"/>
      <c r="E1280" s="1505"/>
    </row>
    <row r="1281" spans="1:6" s="1515" customFormat="1" ht="25.5">
      <c r="A1281" s="1630" t="s">
        <v>110</v>
      </c>
      <c r="B1281" s="1635" t="s">
        <v>1679</v>
      </c>
      <c r="C1281" s="1632"/>
      <c r="D1281" s="757"/>
      <c r="E1281" s="1505"/>
    </row>
    <row r="1282" spans="1:6" s="1515" customFormat="1" ht="12.75">
      <c r="A1282" s="1630"/>
      <c r="B1282" s="1635" t="s">
        <v>1678</v>
      </c>
      <c r="D1282" s="1558"/>
      <c r="E1282" s="1505"/>
    </row>
    <row r="1283" spans="1:6" s="1515" customFormat="1" ht="12.75">
      <c r="A1283" s="1630"/>
      <c r="B1283" s="1635"/>
      <c r="C1283" s="1632" t="s">
        <v>93</v>
      </c>
      <c r="D1283" s="757">
        <v>1</v>
      </c>
      <c r="E1283" s="1505"/>
      <c r="F1283" s="1623">
        <f>SUM(D1283*E1283)</f>
        <v>0</v>
      </c>
    </row>
    <row r="1284" spans="1:6" s="1515" customFormat="1" ht="12.75">
      <c r="A1284" s="1630"/>
      <c r="B1284" s="1635"/>
      <c r="C1284" s="1632"/>
      <c r="D1284" s="757"/>
      <c r="E1284" s="1505"/>
    </row>
    <row r="1285" spans="1:6" s="1515" customFormat="1" ht="38.25">
      <c r="A1285" s="1630" t="s">
        <v>116</v>
      </c>
      <c r="B1285" s="1635" t="s">
        <v>1677</v>
      </c>
      <c r="C1285" s="1632"/>
      <c r="D1285" s="757"/>
      <c r="E1285" s="1505"/>
    </row>
    <row r="1286" spans="1:6" s="1515" customFormat="1" ht="12.75">
      <c r="A1286" s="1630"/>
      <c r="B1286" s="1635"/>
      <c r="D1286" s="1558"/>
      <c r="E1286" s="1505"/>
    </row>
    <row r="1287" spans="1:6" s="1515" customFormat="1" ht="12.75">
      <c r="A1287" s="1630"/>
      <c r="B1287" s="1635"/>
      <c r="C1287" s="1632" t="s">
        <v>93</v>
      </c>
      <c r="D1287" s="757">
        <v>1</v>
      </c>
      <c r="E1287" s="1505"/>
      <c r="F1287" s="1623">
        <f>SUM(D1287*E1287)</f>
        <v>0</v>
      </c>
    </row>
    <row r="1288" spans="1:6" s="1515" customFormat="1" ht="12.75">
      <c r="A1288" s="1630"/>
      <c r="B1288" s="1630"/>
      <c r="C1288" s="1632"/>
      <c r="D1288" s="757"/>
      <c r="E1288" s="1505"/>
    </row>
    <row r="1289" spans="1:6" s="1515" customFormat="1" ht="127.5">
      <c r="A1289" s="1630" t="s">
        <v>120</v>
      </c>
      <c r="B1289" s="1542" t="s">
        <v>1676</v>
      </c>
      <c r="C1289" s="1632"/>
      <c r="D1289" s="757"/>
      <c r="E1289" s="1505"/>
    </row>
    <row r="1290" spans="1:6" s="1515" customFormat="1" ht="12.75">
      <c r="A1290" s="1630"/>
      <c r="B1290" s="1630"/>
      <c r="C1290" s="1632" t="s">
        <v>93</v>
      </c>
      <c r="D1290" s="757">
        <v>1</v>
      </c>
      <c r="E1290" s="1505"/>
      <c r="F1290" s="1623">
        <f>SUM(D1290*E1290)</f>
        <v>0</v>
      </c>
    </row>
    <row r="1291" spans="1:6" s="1515" customFormat="1" ht="12.75">
      <c r="A1291" s="1630"/>
      <c r="B1291" s="1630"/>
      <c r="C1291" s="1632"/>
      <c r="D1291" s="757"/>
      <c r="E1291" s="1505"/>
    </row>
    <row r="1292" spans="1:6" s="1515" customFormat="1" ht="38.25">
      <c r="A1292" s="1630" t="s">
        <v>123</v>
      </c>
      <c r="B1292" s="1635" t="s">
        <v>1675</v>
      </c>
      <c r="C1292" s="1632"/>
      <c r="D1292" s="757"/>
      <c r="E1292" s="1505"/>
    </row>
    <row r="1293" spans="1:6" s="1515" customFormat="1" ht="12.75">
      <c r="A1293" s="1630"/>
      <c r="B1293" s="1630"/>
      <c r="D1293" s="1558"/>
      <c r="E1293" s="1505"/>
    </row>
    <row r="1294" spans="1:6" s="1515" customFormat="1" ht="12.75">
      <c r="A1294" s="1630"/>
      <c r="B1294" s="1630"/>
      <c r="C1294" s="1632" t="s">
        <v>93</v>
      </c>
      <c r="D1294" s="757">
        <v>1</v>
      </c>
      <c r="E1294" s="1505"/>
      <c r="F1294" s="1623">
        <f>SUM(D1294*E1294)</f>
        <v>0</v>
      </c>
    </row>
    <row r="1295" spans="1:6" s="1515" customFormat="1" ht="12.75">
      <c r="A1295" s="1630"/>
      <c r="B1295" s="1630"/>
      <c r="C1295" s="1632"/>
      <c r="D1295" s="757"/>
      <c r="E1295" s="1505"/>
    </row>
    <row r="1296" spans="1:6" s="1515" customFormat="1" ht="25.5">
      <c r="A1296" s="1630" t="s">
        <v>124</v>
      </c>
      <c r="B1296" s="1635" t="s">
        <v>1674</v>
      </c>
      <c r="C1296" s="1632"/>
      <c r="D1296" s="757"/>
      <c r="E1296" s="1505"/>
    </row>
    <row r="1297" spans="1:6" s="1515" customFormat="1" ht="12.75">
      <c r="A1297" s="1630"/>
      <c r="B1297" s="1635"/>
      <c r="C1297" s="1632" t="s">
        <v>93</v>
      </c>
      <c r="D1297" s="757">
        <v>1</v>
      </c>
      <c r="E1297" s="1505"/>
      <c r="F1297" s="1623">
        <f>SUM(D1297*E1297)</f>
        <v>0</v>
      </c>
    </row>
    <row r="1298" spans="1:6" s="1515" customFormat="1" ht="12.75">
      <c r="A1298" s="1630"/>
      <c r="B1298" s="1630"/>
      <c r="C1298" s="1632"/>
      <c r="D1298" s="757"/>
      <c r="E1298" s="1505"/>
    </row>
    <row r="1299" spans="1:6" s="1515" customFormat="1" ht="76.5">
      <c r="A1299" s="1630" t="s">
        <v>126</v>
      </c>
      <c r="B1299" s="1635" t="s">
        <v>1673</v>
      </c>
      <c r="C1299" s="1632"/>
      <c r="D1299" s="757"/>
      <c r="E1299" s="1505"/>
    </row>
    <row r="1300" spans="1:6" s="1515" customFormat="1" ht="12.75">
      <c r="A1300" s="1630"/>
      <c r="B1300" s="1630"/>
      <c r="C1300" s="1632" t="s">
        <v>93</v>
      </c>
      <c r="D1300" s="757">
        <v>1</v>
      </c>
      <c r="E1300" s="1505"/>
      <c r="F1300" s="1623">
        <f>SUM(D1300*E1300)</f>
        <v>0</v>
      </c>
    </row>
    <row r="1301" spans="1:6" s="1515" customFormat="1" ht="12.75">
      <c r="A1301" s="1630"/>
      <c r="B1301" s="1630"/>
      <c r="C1301" s="1632"/>
      <c r="D1301" s="757"/>
      <c r="E1301" s="1505"/>
    </row>
    <row r="1302" spans="1:6" s="1515" customFormat="1" ht="76.5">
      <c r="A1302" s="1630" t="s">
        <v>127</v>
      </c>
      <c r="B1302" s="1635" t="s">
        <v>1672</v>
      </c>
      <c r="C1302" s="1632"/>
      <c r="D1302" s="757"/>
      <c r="E1302" s="1505"/>
    </row>
    <row r="1303" spans="1:6" s="1515" customFormat="1" ht="12.75">
      <c r="A1303" s="1630"/>
      <c r="B1303" s="1630"/>
      <c r="C1303" s="1632" t="s">
        <v>93</v>
      </c>
      <c r="D1303" s="757">
        <v>2</v>
      </c>
      <c r="E1303" s="1505"/>
      <c r="F1303" s="1623">
        <f>SUM(D1303*E1303)</f>
        <v>0</v>
      </c>
    </row>
    <row r="1304" spans="1:6" s="1515" customFormat="1" ht="12.75">
      <c r="A1304" s="1630"/>
      <c r="B1304" s="1630"/>
      <c r="C1304" s="1632"/>
      <c r="D1304" s="757"/>
      <c r="E1304" s="1505"/>
    </row>
    <row r="1305" spans="1:6" s="1515" customFormat="1" ht="12.75">
      <c r="A1305" s="1630" t="s">
        <v>139</v>
      </c>
      <c r="B1305" s="1630" t="s">
        <v>1671</v>
      </c>
      <c r="C1305" s="1632"/>
      <c r="D1305" s="757"/>
      <c r="E1305" s="1505"/>
    </row>
    <row r="1306" spans="1:6" s="1515" customFormat="1" ht="12.75">
      <c r="A1306" s="1630"/>
      <c r="B1306" s="1630"/>
      <c r="C1306" s="1632" t="s">
        <v>93</v>
      </c>
      <c r="D1306" s="757">
        <v>2</v>
      </c>
      <c r="E1306" s="1505"/>
      <c r="F1306" s="1623">
        <f>SUM(D1306*E1306)</f>
        <v>0</v>
      </c>
    </row>
    <row r="1307" spans="1:6" s="1515" customFormat="1" ht="12.75">
      <c r="A1307" s="1630"/>
      <c r="B1307" s="1630"/>
      <c r="C1307" s="1632"/>
      <c r="D1307" s="757"/>
      <c r="E1307" s="1505"/>
    </row>
    <row r="1308" spans="1:6" s="1515" customFormat="1" ht="127.5">
      <c r="A1308" s="1630" t="s">
        <v>141</v>
      </c>
      <c r="B1308" s="1542" t="s">
        <v>1670</v>
      </c>
      <c r="C1308" s="1632"/>
      <c r="D1308" s="757"/>
      <c r="E1308" s="1505"/>
    </row>
    <row r="1309" spans="1:6" s="1515" customFormat="1" ht="12.75">
      <c r="A1309" s="1630"/>
      <c r="B1309" s="1635"/>
      <c r="D1309" s="1558"/>
      <c r="E1309" s="1505"/>
    </row>
    <row r="1310" spans="1:6" s="1515" customFormat="1" ht="12.75">
      <c r="A1310" s="1630"/>
      <c r="B1310" s="1635"/>
      <c r="C1310" s="1632" t="s">
        <v>93</v>
      </c>
      <c r="D1310" s="757">
        <v>1</v>
      </c>
      <c r="E1310" s="1505"/>
      <c r="F1310" s="1623">
        <f>SUM(D1310*E1310)</f>
        <v>0</v>
      </c>
    </row>
    <row r="1311" spans="1:6" s="1515" customFormat="1" ht="12.75">
      <c r="A1311" s="1630"/>
      <c r="B1311" s="1630"/>
      <c r="C1311" s="1632"/>
      <c r="D1311" s="757"/>
      <c r="E1311" s="1505"/>
    </row>
    <row r="1312" spans="1:6" s="1515" customFormat="1" ht="63.75">
      <c r="A1312" s="1630" t="s">
        <v>143</v>
      </c>
      <c r="B1312" s="1635" t="s">
        <v>1669</v>
      </c>
      <c r="C1312" s="1632"/>
      <c r="D1312" s="757"/>
      <c r="E1312" s="1505"/>
    </row>
    <row r="1313" spans="1:6" s="1515" customFormat="1" ht="12.75">
      <c r="A1313" s="1630"/>
      <c r="B1313" s="1635"/>
      <c r="D1313" s="1558"/>
      <c r="E1313" s="1505"/>
    </row>
    <row r="1314" spans="1:6" s="1515" customFormat="1" ht="12.75">
      <c r="A1314" s="1630"/>
      <c r="B1314" s="1635"/>
      <c r="C1314" s="1632" t="s">
        <v>1246</v>
      </c>
      <c r="D1314" s="757">
        <v>4</v>
      </c>
      <c r="E1314" s="1505"/>
      <c r="F1314" s="1623">
        <f>SUM(D1314*E1314)</f>
        <v>0</v>
      </c>
    </row>
    <row r="1315" spans="1:6" s="1515" customFormat="1" ht="12.75">
      <c r="A1315" s="1630"/>
      <c r="B1315" s="1635"/>
      <c r="C1315" s="1632"/>
      <c r="D1315" s="757"/>
      <c r="E1315" s="1505"/>
    </row>
    <row r="1316" spans="1:6" s="1515" customFormat="1" ht="76.5">
      <c r="A1316" s="1630" t="s">
        <v>145</v>
      </c>
      <c r="B1316" s="1635" t="s">
        <v>1668</v>
      </c>
      <c r="C1316" s="1632"/>
      <c r="D1316" s="757"/>
      <c r="E1316" s="1505"/>
    </row>
    <row r="1317" spans="1:6" s="1515" customFormat="1" ht="12.75">
      <c r="A1317" s="1630"/>
      <c r="B1317" s="1635"/>
      <c r="D1317" s="1558"/>
      <c r="E1317" s="1505"/>
    </row>
    <row r="1318" spans="1:6" s="1515" customFormat="1" ht="12.75">
      <c r="A1318" s="1630"/>
      <c r="B1318" s="1635"/>
      <c r="C1318" s="1632" t="s">
        <v>93</v>
      </c>
      <c r="D1318" s="757">
        <v>1</v>
      </c>
      <c r="E1318" s="1505"/>
      <c r="F1318" s="1623">
        <f>SUM(D1318*E1318)</f>
        <v>0</v>
      </c>
    </row>
    <row r="1319" spans="1:6" s="1515" customFormat="1" ht="12.75">
      <c r="A1319" s="1630"/>
      <c r="B1319" s="1630"/>
      <c r="C1319" s="1632"/>
      <c r="D1319" s="757"/>
      <c r="E1319" s="1505"/>
    </row>
    <row r="1320" spans="1:6" s="1515" customFormat="1" ht="204">
      <c r="A1320" s="1630" t="s">
        <v>146</v>
      </c>
      <c r="B1320" s="1542" t="s">
        <v>1667</v>
      </c>
      <c r="C1320" s="1632"/>
      <c r="D1320" s="757"/>
      <c r="E1320" s="1505"/>
    </row>
    <row r="1321" spans="1:6" s="1515" customFormat="1" ht="12.75">
      <c r="A1321" s="1630"/>
      <c r="B1321" s="1630"/>
      <c r="D1321" s="1558"/>
      <c r="E1321" s="1505"/>
    </row>
    <row r="1322" spans="1:6" s="1515" customFormat="1" ht="12.75">
      <c r="A1322" s="1630"/>
      <c r="B1322" s="1630"/>
      <c r="C1322" s="1632" t="s">
        <v>1246</v>
      </c>
      <c r="D1322" s="757">
        <v>1</v>
      </c>
      <c r="E1322" s="1505"/>
      <c r="F1322" s="1623">
        <f>SUM(D1322*E1322)</f>
        <v>0</v>
      </c>
    </row>
    <row r="1323" spans="1:6" s="1515" customFormat="1" ht="12.75">
      <c r="A1323" s="1630"/>
      <c r="B1323" s="1630"/>
      <c r="C1323" s="1632"/>
      <c r="D1323" s="757"/>
      <c r="E1323" s="1505"/>
    </row>
    <row r="1324" spans="1:6" s="1515" customFormat="1" ht="114.75">
      <c r="A1324" s="1630" t="s">
        <v>148</v>
      </c>
      <c r="B1324" s="1542" t="s">
        <v>1666</v>
      </c>
      <c r="C1324" s="1632"/>
      <c r="D1324" s="757"/>
      <c r="E1324" s="1505"/>
    </row>
    <row r="1325" spans="1:6" s="1515" customFormat="1" ht="12.75">
      <c r="A1325" s="1630"/>
      <c r="B1325" s="1756"/>
      <c r="C1325" s="1632" t="s">
        <v>1246</v>
      </c>
      <c r="D1325" s="757">
        <v>1</v>
      </c>
      <c r="E1325" s="1505"/>
      <c r="F1325" s="1623">
        <f>SUM(D1325*E1325)</f>
        <v>0</v>
      </c>
    </row>
    <row r="1326" spans="1:6" s="1515" customFormat="1" ht="12.75">
      <c r="A1326" s="1630"/>
      <c r="B1326" s="1630"/>
      <c r="C1326" s="1632"/>
      <c r="D1326" s="757"/>
      <c r="E1326" s="1505"/>
    </row>
    <row r="1327" spans="1:6" s="1515" customFormat="1" ht="12.75">
      <c r="A1327" s="1630"/>
      <c r="B1327" s="1630"/>
      <c r="C1327" s="1632"/>
      <c r="D1327" s="757"/>
      <c r="E1327" s="1505"/>
    </row>
    <row r="1328" spans="1:6" s="1515" customFormat="1" ht="76.5">
      <c r="A1328" s="1630" t="s">
        <v>152</v>
      </c>
      <c r="B1328" s="1635" t="s">
        <v>1665</v>
      </c>
      <c r="C1328" s="1632"/>
      <c r="D1328" s="757"/>
      <c r="E1328" s="1505"/>
    </row>
    <row r="1329" spans="1:6" s="1515" customFormat="1" ht="12.75">
      <c r="A1329" s="1630"/>
      <c r="B1329" s="1630"/>
      <c r="D1329" s="1558"/>
      <c r="E1329" s="1505"/>
    </row>
    <row r="1330" spans="1:6" s="1515" customFormat="1" ht="12.75">
      <c r="A1330" s="1630"/>
      <c r="B1330" s="1630"/>
      <c r="C1330" s="1632" t="s">
        <v>1246</v>
      </c>
      <c r="D1330" s="757">
        <v>1</v>
      </c>
      <c r="E1330" s="1505"/>
      <c r="F1330" s="1623">
        <f>SUM(D1330*E1330)</f>
        <v>0</v>
      </c>
    </row>
    <row r="1331" spans="1:6" s="1515" customFormat="1" ht="12.75">
      <c r="A1331" s="1630"/>
      <c r="B1331" s="1630"/>
      <c r="C1331" s="1632"/>
      <c r="D1331" s="757"/>
      <c r="E1331" s="1505"/>
    </row>
    <row r="1332" spans="1:6" s="1515" customFormat="1" ht="76.5">
      <c r="A1332" s="1630" t="s">
        <v>185</v>
      </c>
      <c r="B1332" s="1635" t="s">
        <v>1664</v>
      </c>
      <c r="C1332" s="1632"/>
      <c r="D1332" s="757"/>
      <c r="E1332" s="1505"/>
    </row>
    <row r="1333" spans="1:6" s="1515" customFormat="1" ht="12.75">
      <c r="A1333" s="1630"/>
      <c r="B1333" s="1630"/>
      <c r="D1333" s="1558"/>
      <c r="E1333" s="1505"/>
    </row>
    <row r="1334" spans="1:6" s="1515" customFormat="1" ht="12.75">
      <c r="A1334" s="1630"/>
      <c r="B1334" s="1630"/>
      <c r="C1334" s="1632" t="s">
        <v>1246</v>
      </c>
      <c r="D1334" s="757">
        <v>1</v>
      </c>
      <c r="E1334" s="1505"/>
      <c r="F1334" s="1623">
        <f>SUM(D1334*E1334)</f>
        <v>0</v>
      </c>
    </row>
    <row r="1335" spans="1:6" s="1515" customFormat="1" ht="12.75">
      <c r="A1335" s="1630"/>
      <c r="B1335" s="1630"/>
      <c r="C1335" s="1632"/>
      <c r="D1335" s="757"/>
      <c r="E1335" s="1505"/>
    </row>
    <row r="1336" spans="1:6" s="1515" customFormat="1" ht="165.75">
      <c r="A1336" s="1630" t="s">
        <v>187</v>
      </c>
      <c r="B1336" s="1542" t="s">
        <v>1663</v>
      </c>
      <c r="C1336" s="1632"/>
      <c r="D1336" s="757"/>
      <c r="E1336" s="1505"/>
    </row>
    <row r="1337" spans="1:6" s="1515" customFormat="1" ht="12.75">
      <c r="A1337" s="1630"/>
      <c r="B1337" s="1635"/>
      <c r="D1337" s="1558"/>
      <c r="E1337" s="1505"/>
    </row>
    <row r="1338" spans="1:6" s="1515" customFormat="1" ht="12.75">
      <c r="A1338" s="1630"/>
      <c r="B1338" s="1635"/>
      <c r="C1338" s="1632" t="s">
        <v>93</v>
      </c>
      <c r="D1338" s="757">
        <v>1</v>
      </c>
      <c r="E1338" s="1505"/>
      <c r="F1338" s="1623">
        <f>SUM(D1338*E1338)</f>
        <v>0</v>
      </c>
    </row>
    <row r="1339" spans="1:6" s="1515" customFormat="1" ht="12.75">
      <c r="A1339" s="1630"/>
      <c r="B1339" s="1630"/>
      <c r="C1339" s="1632"/>
      <c r="D1339" s="757"/>
      <c r="E1339" s="1505"/>
    </row>
    <row r="1340" spans="1:6" s="1515" customFormat="1" ht="38.25">
      <c r="A1340" s="1630" t="s">
        <v>189</v>
      </c>
      <c r="B1340" s="1635" t="s">
        <v>1662</v>
      </c>
      <c r="C1340" s="1632"/>
      <c r="D1340" s="757"/>
      <c r="E1340" s="1505"/>
    </row>
    <row r="1341" spans="1:6" s="1515" customFormat="1" ht="12.75">
      <c r="A1341" s="1630"/>
      <c r="B1341" s="1635"/>
      <c r="D1341" s="1558"/>
      <c r="E1341" s="1505"/>
    </row>
    <row r="1342" spans="1:6" s="1515" customFormat="1" ht="12.75">
      <c r="A1342" s="1630"/>
      <c r="B1342" s="1635"/>
      <c r="C1342" s="1632" t="s">
        <v>93</v>
      </c>
      <c r="D1342" s="757">
        <v>1</v>
      </c>
      <c r="E1342" s="1505"/>
      <c r="F1342" s="1623">
        <f>SUM(D1342*E1342)</f>
        <v>0</v>
      </c>
    </row>
    <row r="1343" spans="1:6" s="1515" customFormat="1" ht="12.75">
      <c r="A1343" s="1630"/>
      <c r="B1343" s="1630"/>
      <c r="C1343" s="1632"/>
      <c r="D1343" s="757"/>
      <c r="E1343" s="1505"/>
    </row>
    <row r="1344" spans="1:6" s="1515" customFormat="1" ht="25.5">
      <c r="A1344" s="1630" t="s">
        <v>190</v>
      </c>
      <c r="B1344" s="1635" t="s">
        <v>1661</v>
      </c>
      <c r="C1344" s="1632" t="s">
        <v>1246</v>
      </c>
      <c r="D1344" s="757">
        <v>1</v>
      </c>
      <c r="E1344" s="1505"/>
      <c r="F1344" s="1623">
        <f>SUM(D1344*E1344)</f>
        <v>0</v>
      </c>
    </row>
    <row r="1345" spans="1:6" s="1515" customFormat="1" ht="12.75">
      <c r="A1345" s="1630"/>
      <c r="B1345" s="1630"/>
      <c r="C1345" s="1632"/>
      <c r="D1345" s="757"/>
      <c r="E1345" s="1505"/>
    </row>
    <row r="1346" spans="1:6" s="1515" customFormat="1" ht="127.5">
      <c r="A1346" s="1630" t="s">
        <v>191</v>
      </c>
      <c r="B1346" s="1542" t="s">
        <v>1660</v>
      </c>
      <c r="C1346" s="1632"/>
      <c r="D1346" s="757"/>
      <c r="E1346" s="1505"/>
    </row>
    <row r="1347" spans="1:6" s="1515" customFormat="1" ht="12.75">
      <c r="A1347" s="1630"/>
      <c r="B1347" s="1635"/>
      <c r="D1347" s="1558"/>
      <c r="E1347" s="1505"/>
    </row>
    <row r="1348" spans="1:6" s="1515" customFormat="1" ht="12.75">
      <c r="A1348" s="1630"/>
      <c r="B1348" s="1635"/>
      <c r="C1348" s="1632" t="s">
        <v>93</v>
      </c>
      <c r="D1348" s="757">
        <v>2</v>
      </c>
      <c r="E1348" s="1505"/>
      <c r="F1348" s="1623">
        <f>SUM(D1348*E1348)</f>
        <v>0</v>
      </c>
    </row>
    <row r="1349" spans="1:6" s="1515" customFormat="1" ht="12.75">
      <c r="A1349" s="1630"/>
      <c r="B1349" s="1630"/>
      <c r="C1349" s="1632"/>
      <c r="D1349" s="757"/>
      <c r="E1349" s="1505"/>
    </row>
    <row r="1350" spans="1:6" s="1515" customFormat="1" ht="127.5">
      <c r="A1350" s="1630" t="s">
        <v>192</v>
      </c>
      <c r="B1350" s="1757" t="s">
        <v>3952</v>
      </c>
      <c r="C1350" s="1632"/>
      <c r="D1350" s="757"/>
      <c r="E1350" s="1505"/>
    </row>
    <row r="1351" spans="1:6" s="1515" customFormat="1" ht="12.75">
      <c r="A1351" s="1630"/>
      <c r="B1351" s="1635"/>
      <c r="D1351" s="1558"/>
      <c r="E1351" s="1505"/>
    </row>
    <row r="1352" spans="1:6" s="1515" customFormat="1" ht="12.75">
      <c r="A1352" s="1630"/>
      <c r="B1352" s="1635"/>
      <c r="C1352" s="1632" t="s">
        <v>93</v>
      </c>
      <c r="D1352" s="757">
        <v>1</v>
      </c>
      <c r="E1352" s="1505"/>
      <c r="F1352" s="1623">
        <f>SUM(D1352*E1352)</f>
        <v>0</v>
      </c>
    </row>
    <row r="1353" spans="1:6" s="1515" customFormat="1" ht="12.75">
      <c r="A1353" s="1630"/>
      <c r="B1353" s="1630"/>
      <c r="C1353" s="1632"/>
      <c r="D1353" s="757"/>
      <c r="E1353" s="1505"/>
    </row>
    <row r="1354" spans="1:6" s="1515" customFormat="1" ht="12.75">
      <c r="A1354" s="1630"/>
      <c r="B1354" s="1630"/>
      <c r="C1354" s="1632"/>
      <c r="D1354" s="757"/>
      <c r="E1354" s="1505"/>
    </row>
    <row r="1355" spans="1:6" s="1515" customFormat="1" ht="12.75">
      <c r="A1355" s="1630"/>
      <c r="B1355" s="1630"/>
      <c r="C1355" s="1632"/>
      <c r="D1355" s="757"/>
      <c r="E1355" s="1505"/>
    </row>
    <row r="1356" spans="1:6" s="1515" customFormat="1" ht="51">
      <c r="A1356" s="1630" t="s">
        <v>193</v>
      </c>
      <c r="B1356" s="1635" t="s">
        <v>1659</v>
      </c>
      <c r="C1356" s="1632"/>
      <c r="D1356" s="757"/>
      <c r="E1356" s="1505"/>
    </row>
    <row r="1357" spans="1:6" s="1515" customFormat="1" ht="12.75">
      <c r="A1357" s="1630"/>
      <c r="B1357" s="1630"/>
      <c r="D1357" s="1558"/>
      <c r="E1357" s="1505"/>
    </row>
    <row r="1358" spans="1:6" s="1515" customFormat="1" ht="12.75">
      <c r="A1358" s="1630"/>
      <c r="B1358" s="1630"/>
      <c r="C1358" s="1632" t="s">
        <v>93</v>
      </c>
      <c r="D1358" s="757">
        <v>2</v>
      </c>
      <c r="E1358" s="1505"/>
      <c r="F1358" s="1623">
        <f>SUM(D1358*E1358)</f>
        <v>0</v>
      </c>
    </row>
    <row r="1359" spans="1:6" s="1515" customFormat="1" ht="12.75">
      <c r="A1359" s="1630"/>
      <c r="B1359" s="1630"/>
      <c r="C1359" s="1632"/>
      <c r="D1359" s="757"/>
      <c r="E1359" s="1505"/>
    </row>
    <row r="1360" spans="1:6" s="1515" customFormat="1" ht="140.25">
      <c r="A1360" s="1630" t="s">
        <v>194</v>
      </c>
      <c r="B1360" s="1542" t="s">
        <v>1658</v>
      </c>
      <c r="C1360" s="1632"/>
      <c r="D1360" s="757"/>
      <c r="E1360" s="1505"/>
    </row>
    <row r="1361" spans="1:6" s="1515" customFormat="1" ht="12.75">
      <c r="A1361" s="1630"/>
      <c r="B1361" s="1630"/>
      <c r="D1361" s="1558"/>
      <c r="E1361" s="1505"/>
    </row>
    <row r="1362" spans="1:6" s="1515" customFormat="1" ht="12.75">
      <c r="A1362" s="1630"/>
      <c r="B1362" s="1630"/>
      <c r="C1362" s="1632" t="s">
        <v>93</v>
      </c>
      <c r="D1362" s="757">
        <v>1</v>
      </c>
      <c r="E1362" s="1505"/>
      <c r="F1362" s="1623">
        <f>SUM(D1362*E1362)</f>
        <v>0</v>
      </c>
    </row>
    <row r="1363" spans="1:6" s="1515" customFormat="1" ht="12.75">
      <c r="A1363" s="1630"/>
      <c r="B1363" s="1630"/>
      <c r="C1363" s="1632"/>
      <c r="D1363" s="757"/>
      <c r="E1363" s="1505"/>
    </row>
    <row r="1364" spans="1:6" s="1515" customFormat="1" ht="12.75">
      <c r="A1364" s="1630"/>
      <c r="B1364" s="1636" t="s">
        <v>1657</v>
      </c>
      <c r="C1364" s="1632"/>
      <c r="D1364" s="757"/>
      <c r="E1364" s="1505"/>
    </row>
    <row r="1365" spans="1:6" s="1515" customFormat="1" ht="12.75">
      <c r="A1365" s="1637"/>
      <c r="B1365" s="1637"/>
      <c r="C1365" s="1638"/>
      <c r="D1365" s="757"/>
      <c r="E1365" s="1505"/>
    </row>
    <row r="1366" spans="1:6" s="1515" customFormat="1" ht="12.75">
      <c r="A1366" s="1630" t="s">
        <v>195</v>
      </c>
      <c r="B1366" s="1635" t="s">
        <v>1656</v>
      </c>
      <c r="C1366" s="1632" t="s">
        <v>950</v>
      </c>
      <c r="D1366" s="757">
        <v>200</v>
      </c>
      <c r="E1366" s="1505"/>
      <c r="F1366" s="1623">
        <f>SUM(D1366*E1366)</f>
        <v>0</v>
      </c>
    </row>
    <row r="1367" spans="1:6" s="1515" customFormat="1" ht="12.75">
      <c r="A1367" s="1630"/>
      <c r="B1367" s="1630"/>
      <c r="C1367" s="1632"/>
      <c r="D1367" s="757"/>
      <c r="E1367" s="1505"/>
    </row>
    <row r="1368" spans="1:6" s="1515" customFormat="1" ht="12.75">
      <c r="A1368" s="1630" t="s">
        <v>206</v>
      </c>
      <c r="B1368" s="1630" t="s">
        <v>1655</v>
      </c>
      <c r="C1368" s="1632" t="s">
        <v>950</v>
      </c>
      <c r="D1368" s="757">
        <v>40</v>
      </c>
      <c r="E1368" s="1505"/>
      <c r="F1368" s="1623">
        <f>SUM(D1368*E1368)</f>
        <v>0</v>
      </c>
    </row>
    <row r="1369" spans="1:6" s="1515" customFormat="1" ht="12.75">
      <c r="A1369" s="1630"/>
      <c r="B1369" s="1630"/>
      <c r="C1369" s="1632"/>
      <c r="D1369" s="757"/>
      <c r="E1369" s="1505"/>
    </row>
    <row r="1370" spans="1:6" s="1515" customFormat="1" ht="12.75">
      <c r="A1370" s="1630" t="s">
        <v>207</v>
      </c>
      <c r="B1370" s="1635" t="s">
        <v>1654</v>
      </c>
      <c r="C1370" s="1632" t="s">
        <v>950</v>
      </c>
      <c r="D1370" s="757">
        <v>80</v>
      </c>
      <c r="E1370" s="1505"/>
      <c r="F1370" s="1623">
        <f>SUM(D1370*E1370)</f>
        <v>0</v>
      </c>
    </row>
    <row r="1371" spans="1:6" s="1515" customFormat="1" ht="12.75">
      <c r="A1371" s="1630"/>
      <c r="B1371" s="1630"/>
      <c r="C1371" s="1632"/>
      <c r="D1371" s="757"/>
      <c r="E1371" s="1505"/>
    </row>
    <row r="1372" spans="1:6" s="1515" customFormat="1" ht="25.5">
      <c r="A1372" s="1630" t="s">
        <v>208</v>
      </c>
      <c r="B1372" s="1635" t="s">
        <v>1653</v>
      </c>
      <c r="C1372" s="1632" t="s">
        <v>950</v>
      </c>
      <c r="D1372" s="757">
        <v>80</v>
      </c>
      <c r="E1372" s="1505"/>
      <c r="F1372" s="1623">
        <f>SUM(D1372*E1372)</f>
        <v>0</v>
      </c>
    </row>
    <row r="1373" spans="1:6" s="1515" customFormat="1" ht="12.75">
      <c r="A1373" s="1630"/>
      <c r="B1373" s="1630"/>
      <c r="C1373" s="1632"/>
      <c r="D1373" s="757"/>
      <c r="E1373" s="1505"/>
    </row>
    <row r="1374" spans="1:6" s="1515" customFormat="1" ht="25.5">
      <c r="A1374" s="1630" t="s">
        <v>209</v>
      </c>
      <c r="B1374" s="1635" t="s">
        <v>1652</v>
      </c>
      <c r="C1374" s="1632" t="s">
        <v>950</v>
      </c>
      <c r="D1374" s="757">
        <v>350</v>
      </c>
      <c r="E1374" s="1505"/>
      <c r="F1374" s="1623">
        <f>SUM(D1374*E1374)</f>
        <v>0</v>
      </c>
    </row>
    <row r="1375" spans="1:6" s="1515" customFormat="1" ht="12.75">
      <c r="A1375" s="1637"/>
      <c r="B1375" s="1637"/>
      <c r="C1375" s="1638"/>
      <c r="D1375" s="757"/>
      <c r="E1375" s="1505"/>
    </row>
    <row r="1376" spans="1:6" s="1515" customFormat="1" ht="25.5">
      <c r="A1376" s="1637" t="s">
        <v>210</v>
      </c>
      <c r="B1376" s="1634" t="s">
        <v>1651</v>
      </c>
      <c r="C1376" s="1638" t="s">
        <v>950</v>
      </c>
      <c r="D1376" s="757">
        <v>80</v>
      </c>
      <c r="E1376" s="1505"/>
      <c r="F1376" s="1623">
        <f>SUM(D1376*E1376)</f>
        <v>0</v>
      </c>
    </row>
    <row r="1377" spans="1:6" s="1515" customFormat="1" ht="12.75">
      <c r="A1377" s="1637"/>
      <c r="B1377" s="1637"/>
      <c r="C1377" s="1638"/>
      <c r="D1377" s="757"/>
      <c r="E1377" s="1505"/>
    </row>
    <row r="1378" spans="1:6" s="1515" customFormat="1" ht="12.75">
      <c r="A1378" s="1637"/>
      <c r="B1378" s="1639" t="s">
        <v>1650</v>
      </c>
      <c r="C1378" s="1638"/>
      <c r="D1378" s="757"/>
      <c r="E1378" s="1505"/>
    </row>
    <row r="1379" spans="1:6" s="1515" customFormat="1" ht="12.75">
      <c r="A1379" s="1637"/>
      <c r="B1379" s="1637"/>
      <c r="C1379" s="1638"/>
      <c r="D1379" s="757"/>
      <c r="E1379" s="1505"/>
    </row>
    <row r="1380" spans="1:6" s="1515" customFormat="1" ht="38.25">
      <c r="A1380" s="1630" t="s">
        <v>211</v>
      </c>
      <c r="B1380" s="1635" t="s">
        <v>1649</v>
      </c>
      <c r="C1380" s="1632" t="s">
        <v>1246</v>
      </c>
      <c r="D1380" s="757">
        <v>1</v>
      </c>
      <c r="E1380" s="1505"/>
      <c r="F1380" s="1623">
        <f>SUM(D1380*E1380)</f>
        <v>0</v>
      </c>
    </row>
    <row r="1381" spans="1:6" s="1515" customFormat="1" ht="12.75">
      <c r="A1381" s="1630"/>
      <c r="B1381" s="1630"/>
      <c r="C1381" s="1632"/>
      <c r="D1381" s="757"/>
      <c r="E1381" s="1505"/>
    </row>
    <row r="1382" spans="1:6" s="1515" customFormat="1" ht="140.25">
      <c r="A1382" s="1630" t="s">
        <v>212</v>
      </c>
      <c r="B1382" s="1542" t="s">
        <v>1648</v>
      </c>
      <c r="C1382" s="1632" t="s">
        <v>1246</v>
      </c>
      <c r="D1382" s="757">
        <v>1</v>
      </c>
      <c r="E1382" s="1505"/>
      <c r="F1382" s="1623">
        <f>SUM(D1382*E1382)</f>
        <v>0</v>
      </c>
    </row>
    <row r="1383" spans="1:6" s="1515" customFormat="1" ht="12.75">
      <c r="A1383" s="1630"/>
      <c r="B1383" s="1630"/>
      <c r="C1383" s="1632"/>
      <c r="D1383" s="757"/>
      <c r="E1383" s="1505"/>
    </row>
    <row r="1384" spans="1:6" s="1515" customFormat="1" ht="38.25">
      <c r="A1384" s="1630" t="s">
        <v>213</v>
      </c>
      <c r="B1384" s="1635" t="s">
        <v>1647</v>
      </c>
      <c r="C1384" s="1632" t="s">
        <v>1246</v>
      </c>
      <c r="D1384" s="757">
        <v>1</v>
      </c>
      <c r="E1384" s="1505"/>
      <c r="F1384" s="1623">
        <f>SUM(D1384*E1384)</f>
        <v>0</v>
      </c>
    </row>
    <row r="1385" spans="1:6" s="1515" customFormat="1" ht="12.75">
      <c r="A1385" s="1630"/>
      <c r="B1385" s="1630"/>
      <c r="C1385" s="1632"/>
      <c r="D1385" s="757"/>
      <c r="E1385" s="1505"/>
    </row>
    <row r="1386" spans="1:6" s="1515" customFormat="1" ht="25.5">
      <c r="A1386" s="1630" t="s">
        <v>414</v>
      </c>
      <c r="B1386" s="1635" t="s">
        <v>1646</v>
      </c>
      <c r="C1386" s="1632" t="s">
        <v>1246</v>
      </c>
      <c r="D1386" s="757">
        <v>1</v>
      </c>
      <c r="E1386" s="1505"/>
      <c r="F1386" s="1623">
        <f>SUM(D1386*E1386)</f>
        <v>0</v>
      </c>
    </row>
    <row r="1387" spans="1:6" s="1515" customFormat="1" ht="12.75">
      <c r="A1387" s="1630"/>
      <c r="B1387" s="1630"/>
      <c r="C1387" s="1632"/>
      <c r="D1387" s="757"/>
      <c r="E1387" s="1505"/>
    </row>
    <row r="1388" spans="1:6" s="1515" customFormat="1" ht="25.5">
      <c r="A1388" s="1630" t="s">
        <v>415</v>
      </c>
      <c r="B1388" s="1635" t="s">
        <v>1645</v>
      </c>
      <c r="C1388" s="1632" t="s">
        <v>1246</v>
      </c>
      <c r="D1388" s="757">
        <v>1</v>
      </c>
      <c r="E1388" s="1505"/>
      <c r="F1388" s="1623">
        <f>SUM(D1388*E1388)</f>
        <v>0</v>
      </c>
    </row>
    <row r="1389" spans="1:6" s="1515" customFormat="1" ht="12.75">
      <c r="A1389" s="1630"/>
      <c r="B1389" s="1630"/>
      <c r="C1389" s="1632"/>
      <c r="D1389" s="757"/>
      <c r="E1389" s="1505"/>
    </row>
    <row r="1390" spans="1:6" s="1515" customFormat="1" ht="38.25">
      <c r="A1390" s="1630" t="s">
        <v>416</v>
      </c>
      <c r="B1390" s="1635" t="s">
        <v>1644</v>
      </c>
      <c r="C1390" s="1632" t="s">
        <v>1246</v>
      </c>
      <c r="D1390" s="757">
        <v>1</v>
      </c>
      <c r="E1390" s="1505"/>
      <c r="F1390" s="1623">
        <f>SUM(D1390*E1390)</f>
        <v>0</v>
      </c>
    </row>
    <row r="1391" spans="1:6" s="1515" customFormat="1" ht="12.75">
      <c r="A1391" s="1637"/>
      <c r="B1391" s="1637"/>
      <c r="C1391" s="1638"/>
      <c r="D1391" s="757"/>
      <c r="E1391" s="1505"/>
    </row>
    <row r="1392" spans="1:6" s="1515" customFormat="1" ht="12.75">
      <c r="A1392" s="1640"/>
      <c r="B1392" s="1641" t="s">
        <v>1643</v>
      </c>
      <c r="C1392" s="1642"/>
      <c r="D1392" s="757"/>
      <c r="E1392" s="1505"/>
      <c r="F1392" s="1643">
        <f>SUM(F1260:F1391)</f>
        <v>0</v>
      </c>
    </row>
    <row r="1393" spans="1:6" s="1515" customFormat="1" ht="12.75">
      <c r="A1393" s="1637"/>
      <c r="B1393" s="1637"/>
      <c r="C1393" s="1638"/>
      <c r="D1393" s="757"/>
      <c r="E1393" s="1505"/>
    </row>
    <row r="1394" spans="1:6" s="1515" customFormat="1" ht="12.75">
      <c r="A1394" s="1637"/>
      <c r="B1394" s="1637"/>
      <c r="C1394" s="1638"/>
      <c r="D1394" s="757"/>
      <c r="E1394" s="1505"/>
    </row>
    <row r="1395" spans="1:6" s="1515" customFormat="1" ht="12.75">
      <c r="A1395" s="1637"/>
      <c r="B1395" s="1639" t="s">
        <v>1642</v>
      </c>
      <c r="C1395" s="1638"/>
      <c r="D1395" s="757"/>
      <c r="E1395" s="1505"/>
    </row>
    <row r="1396" spans="1:6" s="1515" customFormat="1" ht="12.75">
      <c r="A1396" s="1637"/>
      <c r="B1396" s="1637"/>
      <c r="C1396" s="1638"/>
      <c r="D1396" s="757"/>
      <c r="E1396" s="1505"/>
    </row>
    <row r="1397" spans="1:6" s="1515" customFormat="1" ht="51">
      <c r="A1397" s="1637" t="s">
        <v>1</v>
      </c>
      <c r="B1397" s="1634" t="s">
        <v>1641</v>
      </c>
      <c r="C1397" s="1638"/>
      <c r="D1397" s="757"/>
      <c r="E1397" s="1505"/>
    </row>
    <row r="1398" spans="1:6" s="1515" customFormat="1" ht="12.75">
      <c r="A1398" s="1637"/>
      <c r="B1398" s="1637"/>
      <c r="C1398" s="1558"/>
      <c r="D1398" s="1558"/>
      <c r="E1398" s="1505"/>
    </row>
    <row r="1399" spans="1:6" s="1515" customFormat="1" ht="12.75">
      <c r="A1399" s="1637"/>
      <c r="B1399" s="1637"/>
      <c r="C1399" s="1638" t="s">
        <v>93</v>
      </c>
      <c r="D1399" s="757">
        <v>4</v>
      </c>
      <c r="E1399" s="1505"/>
      <c r="F1399" s="1623">
        <f>SUM(D1399*E1399)</f>
        <v>0</v>
      </c>
    </row>
    <row r="1400" spans="1:6" s="1515" customFormat="1" ht="12.75">
      <c r="A1400" s="1637"/>
      <c r="B1400" s="1637"/>
      <c r="C1400" s="1638"/>
      <c r="D1400" s="757"/>
      <c r="E1400" s="1505"/>
    </row>
    <row r="1401" spans="1:6" s="1515" customFormat="1" ht="12.75">
      <c r="A1401" s="1637" t="s">
        <v>94</v>
      </c>
      <c r="B1401" s="1637" t="s">
        <v>1640</v>
      </c>
      <c r="C1401" s="1638"/>
      <c r="D1401" s="757"/>
      <c r="E1401" s="1505"/>
    </row>
    <row r="1402" spans="1:6" s="1515" customFormat="1" ht="12.75">
      <c r="A1402" s="1637"/>
      <c r="B1402" s="1542"/>
      <c r="C1402" s="1558"/>
      <c r="D1402" s="1558"/>
      <c r="E1402" s="1505"/>
    </row>
    <row r="1403" spans="1:6" s="1515" customFormat="1" ht="12.75">
      <c r="A1403" s="1637"/>
      <c r="B1403" s="1542"/>
      <c r="C1403" s="756" t="s">
        <v>93</v>
      </c>
      <c r="D1403" s="757">
        <v>1</v>
      </c>
      <c r="E1403" s="1505"/>
      <c r="F1403" s="1623">
        <f>SUM(D1403*E1403)</f>
        <v>0</v>
      </c>
    </row>
    <row r="1404" spans="1:6" s="1515" customFormat="1" ht="12.75">
      <c r="A1404" s="1637"/>
      <c r="B1404" s="1634"/>
      <c r="C1404" s="1638"/>
      <c r="D1404" s="757"/>
      <c r="E1404" s="1505"/>
    </row>
    <row r="1405" spans="1:6" s="1515" customFormat="1" ht="25.5">
      <c r="A1405" s="1637" t="s">
        <v>97</v>
      </c>
      <c r="B1405" s="1634" t="s">
        <v>1639</v>
      </c>
      <c r="C1405" s="1638" t="s">
        <v>93</v>
      </c>
      <c r="D1405" s="757">
        <v>1</v>
      </c>
      <c r="E1405" s="1505"/>
      <c r="F1405" s="1623">
        <f>SUM(D1405*E1405)</f>
        <v>0</v>
      </c>
    </row>
    <row r="1406" spans="1:6" s="1515" customFormat="1" ht="12.75">
      <c r="A1406" s="1637"/>
      <c r="B1406" s="1634"/>
      <c r="C1406" s="1638"/>
      <c r="D1406" s="757"/>
      <c r="E1406" s="1505"/>
    </row>
    <row r="1407" spans="1:6" s="1515" customFormat="1" ht="25.5">
      <c r="A1407" s="1637" t="s">
        <v>98</v>
      </c>
      <c r="B1407" s="1634" t="s">
        <v>1638</v>
      </c>
      <c r="C1407" s="756" t="s">
        <v>93</v>
      </c>
      <c r="D1407" s="757">
        <v>2</v>
      </c>
      <c r="E1407" s="1505"/>
      <c r="F1407" s="1623">
        <f>SUM(D1407*E1407)</f>
        <v>0</v>
      </c>
    </row>
    <row r="1408" spans="1:6" s="1515" customFormat="1" ht="12.75">
      <c r="A1408" s="1637"/>
      <c r="B1408" s="1528"/>
      <c r="C1408" s="756"/>
      <c r="D1408" s="757"/>
      <c r="E1408" s="1505"/>
    </row>
    <row r="1409" spans="1:6" s="1515" customFormat="1" ht="12.75">
      <c r="A1409" s="1637" t="s">
        <v>101</v>
      </c>
      <c r="B1409" s="1528" t="s">
        <v>1637</v>
      </c>
      <c r="C1409" s="756"/>
      <c r="D1409" s="757"/>
      <c r="E1409" s="1505"/>
    </row>
    <row r="1410" spans="1:6" s="1515" customFormat="1" ht="153">
      <c r="A1410" s="1637"/>
      <c r="B1410" s="1542" t="s">
        <v>1636</v>
      </c>
      <c r="C1410" s="756"/>
      <c r="D1410" s="757"/>
      <c r="E1410" s="1505"/>
    </row>
    <row r="1411" spans="1:6" s="1515" customFormat="1" ht="12.75">
      <c r="A1411" s="1637"/>
      <c r="B1411" s="1528"/>
      <c r="C1411" s="1558"/>
      <c r="D1411" s="1558"/>
      <c r="E1411" s="1505"/>
    </row>
    <row r="1412" spans="1:6" s="1515" customFormat="1" ht="12.75">
      <c r="A1412" s="1637"/>
      <c r="B1412" s="1528"/>
      <c r="C1412" s="756" t="s">
        <v>93</v>
      </c>
      <c r="D1412" s="757" t="s">
        <v>1634</v>
      </c>
      <c r="E1412" s="1505"/>
      <c r="F1412" s="1623">
        <f>SUM(D1412*E1412)</f>
        <v>0</v>
      </c>
    </row>
    <row r="1413" spans="1:6" s="1515" customFormat="1" ht="12.75">
      <c r="A1413" s="1637"/>
      <c r="B1413" s="1528"/>
      <c r="C1413" s="756"/>
      <c r="D1413" s="757"/>
      <c r="E1413" s="1505"/>
    </row>
    <row r="1414" spans="1:6" s="1515" customFormat="1" ht="38.25">
      <c r="A1414" s="1637" t="s">
        <v>110</v>
      </c>
      <c r="B1414" s="1542" t="s">
        <v>1635</v>
      </c>
      <c r="C1414" s="756"/>
      <c r="D1414" s="757"/>
      <c r="E1414" s="1505"/>
    </row>
    <row r="1415" spans="1:6" s="1515" customFormat="1" ht="12.75">
      <c r="A1415" s="1637"/>
      <c r="B1415" s="1542"/>
      <c r="C1415" s="1558"/>
      <c r="D1415" s="1558"/>
      <c r="E1415" s="1505"/>
    </row>
    <row r="1416" spans="1:6" s="1515" customFormat="1" ht="12.75">
      <c r="A1416" s="1637"/>
      <c r="B1416" s="1542"/>
      <c r="C1416" s="756" t="s">
        <v>93</v>
      </c>
      <c r="D1416" s="757" t="s">
        <v>1634</v>
      </c>
      <c r="E1416" s="1505"/>
      <c r="F1416" s="1623">
        <f>SUM(D1416*E1416)</f>
        <v>0</v>
      </c>
    </row>
    <row r="1417" spans="1:6" s="1515" customFormat="1" ht="12.75">
      <c r="A1417" s="1637"/>
      <c r="B1417" s="1542"/>
      <c r="C1417" s="756"/>
      <c r="D1417" s="757"/>
      <c r="E1417" s="1505"/>
    </row>
    <row r="1418" spans="1:6" s="1515" customFormat="1" ht="12.75">
      <c r="A1418" s="1637" t="s">
        <v>116</v>
      </c>
      <c r="B1418" s="1528" t="s">
        <v>1633</v>
      </c>
      <c r="C1418" s="756"/>
      <c r="D1418" s="757"/>
      <c r="E1418" s="1505"/>
    </row>
    <row r="1419" spans="1:6" s="1515" customFormat="1" ht="127.5">
      <c r="A1419" s="1637"/>
      <c r="B1419" s="1542" t="s">
        <v>1632</v>
      </c>
      <c r="C1419" s="756"/>
      <c r="D1419" s="757"/>
      <c r="E1419" s="1505"/>
    </row>
    <row r="1420" spans="1:6" s="1515" customFormat="1" ht="12.75">
      <c r="A1420" s="1637"/>
      <c r="B1420" s="1528"/>
      <c r="C1420" s="756" t="s">
        <v>93</v>
      </c>
      <c r="D1420" s="757" t="s">
        <v>1630</v>
      </c>
      <c r="E1420" s="1505"/>
      <c r="F1420" s="1623">
        <f>SUM(D1420*E1420)</f>
        <v>0</v>
      </c>
    </row>
    <row r="1421" spans="1:6" s="1515" customFormat="1" ht="12.75">
      <c r="A1421" s="1637"/>
      <c r="B1421" s="1528"/>
      <c r="E1421" s="1505"/>
    </row>
    <row r="1422" spans="1:6" s="1515" customFormat="1" ht="12.75">
      <c r="A1422" s="1637" t="s">
        <v>120</v>
      </c>
      <c r="B1422" s="1528" t="s">
        <v>1631</v>
      </c>
      <c r="C1422" s="756"/>
      <c r="D1422" s="757"/>
      <c r="E1422" s="1505"/>
    </row>
    <row r="1423" spans="1:6" s="1515" customFormat="1" ht="12.75">
      <c r="A1423" s="1637"/>
      <c r="B1423" s="1528"/>
      <c r="C1423" s="756" t="s">
        <v>93</v>
      </c>
      <c r="D1423" s="757" t="s">
        <v>1630</v>
      </c>
      <c r="E1423" s="1505"/>
      <c r="F1423" s="1623">
        <f>SUM(D1423*E1423)</f>
        <v>0</v>
      </c>
    </row>
    <row r="1424" spans="1:6" s="1515" customFormat="1" ht="12.75">
      <c r="A1424" s="1637"/>
      <c r="C1424" s="756"/>
      <c r="D1424" s="757"/>
      <c r="E1424" s="1505"/>
    </row>
    <row r="1425" spans="1:6" s="1515" customFormat="1" ht="12.75">
      <c r="A1425" s="1637"/>
      <c r="B1425" s="1528"/>
      <c r="C1425" s="756"/>
      <c r="D1425" s="757"/>
      <c r="E1425" s="1505"/>
    </row>
    <row r="1426" spans="1:6" s="1515" customFormat="1" ht="12.75">
      <c r="A1426" s="1637"/>
      <c r="B1426" s="1528"/>
      <c r="C1426" s="756"/>
      <c r="D1426" s="757"/>
      <c r="E1426" s="1505"/>
    </row>
    <row r="1427" spans="1:6" s="1515" customFormat="1" ht="12.75">
      <c r="A1427" s="1637" t="s">
        <v>123</v>
      </c>
      <c r="B1427" s="1528" t="s">
        <v>1629</v>
      </c>
      <c r="C1427" s="756"/>
      <c r="D1427" s="757"/>
      <c r="E1427" s="1505"/>
    </row>
    <row r="1428" spans="1:6" s="1515" customFormat="1" ht="140.25">
      <c r="A1428" s="1637"/>
      <c r="B1428" s="1542" t="s">
        <v>1628</v>
      </c>
      <c r="C1428" s="756"/>
      <c r="D1428" s="757"/>
      <c r="E1428" s="1505"/>
    </row>
    <row r="1429" spans="1:6" s="1515" customFormat="1" ht="12.75">
      <c r="A1429" s="1637"/>
      <c r="B1429" s="1528"/>
      <c r="C1429" s="1558"/>
      <c r="D1429" s="1558"/>
      <c r="E1429" s="1505"/>
    </row>
    <row r="1430" spans="1:6" s="1515" customFormat="1" ht="12.75">
      <c r="A1430" s="1637"/>
      <c r="B1430" s="1528"/>
      <c r="C1430" s="756" t="s">
        <v>93</v>
      </c>
      <c r="D1430" s="757" t="s">
        <v>1626</v>
      </c>
      <c r="E1430" s="1505"/>
      <c r="F1430" s="1623">
        <f>D1430*E1430</f>
        <v>0</v>
      </c>
    </row>
    <row r="1431" spans="1:6" s="1515" customFormat="1" ht="12.75">
      <c r="A1431" s="1637"/>
      <c r="B1431" s="1528"/>
      <c r="C1431" s="756"/>
      <c r="D1431" s="757"/>
      <c r="E1431" s="1505"/>
    </row>
    <row r="1432" spans="1:6" s="1515" customFormat="1" ht="25.5">
      <c r="A1432" s="1637" t="s">
        <v>124</v>
      </c>
      <c r="B1432" s="1542" t="s">
        <v>1627</v>
      </c>
      <c r="C1432" s="756"/>
      <c r="D1432" s="757"/>
      <c r="E1432" s="1505"/>
    </row>
    <row r="1433" spans="1:6" s="1515" customFormat="1" ht="12.75">
      <c r="A1433" s="1637"/>
      <c r="B1433" s="1528"/>
      <c r="C1433" s="756" t="s">
        <v>1246</v>
      </c>
      <c r="D1433" s="757" t="s">
        <v>1626</v>
      </c>
      <c r="E1433" s="1505"/>
      <c r="F1433" s="1623">
        <f>D1433*E1433</f>
        <v>0</v>
      </c>
    </row>
    <row r="1434" spans="1:6" s="1515" customFormat="1" ht="12.75">
      <c r="A1434" s="1637"/>
      <c r="B1434" s="1528"/>
      <c r="C1434" s="756"/>
      <c r="D1434" s="757"/>
      <c r="E1434" s="1505"/>
    </row>
    <row r="1435" spans="1:6" s="1515" customFormat="1" ht="12.75">
      <c r="A1435" s="1640"/>
      <c r="B1435" s="1641" t="s">
        <v>1625</v>
      </c>
      <c r="C1435" s="1642"/>
      <c r="D1435" s="757"/>
      <c r="E1435" s="1505"/>
      <c r="F1435" s="1623">
        <f>SUM(F1397:F1434)</f>
        <v>0</v>
      </c>
    </row>
    <row r="1436" spans="1:6" s="1515" customFormat="1" ht="12.75">
      <c r="A1436" s="1637"/>
      <c r="B1436" s="1637"/>
      <c r="C1436" s="1638"/>
      <c r="D1436" s="757"/>
      <c r="E1436" s="1505"/>
    </row>
    <row r="1437" spans="1:6" s="1515" customFormat="1" ht="12.75">
      <c r="A1437" s="1637"/>
      <c r="B1437" s="1637"/>
      <c r="C1437" s="1638"/>
      <c r="D1437" s="757"/>
      <c r="E1437" s="1505"/>
    </row>
    <row r="1438" spans="1:6" s="1515" customFormat="1" ht="12.75">
      <c r="A1438" s="1640"/>
      <c r="B1438" s="1641" t="s">
        <v>1624</v>
      </c>
      <c r="C1438" s="1642"/>
      <c r="D1438" s="757"/>
      <c r="E1438" s="1505"/>
    </row>
    <row r="1439" spans="1:6" s="1515" customFormat="1" ht="12.75">
      <c r="A1439" s="1602"/>
      <c r="B1439" s="1503"/>
      <c r="C1439" s="1504"/>
      <c r="D1439" s="757"/>
      <c r="E1439" s="1505"/>
    </row>
    <row r="1440" spans="1:6" s="1515" customFormat="1" ht="12.75">
      <c r="A1440" s="1602"/>
      <c r="B1440" s="1503"/>
      <c r="C1440" s="1504"/>
      <c r="D1440" s="1504"/>
      <c r="E1440" s="1505"/>
    </row>
    <row r="1441" spans="1:7" s="1515" customFormat="1" ht="12.75">
      <c r="A1441" s="1602"/>
      <c r="B1441" s="1503"/>
      <c r="C1441" s="1504"/>
      <c r="D1441" s="1504"/>
      <c r="E1441" s="1505"/>
    </row>
    <row r="1442" spans="1:7" s="1515" customFormat="1" ht="12.75">
      <c r="A1442" s="1602"/>
      <c r="B1442" s="1503" t="s">
        <v>1623</v>
      </c>
      <c r="C1442" s="1504"/>
      <c r="D1442" s="1504"/>
      <c r="E1442" s="1505"/>
      <c r="F1442" s="1644">
        <f>SUM(F1397:F1441)</f>
        <v>0</v>
      </c>
    </row>
    <row r="1443" spans="1:7" s="1515" customFormat="1" ht="12.75">
      <c r="A1443" s="1602"/>
      <c r="B1443" s="1503"/>
      <c r="C1443" s="1504"/>
      <c r="D1443" s="1504"/>
      <c r="E1443" s="1505"/>
    </row>
    <row r="1444" spans="1:7" s="1515" customFormat="1" ht="12.75">
      <c r="A1444" s="1602"/>
      <c r="B1444" s="1503"/>
      <c r="C1444" s="1504"/>
      <c r="D1444" s="1504"/>
      <c r="E1444" s="1505"/>
    </row>
    <row r="1445" spans="1:7" s="1515" customFormat="1" ht="12.75">
      <c r="A1445" s="1602"/>
      <c r="B1445" s="1503"/>
      <c r="C1445" s="1504"/>
      <c r="D1445" s="1504"/>
      <c r="E1445" s="1505"/>
    </row>
    <row r="1446" spans="1:7" s="1515" customFormat="1" ht="12.75">
      <c r="A1446" s="1485" t="s">
        <v>1212</v>
      </c>
      <c r="B1446" s="1486" t="s">
        <v>1622</v>
      </c>
      <c r="C1446" s="1487"/>
      <c r="D1446" s="1488"/>
      <c r="E1446" s="1489"/>
      <c r="F1446" s="1490"/>
      <c r="G1446" s="1510"/>
    </row>
    <row r="1447" spans="1:7" s="1515" customFormat="1" ht="12.75">
      <c r="A1447" s="1516"/>
      <c r="B1447" s="1645"/>
      <c r="C1447" s="1541"/>
      <c r="D1447" s="1522"/>
      <c r="E1447" s="1523"/>
      <c r="F1447" s="1521"/>
    </row>
    <row r="1448" spans="1:7" s="1515" customFormat="1" ht="25.5">
      <c r="A1448" s="1516"/>
      <c r="B1448" s="1645" t="s">
        <v>1621</v>
      </c>
      <c r="C1448" s="1541"/>
      <c r="D1448" s="1522"/>
      <c r="E1448" s="1523"/>
      <c r="F1448" s="1521"/>
    </row>
    <row r="1449" spans="1:7" s="1515" customFormat="1" ht="12.75">
      <c r="A1449" s="1602"/>
      <c r="B1449" s="1503"/>
      <c r="C1449" s="1504"/>
      <c r="D1449" s="1504"/>
      <c r="E1449" s="1505"/>
    </row>
    <row r="1450" spans="1:7" s="1515" customFormat="1" ht="191.25">
      <c r="A1450" s="1602" t="s">
        <v>1</v>
      </c>
      <c r="B1450" s="1646" t="s">
        <v>1620</v>
      </c>
      <c r="D1450" s="1558"/>
      <c r="E1450" s="1554"/>
    </row>
    <row r="1451" spans="1:7" s="1515" customFormat="1" ht="12.75">
      <c r="A1451" s="1602"/>
      <c r="B1451" s="1646"/>
      <c r="C1451" s="1504" t="s">
        <v>1246</v>
      </c>
      <c r="D1451" s="1617">
        <v>1</v>
      </c>
      <c r="E1451" s="1647"/>
      <c r="F1451" s="1648">
        <f>D1451*E1451</f>
        <v>0</v>
      </c>
    </row>
    <row r="1452" spans="1:7" s="1515" customFormat="1" ht="12.75">
      <c r="A1452" s="1602"/>
      <c r="B1452" s="1600"/>
      <c r="C1452" s="1504"/>
      <c r="D1452" s="1504"/>
      <c r="E1452" s="1505"/>
      <c r="F1452" s="1648"/>
    </row>
    <row r="1453" spans="1:7" s="1515" customFormat="1" ht="38.25">
      <c r="A1453" s="1602" t="s">
        <v>94</v>
      </c>
      <c r="B1453" s="1646" t="s">
        <v>1619</v>
      </c>
      <c r="D1453" s="1558"/>
      <c r="E1453" s="1554"/>
    </row>
    <row r="1454" spans="1:7" s="1515" customFormat="1" ht="12.75">
      <c r="A1454" s="1602"/>
      <c r="B1454" s="1646"/>
      <c r="C1454" s="1504" t="s">
        <v>93</v>
      </c>
      <c r="D1454" s="1617">
        <v>1</v>
      </c>
      <c r="E1454" s="1647"/>
      <c r="F1454" s="1648">
        <f>D1454*E1454</f>
        <v>0</v>
      </c>
    </row>
    <row r="1455" spans="1:7" s="1515" customFormat="1" ht="12.75">
      <c r="A1455" s="1602"/>
      <c r="B1455" s="1600"/>
      <c r="C1455" s="1504"/>
      <c r="D1455" s="1617"/>
      <c r="E1455" s="1647"/>
      <c r="F1455" s="1648"/>
    </row>
    <row r="1456" spans="1:7" s="1515" customFormat="1" ht="38.25">
      <c r="A1456" s="1602" t="s">
        <v>97</v>
      </c>
      <c r="B1456" s="1600" t="s">
        <v>1618</v>
      </c>
      <c r="D1456" s="1558"/>
      <c r="E1456" s="1554"/>
    </row>
    <row r="1457" spans="1:6" s="1515" customFormat="1" ht="12.75">
      <c r="A1457" s="1602"/>
      <c r="B1457" s="1600"/>
      <c r="C1457" s="1504" t="s">
        <v>93</v>
      </c>
      <c r="D1457" s="1617">
        <v>2</v>
      </c>
      <c r="E1457" s="1647"/>
      <c r="F1457" s="1648">
        <f>D1457*E1457</f>
        <v>0</v>
      </c>
    </row>
    <row r="1458" spans="1:6" s="1515" customFormat="1" ht="12.75">
      <c r="A1458" s="1602"/>
      <c r="B1458" s="1600"/>
      <c r="C1458" s="1504"/>
      <c r="D1458" s="1617"/>
      <c r="E1458" s="1647"/>
      <c r="F1458" s="1648"/>
    </row>
    <row r="1459" spans="1:6" s="1515" customFormat="1" ht="25.5">
      <c r="A1459" s="1516"/>
      <c r="B1459" s="1645" t="s">
        <v>1617</v>
      </c>
      <c r="C1459" s="1541"/>
      <c r="D1459" s="1522"/>
      <c r="E1459" s="1523"/>
      <c r="F1459" s="1521"/>
    </row>
    <row r="1460" spans="1:6" s="1515" customFormat="1" ht="12.75">
      <c r="A1460" s="1602"/>
      <c r="B1460" s="1503"/>
      <c r="C1460" s="1504"/>
      <c r="D1460" s="1504"/>
      <c r="E1460" s="1505"/>
    </row>
    <row r="1461" spans="1:6" s="1515" customFormat="1" ht="178.5">
      <c r="A1461" s="1602" t="s">
        <v>98</v>
      </c>
      <c r="B1461" s="1646" t="s">
        <v>1616</v>
      </c>
      <c r="D1461" s="1558"/>
      <c r="E1461" s="1554"/>
    </row>
    <row r="1462" spans="1:6" s="1515" customFormat="1" ht="12.75">
      <c r="A1462" s="1602"/>
      <c r="B1462" s="1646"/>
      <c r="C1462" s="1504" t="s">
        <v>1246</v>
      </c>
      <c r="D1462" s="1617">
        <v>1</v>
      </c>
      <c r="E1462" s="1647"/>
      <c r="F1462" s="1648">
        <f>D1462*E1462</f>
        <v>0</v>
      </c>
    </row>
    <row r="1463" spans="1:6" s="1515" customFormat="1" ht="12.75">
      <c r="A1463" s="1602"/>
      <c r="B1463" s="1600"/>
      <c r="C1463" s="1504"/>
      <c r="D1463" s="1504"/>
      <c r="E1463" s="1505"/>
      <c r="F1463" s="1648"/>
    </row>
    <row r="1464" spans="1:6" s="1515" customFormat="1" ht="51">
      <c r="A1464" s="1602" t="s">
        <v>101</v>
      </c>
      <c r="B1464" s="1646" t="s">
        <v>1615</v>
      </c>
      <c r="D1464" s="1558"/>
      <c r="E1464" s="1554"/>
    </row>
    <row r="1465" spans="1:6" s="1515" customFormat="1" ht="12.75">
      <c r="A1465" s="1602"/>
      <c r="B1465" s="1646"/>
      <c r="C1465" s="1504" t="s">
        <v>93</v>
      </c>
      <c r="D1465" s="1617">
        <v>1</v>
      </c>
      <c r="E1465" s="1647"/>
      <c r="F1465" s="1648">
        <f>D1465*E1465</f>
        <v>0</v>
      </c>
    </row>
    <row r="1466" spans="1:6" s="1515" customFormat="1" ht="12.75">
      <c r="A1466" s="1602"/>
      <c r="B1466" s="1600"/>
      <c r="C1466" s="1504"/>
      <c r="D1466" s="1617"/>
      <c r="E1466" s="1647"/>
      <c r="F1466" s="1648"/>
    </row>
    <row r="1467" spans="1:6" s="1515" customFormat="1" ht="38.25">
      <c r="A1467" s="1602" t="s">
        <v>110</v>
      </c>
      <c r="B1467" s="1600" t="s">
        <v>1614</v>
      </c>
      <c r="C1467" s="1504" t="s">
        <v>93</v>
      </c>
      <c r="D1467" s="1617">
        <v>1</v>
      </c>
      <c r="E1467" s="1647"/>
      <c r="F1467" s="1648">
        <f>D1467*E1467</f>
        <v>0</v>
      </c>
    </row>
    <row r="1468" spans="1:6" s="1515" customFormat="1" ht="12.75">
      <c r="A1468" s="1602"/>
      <c r="B1468" s="1600"/>
      <c r="C1468" s="1504"/>
      <c r="D1468" s="1617"/>
      <c r="E1468" s="1647"/>
      <c r="F1468" s="1648"/>
    </row>
    <row r="1469" spans="1:6" s="1515" customFormat="1" ht="12.75">
      <c r="A1469" s="1602"/>
      <c r="B1469" s="1600"/>
      <c r="C1469" s="1504"/>
      <c r="D1469" s="1617"/>
      <c r="E1469" s="1647"/>
      <c r="F1469" s="1648"/>
    </row>
    <row r="1470" spans="1:6" s="1515" customFormat="1" ht="25.5">
      <c r="A1470" s="1602" t="s">
        <v>116</v>
      </c>
      <c r="B1470" s="1600" t="s">
        <v>1613</v>
      </c>
      <c r="C1470" s="1504" t="s">
        <v>93</v>
      </c>
      <c r="D1470" s="1617">
        <v>1</v>
      </c>
      <c r="E1470" s="1647"/>
      <c r="F1470" s="1648">
        <f>D1470*E1470</f>
        <v>0</v>
      </c>
    </row>
    <row r="1471" spans="1:6" s="1515" customFormat="1" ht="12.75">
      <c r="A1471" s="1602"/>
      <c r="B1471" s="1600"/>
      <c r="C1471" s="1504"/>
      <c r="D1471" s="1617"/>
      <c r="E1471" s="1647"/>
      <c r="F1471" s="1648"/>
    </row>
    <row r="1472" spans="1:6" s="1515" customFormat="1" ht="38.25">
      <c r="A1472" s="1602" t="s">
        <v>120</v>
      </c>
      <c r="B1472" s="1600" t="s">
        <v>1612</v>
      </c>
      <c r="D1472" s="1558"/>
      <c r="E1472" s="1554"/>
    </row>
    <row r="1473" spans="1:6" s="1515" customFormat="1" ht="12.75">
      <c r="A1473" s="1602"/>
      <c r="B1473" s="1600"/>
      <c r="C1473" s="1504" t="s">
        <v>93</v>
      </c>
      <c r="D1473" s="1617">
        <v>2</v>
      </c>
      <c r="E1473" s="1647"/>
      <c r="F1473" s="1648">
        <f>D1473*E1473</f>
        <v>0</v>
      </c>
    </row>
    <row r="1474" spans="1:6" s="1515" customFormat="1" ht="12.75">
      <c r="A1474" s="1602"/>
      <c r="B1474" s="1600"/>
      <c r="C1474" s="1504"/>
      <c r="D1474" s="1617"/>
      <c r="E1474" s="1647"/>
      <c r="F1474" s="1648"/>
    </row>
    <row r="1475" spans="1:6" s="1515" customFormat="1" ht="12.75">
      <c r="A1475" s="1602" t="s">
        <v>123</v>
      </c>
      <c r="B1475" s="1600" t="s">
        <v>1611</v>
      </c>
      <c r="C1475" s="1504"/>
      <c r="D1475" s="1617"/>
      <c r="E1475" s="1647"/>
      <c r="F1475" s="1648"/>
    </row>
    <row r="1476" spans="1:6" s="1515" customFormat="1" ht="12.75">
      <c r="A1476" s="1602"/>
      <c r="B1476" s="1600" t="s">
        <v>1610</v>
      </c>
      <c r="C1476" s="1504" t="s">
        <v>950</v>
      </c>
      <c r="D1476" s="1617">
        <v>60</v>
      </c>
      <c r="E1476" s="1647"/>
      <c r="F1476" s="1648">
        <f t="shared" ref="F1476:F1481" si="36">D1476*E1476</f>
        <v>0</v>
      </c>
    </row>
    <row r="1477" spans="1:6" s="1515" customFormat="1" ht="12.75">
      <c r="A1477" s="1602"/>
      <c r="B1477" s="1600" t="s">
        <v>1609</v>
      </c>
      <c r="C1477" s="1504" t="s">
        <v>950</v>
      </c>
      <c r="D1477" s="1617">
        <v>60</v>
      </c>
      <c r="E1477" s="1647"/>
      <c r="F1477" s="1648">
        <f t="shared" si="36"/>
        <v>0</v>
      </c>
    </row>
    <row r="1478" spans="1:6" s="1515" customFormat="1" ht="12.75">
      <c r="A1478" s="1609"/>
      <c r="B1478" s="1600" t="s">
        <v>1608</v>
      </c>
      <c r="C1478" s="1504" t="s">
        <v>950</v>
      </c>
      <c r="D1478" s="1617">
        <v>20</v>
      </c>
      <c r="E1478" s="1647"/>
      <c r="F1478" s="1648">
        <f t="shared" si="36"/>
        <v>0</v>
      </c>
    </row>
    <row r="1479" spans="1:6" s="1515" customFormat="1" ht="12.75">
      <c r="A1479" s="1609"/>
      <c r="B1479" s="1600" t="s">
        <v>1607</v>
      </c>
      <c r="C1479" s="1504" t="s">
        <v>950</v>
      </c>
      <c r="D1479" s="1617">
        <v>50</v>
      </c>
      <c r="E1479" s="1647"/>
      <c r="F1479" s="1648">
        <f t="shared" si="36"/>
        <v>0</v>
      </c>
    </row>
    <row r="1480" spans="1:6" s="1515" customFormat="1" ht="12.75">
      <c r="A1480" s="1609"/>
      <c r="B1480" s="1600" t="s">
        <v>1606</v>
      </c>
      <c r="C1480" s="1504" t="s">
        <v>950</v>
      </c>
      <c r="D1480" s="1617">
        <v>30</v>
      </c>
      <c r="E1480" s="1647"/>
      <c r="F1480" s="1648">
        <f t="shared" si="36"/>
        <v>0</v>
      </c>
    </row>
    <row r="1481" spans="1:6" s="1515" customFormat="1" ht="12.75">
      <c r="A1481" s="1609"/>
      <c r="B1481" s="1600" t="s">
        <v>1605</v>
      </c>
      <c r="C1481" s="1504" t="s">
        <v>950</v>
      </c>
      <c r="D1481" s="1617">
        <v>40</v>
      </c>
      <c r="E1481" s="1647"/>
      <c r="F1481" s="1648">
        <f t="shared" si="36"/>
        <v>0</v>
      </c>
    </row>
    <row r="1482" spans="1:6" s="1515" customFormat="1" ht="12.75">
      <c r="A1482" s="1613"/>
      <c r="B1482" s="1600"/>
      <c r="C1482" s="1504"/>
      <c r="D1482" s="1504"/>
      <c r="E1482" s="1505"/>
    </row>
    <row r="1483" spans="1:6" s="1515" customFormat="1" ht="12.75">
      <c r="A1483" s="1602" t="s">
        <v>124</v>
      </c>
      <c r="B1483" s="1600" t="s">
        <v>1604</v>
      </c>
      <c r="C1483" s="1504" t="s">
        <v>1246</v>
      </c>
      <c r="D1483" s="1504">
        <v>1</v>
      </c>
      <c r="E1483" s="1647"/>
      <c r="F1483" s="1648">
        <f>D1483*E1483</f>
        <v>0</v>
      </c>
    </row>
    <row r="1484" spans="1:6" s="1515" customFormat="1" ht="12.75">
      <c r="A1484" s="1613"/>
      <c r="B1484" s="1600"/>
      <c r="C1484" s="1504"/>
      <c r="D1484" s="1617"/>
      <c r="E1484" s="1647"/>
      <c r="F1484" s="1648"/>
    </row>
    <row r="1485" spans="1:6" s="1515" customFormat="1" ht="12.75">
      <c r="A1485" s="1613"/>
      <c r="B1485" s="1503"/>
      <c r="C1485" s="1504"/>
      <c r="D1485" s="1504"/>
      <c r="E1485" s="1505"/>
    </row>
    <row r="1486" spans="1:6" s="1515" customFormat="1" ht="12.75">
      <c r="A1486" s="1613"/>
      <c r="B1486" s="1503"/>
      <c r="C1486" s="1504"/>
      <c r="D1486" s="1504"/>
      <c r="E1486" s="1505"/>
    </row>
    <row r="1487" spans="1:6" s="1515" customFormat="1" ht="12.75">
      <c r="A1487" s="1613"/>
      <c r="B1487" s="1503" t="s">
        <v>1603</v>
      </c>
      <c r="C1487" s="1504"/>
      <c r="D1487" s="1504"/>
      <c r="E1487" s="1505"/>
      <c r="F1487" s="1643">
        <f>SUM(F1451:F1484)</f>
        <v>0</v>
      </c>
    </row>
    <row r="1488" spans="1:6" s="1515" customFormat="1" ht="12.75">
      <c r="A1488" s="1613"/>
      <c r="B1488" s="1503"/>
      <c r="C1488" s="1504"/>
      <c r="D1488" s="1504"/>
      <c r="E1488" s="1505"/>
    </row>
    <row r="1489" spans="1:7" s="1515" customFormat="1" ht="12.75">
      <c r="A1489" s="1613"/>
      <c r="B1489" s="1503"/>
      <c r="C1489" s="1504"/>
      <c r="D1489" s="1504"/>
      <c r="E1489" s="1505"/>
    </row>
    <row r="1490" spans="1:7" s="1515" customFormat="1" ht="12.75">
      <c r="A1490" s="1613"/>
      <c r="B1490" s="1503"/>
      <c r="C1490" s="1504"/>
      <c r="D1490" s="1504"/>
      <c r="E1490" s="1505"/>
    </row>
    <row r="1491" spans="1:7" s="1515" customFormat="1" ht="12.75">
      <c r="A1491" s="1485" t="s">
        <v>1210</v>
      </c>
      <c r="B1491" s="1486" t="s">
        <v>1209</v>
      </c>
      <c r="C1491" s="1487"/>
      <c r="D1491" s="1488"/>
      <c r="E1491" s="1489"/>
      <c r="F1491" s="1490"/>
      <c r="G1491" s="1510"/>
    </row>
    <row r="1492" spans="1:7" s="1515" customFormat="1" ht="12.75">
      <c r="A1492" s="1613"/>
      <c r="B1492" s="1503"/>
      <c r="C1492" s="1504"/>
      <c r="D1492" s="1504"/>
      <c r="E1492" s="1505"/>
    </row>
    <row r="1493" spans="1:7" s="1515" customFormat="1" ht="25.5">
      <c r="A1493" s="1562" t="s">
        <v>1</v>
      </c>
      <c r="B1493" s="1539" t="s">
        <v>1602</v>
      </c>
      <c r="C1493" s="1558"/>
      <c r="D1493" s="1558"/>
      <c r="E1493" s="1554"/>
    </row>
    <row r="1494" spans="1:7" s="1515" customFormat="1" ht="12.75">
      <c r="A1494" s="1562"/>
      <c r="B1494" s="1539"/>
      <c r="C1494" s="756" t="s">
        <v>93</v>
      </c>
      <c r="D1494" s="756">
        <v>2</v>
      </c>
      <c r="E1494" s="1505"/>
      <c r="F1494" s="1497">
        <f>SUM(D1494*E1494)</f>
        <v>0</v>
      </c>
    </row>
    <row r="1495" spans="1:7" s="1515" customFormat="1" ht="12.75">
      <c r="A1495" s="1562"/>
      <c r="B1495" s="1539"/>
      <c r="C1495" s="756"/>
      <c r="D1495" s="756"/>
      <c r="E1495" s="1505"/>
      <c r="F1495" s="1497"/>
    </row>
    <row r="1496" spans="1:7" s="1515" customFormat="1" ht="12.75">
      <c r="A1496" s="1562" t="s">
        <v>94</v>
      </c>
      <c r="B1496" s="1635" t="s">
        <v>1601</v>
      </c>
      <c r="C1496" s="1558"/>
      <c r="D1496" s="1558"/>
      <c r="E1496" s="1554"/>
    </row>
    <row r="1497" spans="1:7" s="1515" customFormat="1" ht="12.75">
      <c r="A1497" s="1562"/>
      <c r="B1497" s="1635"/>
      <c r="C1497" s="756" t="s">
        <v>93</v>
      </c>
      <c r="D1497" s="756">
        <v>2</v>
      </c>
      <c r="E1497" s="1505"/>
      <c r="F1497" s="1497">
        <f>SUM(D1497*E1497)</f>
        <v>0</v>
      </c>
    </row>
    <row r="1498" spans="1:7" s="1515" customFormat="1" ht="12.75">
      <c r="A1498" s="1562"/>
      <c r="B1498" s="1539"/>
      <c r="C1498" s="756"/>
      <c r="D1498" s="756"/>
      <c r="E1498" s="1505"/>
      <c r="F1498" s="1497"/>
    </row>
    <row r="1499" spans="1:7" s="1515" customFormat="1" ht="25.5">
      <c r="A1499" s="1562" t="s">
        <v>97</v>
      </c>
      <c r="B1499" s="1539" t="s">
        <v>1600</v>
      </c>
      <c r="C1499" s="1558"/>
      <c r="D1499" s="1558"/>
      <c r="E1499" s="1554"/>
    </row>
    <row r="1500" spans="1:7" s="1515" customFormat="1" ht="12.75">
      <c r="A1500" s="1562"/>
      <c r="B1500" s="1539"/>
      <c r="C1500" s="756" t="s">
        <v>93</v>
      </c>
      <c r="D1500" s="756">
        <v>2</v>
      </c>
      <c r="E1500" s="1505"/>
      <c r="F1500" s="1497">
        <f>SUM(D1500*E1500)</f>
        <v>0</v>
      </c>
    </row>
    <row r="1501" spans="1:7" s="1515" customFormat="1" ht="12.75">
      <c r="A1501" s="1562"/>
      <c r="B1501" s="1539"/>
      <c r="C1501" s="756"/>
      <c r="D1501" s="756"/>
      <c r="E1501" s="1505"/>
      <c r="F1501" s="1623"/>
    </row>
    <row r="1502" spans="1:7" s="1515" customFormat="1" ht="12.75">
      <c r="A1502" s="1649" t="s">
        <v>98</v>
      </c>
      <c r="B1502" s="1528" t="s">
        <v>1599</v>
      </c>
      <c r="C1502" s="756"/>
      <c r="D1502" s="757"/>
      <c r="E1502" s="1650"/>
    </row>
    <row r="1503" spans="1:7" s="1515" customFormat="1" ht="12.75">
      <c r="A1503" s="1649"/>
      <c r="B1503" s="1528" t="s">
        <v>1598</v>
      </c>
      <c r="C1503" s="756" t="s">
        <v>950</v>
      </c>
      <c r="D1503" s="757">
        <v>200</v>
      </c>
      <c r="E1503" s="1650"/>
      <c r="F1503" s="1623">
        <f>SUM(D1503*E1503)</f>
        <v>0</v>
      </c>
    </row>
    <row r="1504" spans="1:7" s="1515" customFormat="1" ht="12.75">
      <c r="A1504" s="1649"/>
      <c r="B1504" s="1528"/>
      <c r="C1504" s="756"/>
      <c r="D1504" s="757"/>
      <c r="E1504" s="1650"/>
    </row>
    <row r="1505" spans="1:7" s="1515" customFormat="1" ht="12.75">
      <c r="A1505" s="1602"/>
      <c r="B1505" s="1503"/>
      <c r="C1505" s="1504"/>
      <c r="D1505" s="1504"/>
      <c r="E1505" s="1505"/>
      <c r="F1505" s="1506"/>
    </row>
    <row r="1506" spans="1:7" s="1515" customFormat="1" ht="12.75">
      <c r="A1506" s="1602"/>
      <c r="B1506" s="1503"/>
      <c r="C1506" s="1504"/>
      <c r="D1506" s="1504"/>
      <c r="E1506" s="1505"/>
      <c r="F1506" s="1506"/>
    </row>
    <row r="1507" spans="1:7" s="1515" customFormat="1" ht="12.75">
      <c r="A1507" s="1602"/>
      <c r="B1507" s="1503" t="s">
        <v>1597</v>
      </c>
      <c r="C1507" s="1504"/>
      <c r="D1507" s="1504"/>
      <c r="E1507" s="1505"/>
      <c r="F1507" s="1506">
        <f>SUM(F1494:F1504)</f>
        <v>0</v>
      </c>
    </row>
    <row r="1508" spans="1:7" s="1515" customFormat="1" ht="12.75">
      <c r="A1508" s="1613"/>
      <c r="B1508" s="1503"/>
      <c r="C1508" s="1504"/>
      <c r="D1508" s="1504"/>
      <c r="E1508" s="1505"/>
    </row>
    <row r="1509" spans="1:7" s="1515" customFormat="1" ht="12.75">
      <c r="A1509" s="1613"/>
      <c r="B1509" s="1503"/>
      <c r="C1509" s="1504"/>
      <c r="D1509" s="1504"/>
      <c r="E1509" s="1505"/>
    </row>
    <row r="1510" spans="1:7" s="1515" customFormat="1" ht="12.75">
      <c r="A1510" s="1474"/>
      <c r="B1510" s="1516"/>
      <c r="C1510" s="1589"/>
      <c r="D1510" s="1590"/>
      <c r="E1510" s="1591"/>
      <c r="F1510" s="1497"/>
    </row>
    <row r="1511" spans="1:7" s="1515" customFormat="1" ht="12.75">
      <c r="A1511" s="1485" t="s">
        <v>1208</v>
      </c>
      <c r="B1511" s="1486" t="s">
        <v>1596</v>
      </c>
      <c r="C1511" s="1487"/>
      <c r="D1511" s="1488"/>
      <c r="E1511" s="1489"/>
      <c r="F1511" s="1490"/>
      <c r="G1511" s="1510"/>
    </row>
    <row r="1512" spans="1:7" s="1515" customFormat="1" ht="12.75">
      <c r="A1512" s="1474"/>
      <c r="B1512" s="1516"/>
      <c r="C1512" s="1589"/>
      <c r="D1512" s="1590"/>
      <c r="E1512" s="1591"/>
      <c r="F1512" s="1497"/>
    </row>
    <row r="1513" spans="1:7" s="1515" customFormat="1" ht="51">
      <c r="A1513" s="1498" t="s">
        <v>1</v>
      </c>
      <c r="B1513" s="1516" t="s">
        <v>1595</v>
      </c>
      <c r="C1513" s="1499"/>
      <c r="D1513" s="1500"/>
      <c r="E1513" s="1523"/>
      <c r="F1513" s="1497"/>
    </row>
    <row r="1514" spans="1:7" s="1515" customFormat="1" ht="12.75">
      <c r="A1514" s="1498"/>
      <c r="B1514" s="1516"/>
      <c r="C1514" s="1499"/>
      <c r="D1514" s="1500"/>
      <c r="E1514" s="1523"/>
      <c r="F1514" s="1497"/>
    </row>
    <row r="1515" spans="1:7" s="1515" customFormat="1" ht="12.75">
      <c r="A1515" s="1498"/>
      <c r="B1515" s="1524" t="s">
        <v>1594</v>
      </c>
      <c r="C1515" s="1525" t="s">
        <v>1262</v>
      </c>
      <c r="D1515" s="1525">
        <v>1</v>
      </c>
      <c r="E1515" s="1526"/>
      <c r="F1515" s="1527">
        <f t="shared" ref="F1515:F1543" si="37">SUM(D1515*E1515)</f>
        <v>0</v>
      </c>
    </row>
    <row r="1516" spans="1:7" s="1515" customFormat="1" ht="12.75">
      <c r="A1516" s="1498"/>
      <c r="B1516" s="1524" t="s">
        <v>1593</v>
      </c>
      <c r="C1516" s="1525" t="s">
        <v>1262</v>
      </c>
      <c r="D1516" s="1525">
        <v>1</v>
      </c>
      <c r="E1516" s="1526"/>
      <c r="F1516" s="1527">
        <f t="shared" si="37"/>
        <v>0</v>
      </c>
    </row>
    <row r="1517" spans="1:7" s="1515" customFormat="1" ht="12.75">
      <c r="A1517" s="1498"/>
      <c r="B1517" s="1528" t="s">
        <v>1592</v>
      </c>
      <c r="C1517" s="1525" t="s">
        <v>1262</v>
      </c>
      <c r="D1517" s="1525">
        <v>3</v>
      </c>
      <c r="E1517" s="1526"/>
      <c r="F1517" s="1527">
        <f t="shared" si="37"/>
        <v>0</v>
      </c>
    </row>
    <row r="1518" spans="1:7" s="1515" customFormat="1" ht="12.75">
      <c r="A1518" s="1498"/>
      <c r="B1518" s="1528" t="s">
        <v>1591</v>
      </c>
      <c r="C1518" s="1525" t="s">
        <v>1262</v>
      </c>
      <c r="D1518" s="1525">
        <v>3</v>
      </c>
      <c r="E1518" s="1526"/>
      <c r="F1518" s="1527">
        <f t="shared" si="37"/>
        <v>0</v>
      </c>
    </row>
    <row r="1519" spans="1:7" s="1515" customFormat="1" ht="12.75">
      <c r="A1519" s="1498"/>
      <c r="B1519" s="1524" t="s">
        <v>1590</v>
      </c>
      <c r="C1519" s="1525" t="s">
        <v>1262</v>
      </c>
      <c r="D1519" s="1525">
        <v>1</v>
      </c>
      <c r="E1519" s="1526"/>
      <c r="F1519" s="1527">
        <f t="shared" si="37"/>
        <v>0</v>
      </c>
    </row>
    <row r="1520" spans="1:7" s="1515" customFormat="1" ht="12.75">
      <c r="A1520" s="1498"/>
      <c r="B1520" s="1524" t="s">
        <v>1589</v>
      </c>
      <c r="C1520" s="1525" t="s">
        <v>1262</v>
      </c>
      <c r="D1520" s="1525">
        <v>1</v>
      </c>
      <c r="E1520" s="1526"/>
      <c r="F1520" s="1527">
        <f t="shared" si="37"/>
        <v>0</v>
      </c>
    </row>
    <row r="1521" spans="1:6" s="1515" customFormat="1" ht="12.75">
      <c r="A1521" s="1498"/>
      <c r="B1521" s="1524" t="s">
        <v>1588</v>
      </c>
      <c r="C1521" s="1525" t="s">
        <v>1262</v>
      </c>
      <c r="D1521" s="1525">
        <v>1</v>
      </c>
      <c r="E1521" s="1526"/>
      <c r="F1521" s="1527">
        <f t="shared" si="37"/>
        <v>0</v>
      </c>
    </row>
    <row r="1522" spans="1:6" s="1515" customFormat="1" ht="12.75">
      <c r="A1522" s="1498"/>
      <c r="B1522" s="1524" t="s">
        <v>1587</v>
      </c>
      <c r="C1522" s="1525" t="s">
        <v>1262</v>
      </c>
      <c r="D1522" s="1525">
        <v>1</v>
      </c>
      <c r="E1522" s="1526"/>
      <c r="F1522" s="1527">
        <f t="shared" si="37"/>
        <v>0</v>
      </c>
    </row>
    <row r="1523" spans="1:6" s="1515" customFormat="1" ht="12.75">
      <c r="A1523" s="1498"/>
      <c r="B1523" s="1524" t="s">
        <v>1586</v>
      </c>
      <c r="C1523" s="1525" t="s">
        <v>1262</v>
      </c>
      <c r="D1523" s="1525">
        <v>1</v>
      </c>
      <c r="E1523" s="1526"/>
      <c r="F1523" s="1527">
        <f t="shared" si="37"/>
        <v>0</v>
      </c>
    </row>
    <row r="1524" spans="1:6" s="1515" customFormat="1" ht="12.75">
      <c r="A1524" s="1498"/>
      <c r="B1524" s="1524" t="s">
        <v>1585</v>
      </c>
      <c r="C1524" s="1525" t="s">
        <v>1262</v>
      </c>
      <c r="D1524" s="1525">
        <v>1</v>
      </c>
      <c r="E1524" s="1526"/>
      <c r="F1524" s="1527">
        <f t="shared" si="37"/>
        <v>0</v>
      </c>
    </row>
    <row r="1525" spans="1:6" s="1515" customFormat="1" ht="12.75">
      <c r="A1525" s="1498"/>
      <c r="B1525" s="1524" t="s">
        <v>1584</v>
      </c>
      <c r="C1525" s="1525" t="s">
        <v>1262</v>
      </c>
      <c r="D1525" s="1525">
        <v>1</v>
      </c>
      <c r="E1525" s="1526"/>
      <c r="F1525" s="1527">
        <f t="shared" si="37"/>
        <v>0</v>
      </c>
    </row>
    <row r="1526" spans="1:6" s="1515" customFormat="1" ht="12.75">
      <c r="A1526" s="1498"/>
      <c r="B1526" s="1524" t="s">
        <v>1583</v>
      </c>
      <c r="C1526" s="1525" t="s">
        <v>1262</v>
      </c>
      <c r="D1526" s="1525">
        <v>1</v>
      </c>
      <c r="E1526" s="1526"/>
      <c r="F1526" s="1527">
        <f t="shared" si="37"/>
        <v>0</v>
      </c>
    </row>
    <row r="1527" spans="1:6" s="1515" customFormat="1" ht="12.75">
      <c r="A1527" s="1498"/>
      <c r="B1527" s="1524" t="s">
        <v>1582</v>
      </c>
      <c r="C1527" s="1525" t="s">
        <v>1262</v>
      </c>
      <c r="D1527" s="1525">
        <v>2</v>
      </c>
      <c r="E1527" s="1526"/>
      <c r="F1527" s="1527">
        <f t="shared" si="37"/>
        <v>0</v>
      </c>
    </row>
    <row r="1528" spans="1:6" s="1515" customFormat="1" ht="12.75">
      <c r="A1528" s="1498"/>
      <c r="B1528" s="1524" t="s">
        <v>1581</v>
      </c>
      <c r="C1528" s="1525" t="s">
        <v>1262</v>
      </c>
      <c r="D1528" s="1525">
        <v>2</v>
      </c>
      <c r="E1528" s="1526"/>
      <c r="F1528" s="1527">
        <f t="shared" si="37"/>
        <v>0</v>
      </c>
    </row>
    <row r="1529" spans="1:6" s="1515" customFormat="1" ht="12.75">
      <c r="A1529" s="1498"/>
      <c r="B1529" s="1524" t="s">
        <v>1580</v>
      </c>
      <c r="C1529" s="1525" t="s">
        <v>1262</v>
      </c>
      <c r="D1529" s="1525">
        <v>1</v>
      </c>
      <c r="E1529" s="1526"/>
      <c r="F1529" s="1527">
        <f t="shared" si="37"/>
        <v>0</v>
      </c>
    </row>
    <row r="1530" spans="1:6" s="1515" customFormat="1" ht="12.75">
      <c r="A1530" s="1498"/>
      <c r="B1530" s="1524" t="s">
        <v>1579</v>
      </c>
      <c r="C1530" s="1525" t="s">
        <v>1262</v>
      </c>
      <c r="D1530" s="1525">
        <v>21</v>
      </c>
      <c r="E1530" s="1526"/>
      <c r="F1530" s="1527">
        <f t="shared" si="37"/>
        <v>0</v>
      </c>
    </row>
    <row r="1531" spans="1:6" s="1515" customFormat="1" ht="12.75">
      <c r="A1531" s="1498"/>
      <c r="B1531" s="1524" t="s">
        <v>1578</v>
      </c>
      <c r="C1531" s="1525" t="s">
        <v>1262</v>
      </c>
      <c r="D1531" s="1525">
        <v>1</v>
      </c>
      <c r="E1531" s="1526"/>
      <c r="F1531" s="1527">
        <f t="shared" si="37"/>
        <v>0</v>
      </c>
    </row>
    <row r="1532" spans="1:6" s="1515" customFormat="1" ht="12.75">
      <c r="A1532" s="1498"/>
      <c r="B1532" s="1524" t="s">
        <v>1577</v>
      </c>
      <c r="C1532" s="1525" t="s">
        <v>1262</v>
      </c>
      <c r="D1532" s="1525">
        <v>11</v>
      </c>
      <c r="E1532" s="1526"/>
      <c r="F1532" s="1527">
        <f t="shared" si="37"/>
        <v>0</v>
      </c>
    </row>
    <row r="1533" spans="1:6" s="1515" customFormat="1" ht="12.75">
      <c r="A1533" s="1498"/>
      <c r="B1533" s="1524" t="s">
        <v>1576</v>
      </c>
      <c r="C1533" s="1525" t="s">
        <v>1262</v>
      </c>
      <c r="D1533" s="1525">
        <v>1</v>
      </c>
      <c r="E1533" s="1526"/>
      <c r="F1533" s="1527">
        <f t="shared" si="37"/>
        <v>0</v>
      </c>
    </row>
    <row r="1534" spans="1:6" s="1515" customFormat="1" ht="12.75">
      <c r="A1534" s="1498"/>
      <c r="B1534" s="1524" t="s">
        <v>1575</v>
      </c>
      <c r="C1534" s="1525" t="s">
        <v>1262</v>
      </c>
      <c r="D1534" s="1525">
        <v>1</v>
      </c>
      <c r="E1534" s="1526"/>
      <c r="F1534" s="1527">
        <f t="shared" si="37"/>
        <v>0</v>
      </c>
    </row>
    <row r="1535" spans="1:6" s="1515" customFormat="1" ht="12.75">
      <c r="A1535" s="1498"/>
      <c r="B1535" s="1524" t="s">
        <v>1574</v>
      </c>
      <c r="C1535" s="1525" t="s">
        <v>1262</v>
      </c>
      <c r="D1535" s="1525">
        <v>20</v>
      </c>
      <c r="E1535" s="1526"/>
      <c r="F1535" s="1527">
        <f t="shared" si="37"/>
        <v>0</v>
      </c>
    </row>
    <row r="1536" spans="1:6" s="1515" customFormat="1" ht="12.75">
      <c r="A1536" s="1498"/>
      <c r="B1536" s="1524" t="s">
        <v>1573</v>
      </c>
      <c r="C1536" s="1525" t="s">
        <v>1262</v>
      </c>
      <c r="D1536" s="1525">
        <v>20</v>
      </c>
      <c r="E1536" s="1526"/>
      <c r="F1536" s="1527">
        <f t="shared" si="37"/>
        <v>0</v>
      </c>
    </row>
    <row r="1537" spans="1:6" s="1515" customFormat="1" ht="12.75">
      <c r="A1537" s="1498"/>
      <c r="B1537" s="1524" t="s">
        <v>1572</v>
      </c>
      <c r="C1537" s="1525" t="s">
        <v>1262</v>
      </c>
      <c r="D1537" s="1525">
        <v>20</v>
      </c>
      <c r="E1537" s="1526"/>
      <c r="F1537" s="1527">
        <f t="shared" si="37"/>
        <v>0</v>
      </c>
    </row>
    <row r="1538" spans="1:6" s="1515" customFormat="1" ht="12.75">
      <c r="A1538" s="1498"/>
      <c r="B1538" s="1524" t="s">
        <v>1571</v>
      </c>
      <c r="C1538" s="1525" t="s">
        <v>1262</v>
      </c>
      <c r="D1538" s="1525">
        <v>20</v>
      </c>
      <c r="E1538" s="1526"/>
      <c r="F1538" s="1527">
        <f t="shared" si="37"/>
        <v>0</v>
      </c>
    </row>
    <row r="1539" spans="1:6" s="1515" customFormat="1" ht="12.75">
      <c r="A1539" s="1498"/>
      <c r="B1539" s="1524" t="s">
        <v>1570</v>
      </c>
      <c r="C1539" s="1525" t="s">
        <v>1262</v>
      </c>
      <c r="D1539" s="1525">
        <v>20</v>
      </c>
      <c r="E1539" s="1526"/>
      <c r="F1539" s="1527">
        <f t="shared" si="37"/>
        <v>0</v>
      </c>
    </row>
    <row r="1540" spans="1:6" s="1515" customFormat="1" ht="12.75">
      <c r="A1540" s="1498"/>
      <c r="B1540" s="1524" t="s">
        <v>1569</v>
      </c>
      <c r="C1540" s="1525" t="s">
        <v>1262</v>
      </c>
      <c r="D1540" s="1525">
        <v>1</v>
      </c>
      <c r="E1540" s="1526"/>
      <c r="F1540" s="1527">
        <f t="shared" si="37"/>
        <v>0</v>
      </c>
    </row>
    <row r="1541" spans="1:6" s="1515" customFormat="1" ht="12.75">
      <c r="A1541" s="1498"/>
      <c r="B1541" s="1524" t="s">
        <v>1568</v>
      </c>
      <c r="C1541" s="1525" t="s">
        <v>1566</v>
      </c>
      <c r="D1541" s="1525">
        <v>1</v>
      </c>
      <c r="E1541" s="1526"/>
      <c r="F1541" s="1527">
        <f t="shared" si="37"/>
        <v>0</v>
      </c>
    </row>
    <row r="1542" spans="1:6" s="1515" customFormat="1" ht="12.75">
      <c r="A1542" s="1498"/>
      <c r="B1542" s="1524" t="s">
        <v>1567</v>
      </c>
      <c r="C1542" s="1525" t="s">
        <v>1566</v>
      </c>
      <c r="D1542" s="1525">
        <v>1</v>
      </c>
      <c r="E1542" s="1526"/>
      <c r="F1542" s="1527">
        <f t="shared" si="37"/>
        <v>0</v>
      </c>
    </row>
    <row r="1543" spans="1:6" s="1515" customFormat="1" ht="12.75">
      <c r="A1543" s="1498"/>
      <c r="B1543" s="1524" t="s">
        <v>1565</v>
      </c>
      <c r="C1543" s="1525" t="s">
        <v>1262</v>
      </c>
      <c r="D1543" s="1525">
        <v>1</v>
      </c>
      <c r="E1543" s="1526"/>
      <c r="F1543" s="1527">
        <f t="shared" si="37"/>
        <v>0</v>
      </c>
    </row>
    <row r="1544" spans="1:6" s="1515" customFormat="1" ht="12.75">
      <c r="A1544" s="1498"/>
      <c r="B1544" s="1516"/>
      <c r="C1544" s="1499"/>
      <c r="D1544" s="1500"/>
      <c r="E1544" s="1523"/>
      <c r="F1544" s="1497"/>
    </row>
    <row r="1545" spans="1:6" s="1515" customFormat="1" ht="51">
      <c r="A1545" s="1498"/>
      <c r="B1545" s="1516" t="s">
        <v>1564</v>
      </c>
      <c r="C1545" s="1530" t="s">
        <v>1246</v>
      </c>
      <c r="D1545" s="1531">
        <v>1</v>
      </c>
      <c r="E1545" s="1532"/>
      <c r="F1545" s="1651">
        <f>SUM(D1545*E1545)</f>
        <v>0</v>
      </c>
    </row>
    <row r="1546" spans="1:6" s="1515" customFormat="1" ht="12.75">
      <c r="A1546" s="1498"/>
      <c r="B1546" s="1516"/>
      <c r="C1546" s="1499" t="s">
        <v>1246</v>
      </c>
      <c r="D1546" s="1500">
        <v>1</v>
      </c>
      <c r="E1546" s="1523"/>
      <c r="F1546" s="1497">
        <f>SUM(F1515:F1545)</f>
        <v>0</v>
      </c>
    </row>
    <row r="1547" spans="1:6" s="1515" customFormat="1" ht="12.75">
      <c r="A1547" s="1498"/>
      <c r="B1547" s="1536"/>
      <c r="C1547" s="1537"/>
      <c r="D1547" s="1537"/>
      <c r="E1547" s="1591"/>
      <c r="F1547" s="1497"/>
    </row>
    <row r="1548" spans="1:6" s="1515" customFormat="1" ht="25.5">
      <c r="A1548" s="1652" t="s">
        <v>94</v>
      </c>
      <c r="B1548" s="1653" t="s">
        <v>1563</v>
      </c>
      <c r="C1548" s="1654"/>
      <c r="D1548" s="1655"/>
      <c r="E1548" s="1591"/>
      <c r="F1548" s="1497"/>
    </row>
    <row r="1549" spans="1:6" s="1515" customFormat="1" ht="12.75">
      <c r="A1549" s="1652"/>
      <c r="B1549" s="1653" t="s">
        <v>1562</v>
      </c>
      <c r="C1549" s="1654" t="s">
        <v>93</v>
      </c>
      <c r="D1549" s="1655">
        <v>1</v>
      </c>
      <c r="E1549" s="1591"/>
      <c r="F1549" s="1497">
        <f>SUM(D1549*E1549)</f>
        <v>0</v>
      </c>
    </row>
    <row r="1550" spans="1:6" s="1515" customFormat="1" ht="12.75">
      <c r="A1550" s="1656"/>
      <c r="B1550" s="1653" t="s">
        <v>1561</v>
      </c>
      <c r="C1550" s="1657" t="s">
        <v>93</v>
      </c>
      <c r="D1550" s="1658">
        <v>1</v>
      </c>
      <c r="E1550" s="1591"/>
      <c r="F1550" s="1497">
        <f>SUM(D1550*E1550)</f>
        <v>0</v>
      </c>
    </row>
    <row r="1551" spans="1:6" s="1515" customFormat="1" ht="12.75">
      <c r="A1551" s="1656"/>
      <c r="B1551" s="1653" t="s">
        <v>1560</v>
      </c>
      <c r="C1551" s="1657" t="s">
        <v>93</v>
      </c>
      <c r="D1551" s="1658">
        <v>1</v>
      </c>
      <c r="E1551" s="1591"/>
      <c r="F1551" s="1497">
        <f>SUM(D1551*E1551)</f>
        <v>0</v>
      </c>
    </row>
    <row r="1552" spans="1:6" s="1515" customFormat="1" ht="12.75">
      <c r="A1552" s="1656"/>
      <c r="B1552" s="1653" t="s">
        <v>1559</v>
      </c>
      <c r="C1552" s="1657" t="s">
        <v>93</v>
      </c>
      <c r="D1552" s="1658">
        <v>1</v>
      </c>
      <c r="E1552" s="1591"/>
      <c r="F1552" s="1497">
        <f>SUM(D1552*E1552)</f>
        <v>0</v>
      </c>
    </row>
    <row r="1553" spans="1:6" s="1515" customFormat="1" ht="12.75">
      <c r="A1553" s="1656"/>
      <c r="B1553" s="1653"/>
      <c r="C1553" s="1657"/>
      <c r="D1553" s="1658"/>
      <c r="E1553" s="1591"/>
      <c r="F1553" s="1497"/>
    </row>
    <row r="1554" spans="1:6" s="1515" customFormat="1" ht="12.75">
      <c r="A1554" s="1656" t="s">
        <v>97</v>
      </c>
      <c r="B1554" s="1653" t="s">
        <v>1558</v>
      </c>
      <c r="C1554" s="1657"/>
      <c r="D1554" s="1658"/>
      <c r="E1554" s="1591"/>
      <c r="F1554" s="1497"/>
    </row>
    <row r="1555" spans="1:6" s="1515" customFormat="1" ht="12.75">
      <c r="A1555" s="1656"/>
      <c r="B1555" s="1653" t="s">
        <v>1557</v>
      </c>
      <c r="C1555" s="1657" t="s">
        <v>950</v>
      </c>
      <c r="D1555" s="1658">
        <v>20</v>
      </c>
      <c r="E1555" s="1591"/>
      <c r="F1555" s="1497">
        <f>SUM(D1555*E1555)</f>
        <v>0</v>
      </c>
    </row>
    <row r="1556" spans="1:6" s="1515" customFormat="1" ht="12.75">
      <c r="A1556" s="1656"/>
      <c r="B1556" s="1653"/>
      <c r="C1556" s="1657"/>
      <c r="D1556" s="1658"/>
      <c r="E1556" s="1591"/>
      <c r="F1556" s="1497"/>
    </row>
    <row r="1557" spans="1:6" s="1515" customFormat="1" ht="25.5">
      <c r="A1557" s="1656" t="s">
        <v>98</v>
      </c>
      <c r="B1557" s="1653" t="s">
        <v>1556</v>
      </c>
      <c r="C1557" s="1657" t="s">
        <v>1529</v>
      </c>
      <c r="D1557" s="1658">
        <v>23</v>
      </c>
      <c r="E1557" s="1591"/>
      <c r="F1557" s="1497">
        <f>SUM(D1557*E1557)</f>
        <v>0</v>
      </c>
    </row>
    <row r="1558" spans="1:6" s="1515" customFormat="1" ht="12.75">
      <c r="A1558" s="1656"/>
      <c r="B1558" s="1653"/>
      <c r="C1558" s="1657"/>
      <c r="D1558" s="1658"/>
      <c r="E1558" s="1591"/>
      <c r="F1558" s="1497"/>
    </row>
    <row r="1559" spans="1:6" s="1515" customFormat="1" ht="12.75">
      <c r="A1559" s="1656"/>
      <c r="B1559" s="1653"/>
      <c r="C1559" s="1657"/>
      <c r="D1559" s="1658"/>
      <c r="E1559" s="1591"/>
      <c r="F1559" s="1497"/>
    </row>
    <row r="1560" spans="1:6" s="1515" customFormat="1" ht="25.5">
      <c r="A1560" s="1656" t="s">
        <v>101</v>
      </c>
      <c r="B1560" s="1653" t="s">
        <v>1555</v>
      </c>
      <c r="C1560" s="1657" t="s">
        <v>1529</v>
      </c>
      <c r="D1560" s="1658">
        <v>1</v>
      </c>
      <c r="E1560" s="1591"/>
      <c r="F1560" s="1497">
        <f>SUM(D1560*E1560)</f>
        <v>0</v>
      </c>
    </row>
    <row r="1561" spans="1:6" s="1515" customFormat="1" ht="12.75">
      <c r="A1561" s="1656"/>
      <c r="B1561" s="1653"/>
      <c r="C1561" s="1657"/>
      <c r="D1561" s="1658"/>
      <c r="E1561" s="1591"/>
      <c r="F1561" s="1497"/>
    </row>
    <row r="1562" spans="1:6" s="1515" customFormat="1" ht="25.5">
      <c r="A1562" s="1656" t="s">
        <v>110</v>
      </c>
      <c r="B1562" s="1653" t="s">
        <v>1554</v>
      </c>
      <c r="C1562" s="1657" t="s">
        <v>1529</v>
      </c>
      <c r="D1562" s="1658">
        <v>1</v>
      </c>
      <c r="E1562" s="1591"/>
      <c r="F1562" s="1497">
        <f>SUM(D1562*E1562)</f>
        <v>0</v>
      </c>
    </row>
    <row r="1563" spans="1:6" s="1515" customFormat="1" ht="12.75">
      <c r="A1563" s="1656"/>
      <c r="B1563" s="1653"/>
      <c r="C1563" s="1657"/>
      <c r="D1563" s="1658"/>
      <c r="E1563" s="1591"/>
      <c r="F1563" s="1497"/>
    </row>
    <row r="1564" spans="1:6" s="1515" customFormat="1" ht="25.5">
      <c r="A1564" s="1656" t="s">
        <v>116</v>
      </c>
      <c r="B1564" s="1653" t="s">
        <v>1553</v>
      </c>
      <c r="C1564" s="1657" t="s">
        <v>1529</v>
      </c>
      <c r="D1564" s="1658">
        <v>2</v>
      </c>
      <c r="E1564" s="1591"/>
      <c r="F1564" s="1497">
        <f>SUM(D1564*E1564)</f>
        <v>0</v>
      </c>
    </row>
    <row r="1565" spans="1:6" s="1515" customFormat="1" ht="12.75">
      <c r="A1565" s="1656"/>
      <c r="B1565" s="1653"/>
      <c r="C1565" s="1657"/>
      <c r="D1565" s="1658"/>
      <c r="E1565" s="1591"/>
      <c r="F1565" s="1497"/>
    </row>
    <row r="1566" spans="1:6" s="1515" customFormat="1" ht="25.5">
      <c r="A1566" s="1656" t="s">
        <v>120</v>
      </c>
      <c r="B1566" s="1653" t="s">
        <v>1552</v>
      </c>
      <c r="C1566" s="1657" t="s">
        <v>1529</v>
      </c>
      <c r="D1566" s="1658">
        <v>2</v>
      </c>
      <c r="E1566" s="1591"/>
      <c r="F1566" s="1497">
        <f>SUM(D1566*E1566)</f>
        <v>0</v>
      </c>
    </row>
    <row r="1567" spans="1:6" s="1515" customFormat="1" ht="12.75">
      <c r="A1567" s="1656"/>
      <c r="B1567" s="1653"/>
      <c r="C1567" s="1657"/>
      <c r="D1567" s="1658"/>
      <c r="E1567" s="1591"/>
      <c r="F1567" s="1497"/>
    </row>
    <row r="1568" spans="1:6" s="1515" customFormat="1" ht="25.5">
      <c r="A1568" s="1656" t="s">
        <v>123</v>
      </c>
      <c r="B1568" s="1653" t="s">
        <v>1551</v>
      </c>
      <c r="C1568" s="1657" t="s">
        <v>950</v>
      </c>
      <c r="D1568" s="1658">
        <v>25</v>
      </c>
      <c r="E1568" s="1591"/>
      <c r="F1568" s="1497">
        <f>SUM(D1568*E1568)</f>
        <v>0</v>
      </c>
    </row>
    <row r="1569" spans="1:6" s="1515" customFormat="1" ht="12.75">
      <c r="A1569" s="1656"/>
      <c r="B1569" s="1653"/>
      <c r="C1569" s="1657"/>
      <c r="D1569" s="1658"/>
      <c r="E1569" s="1591"/>
      <c r="F1569" s="1497"/>
    </row>
    <row r="1570" spans="1:6" s="1515" customFormat="1" ht="12.75">
      <c r="A1570" s="1656" t="s">
        <v>124</v>
      </c>
      <c r="B1570" s="1653" t="s">
        <v>1550</v>
      </c>
      <c r="C1570" s="1657" t="s">
        <v>93</v>
      </c>
      <c r="D1570" s="1658">
        <v>20</v>
      </c>
      <c r="E1570" s="1591"/>
      <c r="F1570" s="1497">
        <f>SUM(D1570*E1570)</f>
        <v>0</v>
      </c>
    </row>
    <row r="1571" spans="1:6" s="1515" customFormat="1" ht="12.75">
      <c r="A1571" s="1656"/>
      <c r="B1571" s="1653"/>
      <c r="C1571" s="1657"/>
      <c r="D1571" s="1658"/>
      <c r="E1571" s="1591"/>
      <c r="F1571" s="1497"/>
    </row>
    <row r="1572" spans="1:6" s="1515" customFormat="1" ht="25.5">
      <c r="A1572" s="1656" t="s">
        <v>126</v>
      </c>
      <c r="B1572" s="1653" t="s">
        <v>1549</v>
      </c>
      <c r="C1572" s="1657" t="s">
        <v>93</v>
      </c>
      <c r="D1572" s="1658">
        <v>10</v>
      </c>
      <c r="E1572" s="1591"/>
      <c r="F1572" s="1497">
        <f>SUM(D1572*E1572)</f>
        <v>0</v>
      </c>
    </row>
    <row r="1573" spans="1:6" s="1515" customFormat="1" ht="12.75">
      <c r="A1573" s="1656"/>
      <c r="B1573" s="1653"/>
      <c r="C1573" s="1657"/>
      <c r="D1573" s="1658"/>
      <c r="E1573" s="1591"/>
      <c r="F1573" s="1497"/>
    </row>
    <row r="1574" spans="1:6" s="1515" customFormat="1" ht="12.75">
      <c r="A1574" s="1652" t="s">
        <v>127</v>
      </c>
      <c r="B1574" s="1659" t="s">
        <v>1548</v>
      </c>
      <c r="C1574" s="1654" t="s">
        <v>93</v>
      </c>
      <c r="D1574" s="1655">
        <v>1</v>
      </c>
      <c r="E1574" s="1591"/>
      <c r="F1574" s="1497">
        <f>SUM(D1574*E1574)</f>
        <v>0</v>
      </c>
    </row>
    <row r="1575" spans="1:6" s="1515" customFormat="1" ht="15.75">
      <c r="A1575" s="1652"/>
      <c r="B1575" s="1660"/>
      <c r="C1575" s="1654"/>
      <c r="D1575" s="1655"/>
      <c r="E1575" s="1591"/>
      <c r="F1575" s="1497"/>
    </row>
    <row r="1576" spans="1:6" s="1515" customFormat="1" ht="25.5">
      <c r="A1576" s="1656" t="s">
        <v>128</v>
      </c>
      <c r="B1576" s="1653" t="s">
        <v>1547</v>
      </c>
      <c r="C1576" s="1657"/>
      <c r="D1576" s="1658"/>
      <c r="E1576" s="1591"/>
      <c r="F1576" s="1497"/>
    </row>
    <row r="1577" spans="1:6" s="1515" customFormat="1" ht="12.75">
      <c r="A1577" s="1656"/>
      <c r="B1577" s="1653" t="s">
        <v>1546</v>
      </c>
      <c r="C1577" s="1657" t="s">
        <v>950</v>
      </c>
      <c r="D1577" s="1658">
        <v>140</v>
      </c>
      <c r="E1577" s="1661"/>
      <c r="F1577" s="1497">
        <f t="shared" ref="F1577:F1586" si="38">SUM(D1577*E1577)</f>
        <v>0</v>
      </c>
    </row>
    <row r="1578" spans="1:6" s="1515" customFormat="1" ht="12.75">
      <c r="A1578" s="1656"/>
      <c r="B1578" s="1653" t="s">
        <v>1545</v>
      </c>
      <c r="C1578" s="1657" t="s">
        <v>950</v>
      </c>
      <c r="D1578" s="1658">
        <v>50</v>
      </c>
      <c r="E1578" s="1661"/>
      <c r="F1578" s="1497">
        <f t="shared" si="38"/>
        <v>0</v>
      </c>
    </row>
    <row r="1579" spans="1:6" s="1515" customFormat="1" ht="12.75">
      <c r="A1579" s="1656"/>
      <c r="B1579" s="1653" t="s">
        <v>1544</v>
      </c>
      <c r="C1579" s="1657" t="s">
        <v>950</v>
      </c>
      <c r="D1579" s="1658">
        <v>30</v>
      </c>
      <c r="E1579" s="1661"/>
      <c r="F1579" s="1497">
        <f t="shared" si="38"/>
        <v>0</v>
      </c>
    </row>
    <row r="1580" spans="1:6" s="1515" customFormat="1" ht="12.75">
      <c r="A1580" s="1656"/>
      <c r="B1580" s="1653" t="s">
        <v>1543</v>
      </c>
      <c r="C1580" s="1657" t="s">
        <v>950</v>
      </c>
      <c r="D1580" s="1658">
        <v>2</v>
      </c>
      <c r="E1580" s="1661"/>
      <c r="F1580" s="1497">
        <f t="shared" si="38"/>
        <v>0</v>
      </c>
    </row>
    <row r="1581" spans="1:6" s="1515" customFormat="1" ht="12.75">
      <c r="A1581" s="1656"/>
      <c r="B1581" s="1653" t="s">
        <v>1542</v>
      </c>
      <c r="C1581" s="1657" t="s">
        <v>950</v>
      </c>
      <c r="D1581" s="1658">
        <v>2</v>
      </c>
      <c r="E1581" s="1661"/>
      <c r="F1581" s="1497">
        <f t="shared" si="38"/>
        <v>0</v>
      </c>
    </row>
    <row r="1582" spans="1:6" s="1515" customFormat="1" ht="12.75">
      <c r="A1582" s="1656"/>
      <c r="B1582" s="1653" t="s">
        <v>1541</v>
      </c>
      <c r="C1582" s="1657" t="s">
        <v>950</v>
      </c>
      <c r="D1582" s="1658">
        <v>90</v>
      </c>
      <c r="E1582" s="1661"/>
      <c r="F1582" s="1497">
        <f t="shared" si="38"/>
        <v>0</v>
      </c>
    </row>
    <row r="1583" spans="1:6" s="1515" customFormat="1" ht="12.75">
      <c r="A1583" s="1656"/>
      <c r="B1583" s="1653" t="s">
        <v>1540</v>
      </c>
      <c r="C1583" s="1657" t="s">
        <v>950</v>
      </c>
      <c r="D1583" s="1658">
        <v>200</v>
      </c>
      <c r="E1583" s="1661"/>
      <c r="F1583" s="1497">
        <f t="shared" si="38"/>
        <v>0</v>
      </c>
    </row>
    <row r="1584" spans="1:6" s="1515" customFormat="1" ht="12.75">
      <c r="A1584" s="1656"/>
      <c r="B1584" s="1653" t="s">
        <v>1539</v>
      </c>
      <c r="C1584" s="1657" t="s">
        <v>950</v>
      </c>
      <c r="D1584" s="1658">
        <v>40</v>
      </c>
      <c r="E1584" s="1661"/>
      <c r="F1584" s="1497">
        <f t="shared" si="38"/>
        <v>0</v>
      </c>
    </row>
    <row r="1585" spans="1:6" s="1515" customFormat="1" ht="12.75">
      <c r="A1585" s="1656"/>
      <c r="B1585" s="1653" t="s">
        <v>1538</v>
      </c>
      <c r="C1585" s="1657" t="s">
        <v>950</v>
      </c>
      <c r="D1585" s="1658">
        <v>20</v>
      </c>
      <c r="E1585" s="1661"/>
      <c r="F1585" s="1497">
        <f t="shared" si="38"/>
        <v>0</v>
      </c>
    </row>
    <row r="1586" spans="1:6" s="1515" customFormat="1" ht="12.75">
      <c r="A1586" s="1656"/>
      <c r="B1586" s="1653" t="s">
        <v>1537</v>
      </c>
      <c r="C1586" s="1657" t="s">
        <v>950</v>
      </c>
      <c r="D1586" s="1658">
        <v>20</v>
      </c>
      <c r="E1586" s="1661"/>
      <c r="F1586" s="1497">
        <f t="shared" si="38"/>
        <v>0</v>
      </c>
    </row>
    <row r="1587" spans="1:6" s="1515" customFormat="1" ht="12.75">
      <c r="A1587" s="1656"/>
      <c r="B1587" s="1653"/>
      <c r="C1587" s="1657"/>
      <c r="D1587" s="1658"/>
      <c r="E1587" s="1661"/>
      <c r="F1587" s="1497"/>
    </row>
    <row r="1588" spans="1:6" s="1515" customFormat="1" ht="38.25">
      <c r="A1588" s="1656" t="s">
        <v>129</v>
      </c>
      <c r="B1588" s="1516" t="s">
        <v>1536</v>
      </c>
      <c r="C1588" s="1589"/>
      <c r="D1588" s="1590"/>
      <c r="E1588" s="1591"/>
      <c r="F1588" s="1594"/>
    </row>
    <row r="1589" spans="1:6" s="1515" customFormat="1" ht="12.75">
      <c r="A1589" s="1656"/>
      <c r="B1589" s="1516" t="s">
        <v>1535</v>
      </c>
      <c r="C1589" s="1589" t="s">
        <v>950</v>
      </c>
      <c r="D1589" s="1590">
        <v>50</v>
      </c>
      <c r="E1589" s="1591"/>
      <c r="F1589" s="1497">
        <f>SUM(D1589*E1589)</f>
        <v>0</v>
      </c>
    </row>
    <row r="1590" spans="1:6" s="1515" customFormat="1" ht="12.75">
      <c r="A1590" s="1656"/>
      <c r="B1590" s="1516" t="s">
        <v>1534</v>
      </c>
      <c r="C1590" s="1499" t="s">
        <v>950</v>
      </c>
      <c r="D1590" s="1500">
        <v>120</v>
      </c>
      <c r="E1590" s="1502"/>
      <c r="F1590" s="1497">
        <f>SUM(D1590*E1590)</f>
        <v>0</v>
      </c>
    </row>
    <row r="1591" spans="1:6" s="1515" customFormat="1" ht="12.75">
      <c r="A1591" s="1656"/>
      <c r="B1591" s="1516" t="s">
        <v>1533</v>
      </c>
      <c r="C1591" s="1499" t="s">
        <v>950</v>
      </c>
      <c r="D1591" s="1500">
        <v>200</v>
      </c>
      <c r="E1591" s="1502"/>
      <c r="F1591" s="1497">
        <f>SUM(D1591*E1591)</f>
        <v>0</v>
      </c>
    </row>
    <row r="1592" spans="1:6" s="1515" customFormat="1" ht="12.75">
      <c r="A1592" s="1656"/>
      <c r="B1592" s="1516" t="s">
        <v>1532</v>
      </c>
      <c r="C1592" s="1589" t="s">
        <v>950</v>
      </c>
      <c r="D1592" s="1590">
        <v>100</v>
      </c>
      <c r="E1592" s="1591"/>
      <c r="F1592" s="1497">
        <f>SUM(D1592*E1592)</f>
        <v>0</v>
      </c>
    </row>
    <row r="1593" spans="1:6" s="1515" customFormat="1" ht="12.75">
      <c r="A1593" s="1656"/>
      <c r="B1593" s="1653"/>
      <c r="C1593" s="1657"/>
      <c r="D1593" s="1658"/>
      <c r="E1593" s="1661"/>
      <c r="F1593" s="1497"/>
    </row>
    <row r="1594" spans="1:6" s="1515" customFormat="1" ht="38.25">
      <c r="A1594" s="1656" t="s">
        <v>130</v>
      </c>
      <c r="B1594" s="1662" t="s">
        <v>1531</v>
      </c>
      <c r="C1594" s="1657" t="s">
        <v>1529</v>
      </c>
      <c r="D1594" s="1658">
        <v>1</v>
      </c>
      <c r="E1594" s="1591"/>
      <c r="F1594" s="1497">
        <f>SUM(D1594*E1594)</f>
        <v>0</v>
      </c>
    </row>
    <row r="1595" spans="1:6" s="1515" customFormat="1" ht="12.75">
      <c r="A1595" s="1656"/>
      <c r="B1595" s="1662"/>
      <c r="C1595" s="1657"/>
      <c r="D1595" s="1658"/>
      <c r="E1595" s="1591"/>
      <c r="F1595" s="1497"/>
    </row>
    <row r="1596" spans="1:6" s="1515" customFormat="1" ht="12.75">
      <c r="A1596" s="1656" t="s">
        <v>133</v>
      </c>
      <c r="B1596" s="1653" t="s">
        <v>1530</v>
      </c>
      <c r="C1596" s="1657" t="s">
        <v>1529</v>
      </c>
      <c r="D1596" s="1658">
        <v>1</v>
      </c>
      <c r="E1596" s="1591"/>
      <c r="F1596" s="1497">
        <f>SUM(D1596*E1596)</f>
        <v>0</v>
      </c>
    </row>
    <row r="1597" spans="1:6" s="1515" customFormat="1" ht="12.75">
      <c r="A1597" s="1656"/>
      <c r="B1597" s="1653"/>
      <c r="C1597" s="1657"/>
      <c r="D1597" s="1658"/>
      <c r="E1597" s="1591"/>
      <c r="F1597" s="1497"/>
    </row>
    <row r="1598" spans="1:6" s="1515" customFormat="1" ht="12.75">
      <c r="A1598" s="1656"/>
      <c r="B1598" s="1653"/>
      <c r="C1598" s="1657"/>
      <c r="D1598" s="1658"/>
      <c r="E1598" s="1591"/>
      <c r="F1598" s="1497"/>
    </row>
    <row r="1599" spans="1:6" s="1515" customFormat="1" ht="12.75">
      <c r="A1599" s="1656"/>
      <c r="B1599" s="1663" t="s">
        <v>1528</v>
      </c>
      <c r="C1599" s="1657"/>
      <c r="D1599" s="1658"/>
      <c r="E1599" s="1591"/>
      <c r="F1599" s="1497"/>
    </row>
    <row r="1600" spans="1:6" s="1515" customFormat="1" ht="12.75">
      <c r="A1600" s="1474"/>
      <c r="B1600" s="1516"/>
      <c r="C1600" s="1589"/>
      <c r="D1600" s="1590"/>
      <c r="E1600" s="1591"/>
      <c r="F1600" s="1497"/>
    </row>
    <row r="1601" spans="1:7" s="1515" customFormat="1" ht="12.75">
      <c r="A1601" s="1474"/>
      <c r="B1601" s="1503" t="s">
        <v>1527</v>
      </c>
      <c r="C1601" s="1589"/>
      <c r="D1601" s="1590"/>
      <c r="E1601" s="1591"/>
      <c r="F1601" s="1497">
        <f>SUM(F1548:F1597)</f>
        <v>0</v>
      </c>
    </row>
    <row r="1602" spans="1:7" s="1515" customFormat="1" ht="12.75">
      <c r="A1602" s="1474"/>
      <c r="B1602" s="1516"/>
      <c r="C1602" s="1589"/>
      <c r="D1602" s="1590"/>
      <c r="E1602" s="1591"/>
      <c r="F1602" s="1497"/>
    </row>
    <row r="1603" spans="1:7" s="1515" customFormat="1" ht="12.75">
      <c r="A1603" s="1474"/>
      <c r="B1603" s="1516"/>
      <c r="C1603" s="1589"/>
      <c r="D1603" s="1590"/>
      <c r="E1603" s="1591"/>
      <c r="F1603" s="1497"/>
    </row>
    <row r="1604" spans="1:7" s="1515" customFormat="1" ht="12.75">
      <c r="A1604" s="1474"/>
      <c r="B1604" s="1516"/>
      <c r="C1604" s="1589"/>
      <c r="D1604" s="1590"/>
      <c r="E1604" s="1591"/>
      <c r="F1604" s="1497"/>
    </row>
    <row r="1605" spans="1:7" s="1515" customFormat="1" ht="12.75">
      <c r="A1605" s="1485" t="s">
        <v>1206</v>
      </c>
      <c r="B1605" s="1486" t="s">
        <v>1205</v>
      </c>
      <c r="C1605" s="1487"/>
      <c r="D1605" s="1488"/>
      <c r="E1605" s="1489"/>
      <c r="F1605" s="1490"/>
      <c r="G1605" s="1510"/>
    </row>
    <row r="1606" spans="1:7" s="1515" customFormat="1" ht="12.75">
      <c r="A1606" s="1664"/>
      <c r="B1606" s="1665"/>
      <c r="C1606" s="1558"/>
      <c r="D1606" s="1666"/>
      <c r="E1606" s="1667"/>
      <c r="F1606" s="1668"/>
    </row>
    <row r="1607" spans="1:7" s="1515" customFormat="1" ht="25.5">
      <c r="A1607" s="1539" t="s">
        <v>1</v>
      </c>
      <c r="B1607" s="1600" t="s">
        <v>1526</v>
      </c>
      <c r="C1607" s="758" t="s">
        <v>1519</v>
      </c>
      <c r="D1607" s="1617">
        <v>720</v>
      </c>
      <c r="E1607" s="1647"/>
      <c r="F1607" s="1648">
        <f>E1607*D1607</f>
        <v>0</v>
      </c>
    </row>
    <row r="1608" spans="1:7" s="1515" customFormat="1" ht="12.75">
      <c r="A1608" s="1539"/>
      <c r="B1608" s="1600"/>
      <c r="C1608" s="758"/>
      <c r="D1608" s="1617"/>
      <c r="E1608" s="1647"/>
      <c r="F1608" s="1648"/>
    </row>
    <row r="1609" spans="1:7" s="1515" customFormat="1" ht="12.75">
      <c r="A1609" s="1539" t="s">
        <v>94</v>
      </c>
      <c r="B1609" s="766" t="s">
        <v>1525</v>
      </c>
      <c r="C1609" s="758" t="s">
        <v>1519</v>
      </c>
      <c r="D1609" s="1617">
        <v>630</v>
      </c>
      <c r="E1609" s="1647"/>
      <c r="F1609" s="1648">
        <f>E1609*D1609</f>
        <v>0</v>
      </c>
    </row>
    <row r="1610" spans="1:7" s="1515" customFormat="1" ht="12.75">
      <c r="A1610" s="1539"/>
      <c r="B1610" s="766"/>
      <c r="C1610" s="758"/>
      <c r="D1610" s="1617"/>
      <c r="E1610" s="1647"/>
      <c r="F1610" s="1648"/>
    </row>
    <row r="1611" spans="1:7" s="1515" customFormat="1" ht="25.5">
      <c r="A1611" s="1539" t="s">
        <v>97</v>
      </c>
      <c r="B1611" s="766" t="s">
        <v>1524</v>
      </c>
      <c r="C1611" s="758" t="s">
        <v>93</v>
      </c>
      <c r="D1611" s="1617">
        <v>27</v>
      </c>
      <c r="E1611" s="1647"/>
      <c r="F1611" s="1648">
        <f>E1611*D1611</f>
        <v>0</v>
      </c>
    </row>
    <row r="1612" spans="1:7" s="1515" customFormat="1" ht="12.75">
      <c r="A1612" s="1539"/>
      <c r="B1612" s="766"/>
      <c r="C1612" s="758"/>
      <c r="D1612" s="1617"/>
      <c r="E1612" s="1647"/>
      <c r="F1612" s="1648"/>
    </row>
    <row r="1613" spans="1:7" s="1515" customFormat="1" ht="25.5">
      <c r="A1613" s="1539" t="s">
        <v>98</v>
      </c>
      <c r="B1613" s="766" t="s">
        <v>1523</v>
      </c>
      <c r="C1613" s="758" t="s">
        <v>93</v>
      </c>
      <c r="D1613" s="1617">
        <v>27</v>
      </c>
      <c r="E1613" s="1647"/>
      <c r="F1613" s="1648">
        <f>E1613*D1613</f>
        <v>0</v>
      </c>
    </row>
    <row r="1614" spans="1:7" s="1515" customFormat="1" ht="12.75">
      <c r="A1614" s="1539"/>
      <c r="B1614" s="766"/>
      <c r="C1614" s="758"/>
      <c r="D1614" s="1617"/>
      <c r="E1614" s="1647"/>
      <c r="F1614" s="1648"/>
      <c r="G1614" s="1510"/>
    </row>
    <row r="1615" spans="1:7" s="1515" customFormat="1" ht="38.25">
      <c r="A1615" s="1539" t="s">
        <v>101</v>
      </c>
      <c r="B1615" s="766" t="s">
        <v>1522</v>
      </c>
      <c r="C1615" s="758" t="s">
        <v>1521</v>
      </c>
      <c r="D1615" s="1617">
        <v>27</v>
      </c>
      <c r="E1615" s="1647"/>
      <c r="F1615" s="1648">
        <f>E1615*D1615</f>
        <v>0</v>
      </c>
    </row>
    <row r="1616" spans="1:7" s="1515" customFormat="1" ht="12.75">
      <c r="A1616" s="1539"/>
      <c r="B1616" s="766"/>
      <c r="C1616" s="758"/>
      <c r="D1616" s="1617"/>
      <c r="E1616" s="1647"/>
      <c r="F1616" s="1648"/>
    </row>
    <row r="1617" spans="1:6" s="1515" customFormat="1" ht="51">
      <c r="A1617" s="1539" t="s">
        <v>110</v>
      </c>
      <c r="B1617" s="766" t="s">
        <v>1520</v>
      </c>
      <c r="C1617" s="758" t="s">
        <v>1519</v>
      </c>
      <c r="D1617" s="1617">
        <v>450</v>
      </c>
      <c r="E1617" s="1647"/>
      <c r="F1617" s="1648">
        <f>E1617*D1617</f>
        <v>0</v>
      </c>
    </row>
    <row r="1618" spans="1:6" s="1515" customFormat="1" ht="12.75">
      <c r="A1618" s="1539"/>
      <c r="B1618" s="766"/>
      <c r="C1618" s="758"/>
      <c r="D1618" s="1617"/>
      <c r="E1618" s="1647"/>
      <c r="F1618" s="1648"/>
    </row>
    <row r="1619" spans="1:6" s="1515" customFormat="1" ht="51">
      <c r="A1619" s="1539" t="s">
        <v>116</v>
      </c>
      <c r="B1619" s="766" t="s">
        <v>1518</v>
      </c>
      <c r="C1619" s="758" t="s">
        <v>93</v>
      </c>
      <c r="D1619" s="1617">
        <v>200</v>
      </c>
      <c r="E1619" s="1647"/>
      <c r="F1619" s="1648">
        <f>E1619*D1619</f>
        <v>0</v>
      </c>
    </row>
    <row r="1620" spans="1:6" s="1515" customFormat="1" ht="12.75">
      <c r="A1620" s="1539"/>
      <c r="B1620" s="766"/>
      <c r="C1620" s="758"/>
      <c r="D1620" s="1617"/>
      <c r="E1620" s="1647"/>
      <c r="F1620" s="1648"/>
    </row>
    <row r="1621" spans="1:6" s="1515" customFormat="1" ht="25.5">
      <c r="A1621" s="1539" t="s">
        <v>120</v>
      </c>
      <c r="B1621" s="766" t="s">
        <v>1517</v>
      </c>
      <c r="C1621" s="758" t="s">
        <v>93</v>
      </c>
      <c r="D1621" s="1617">
        <v>10</v>
      </c>
      <c r="E1621" s="1647"/>
      <c r="F1621" s="1648">
        <f>E1621*D1621</f>
        <v>0</v>
      </c>
    </row>
    <row r="1622" spans="1:6" s="1515" customFormat="1" ht="12.75">
      <c r="A1622" s="1539"/>
      <c r="B1622" s="766"/>
      <c r="C1622" s="758"/>
      <c r="D1622" s="1617"/>
      <c r="E1622" s="1647"/>
      <c r="F1622" s="1648"/>
    </row>
    <row r="1623" spans="1:6" s="1515" customFormat="1" ht="25.5">
      <c r="A1623" s="1539" t="s">
        <v>123</v>
      </c>
      <c r="B1623" s="766" t="s">
        <v>1516</v>
      </c>
      <c r="C1623" s="758" t="s">
        <v>93</v>
      </c>
      <c r="D1623" s="1617">
        <v>30</v>
      </c>
      <c r="E1623" s="1647"/>
      <c r="F1623" s="1648">
        <f>E1623*D1623</f>
        <v>0</v>
      </c>
    </row>
    <row r="1624" spans="1:6" s="1515" customFormat="1" ht="12.75">
      <c r="A1624" s="1539"/>
      <c r="B1624" s="766"/>
      <c r="C1624" s="758"/>
      <c r="D1624" s="1617"/>
      <c r="E1624" s="1647"/>
      <c r="F1624" s="1648"/>
    </row>
    <row r="1625" spans="1:6" s="1515" customFormat="1" ht="25.5">
      <c r="A1625" s="1539" t="s">
        <v>124</v>
      </c>
      <c r="B1625" s="766" t="s">
        <v>1515</v>
      </c>
      <c r="C1625" s="758" t="s">
        <v>93</v>
      </c>
      <c r="D1625" s="1617">
        <v>10</v>
      </c>
      <c r="E1625" s="1647"/>
      <c r="F1625" s="1648">
        <f>E1625*D1625</f>
        <v>0</v>
      </c>
    </row>
    <row r="1626" spans="1:6" s="1515" customFormat="1" ht="12.75">
      <c r="A1626" s="1539"/>
      <c r="B1626" s="766"/>
      <c r="C1626" s="758"/>
      <c r="D1626" s="1617"/>
      <c r="E1626" s="1647"/>
      <c r="F1626" s="1648"/>
    </row>
    <row r="1627" spans="1:6" s="1515" customFormat="1" ht="25.5">
      <c r="A1627" s="1562" t="s">
        <v>126</v>
      </c>
      <c r="B1627" s="1539" t="s">
        <v>1514</v>
      </c>
      <c r="C1627" s="758" t="s">
        <v>1246</v>
      </c>
      <c r="D1627" s="1617">
        <v>2</v>
      </c>
      <c r="E1627" s="1647"/>
      <c r="F1627" s="1648">
        <f>E1627*D1627</f>
        <v>0</v>
      </c>
    </row>
    <row r="1628" spans="1:6" s="1515" customFormat="1" ht="12.75">
      <c r="A1628" s="1562"/>
      <c r="B1628" s="1539"/>
      <c r="C1628" s="758"/>
      <c r="D1628" s="1617"/>
      <c r="E1628" s="1618"/>
      <c r="F1628" s="1648"/>
    </row>
    <row r="1629" spans="1:6" s="1515" customFormat="1" ht="25.5">
      <c r="A1629" s="1562" t="s">
        <v>127</v>
      </c>
      <c r="B1629" s="1539" t="s">
        <v>1513</v>
      </c>
      <c r="C1629" s="758" t="s">
        <v>1246</v>
      </c>
      <c r="D1629" s="1617">
        <v>2</v>
      </c>
      <c r="E1629" s="1647"/>
      <c r="F1629" s="1648">
        <f>E1629*D1629</f>
        <v>0</v>
      </c>
    </row>
    <row r="1630" spans="1:6" s="1515" customFormat="1" ht="12.75">
      <c r="A1630" s="1562"/>
      <c r="B1630" s="1539"/>
      <c r="C1630" s="758"/>
      <c r="D1630" s="1617"/>
      <c r="E1630" s="1618"/>
      <c r="F1630" s="1648"/>
    </row>
    <row r="1631" spans="1:6" s="1515" customFormat="1" ht="25.5">
      <c r="A1631" s="1562" t="s">
        <v>128</v>
      </c>
      <c r="B1631" s="1539" t="s">
        <v>1512</v>
      </c>
      <c r="C1631" s="758" t="s">
        <v>1246</v>
      </c>
      <c r="D1631" s="1617">
        <v>5</v>
      </c>
      <c r="E1631" s="1647"/>
      <c r="F1631" s="1648">
        <f>E1631*D1631</f>
        <v>0</v>
      </c>
    </row>
    <row r="1632" spans="1:6" s="1515" customFormat="1" ht="12.75">
      <c r="A1632" s="1562"/>
      <c r="B1632" s="1539"/>
      <c r="C1632" s="758"/>
      <c r="D1632" s="1617"/>
      <c r="E1632" s="1618"/>
      <c r="F1632" s="1648"/>
    </row>
    <row r="1633" spans="1:7" s="1515" customFormat="1" ht="25.5">
      <c r="A1633" s="1562" t="s">
        <v>129</v>
      </c>
      <c r="B1633" s="1539" t="s">
        <v>1511</v>
      </c>
      <c r="C1633" s="758" t="s">
        <v>1246</v>
      </c>
      <c r="D1633" s="1617">
        <v>1</v>
      </c>
      <c r="E1633" s="1647"/>
      <c r="F1633" s="1648">
        <f>E1633*D1633</f>
        <v>0</v>
      </c>
    </row>
    <row r="1634" spans="1:7" s="1515" customFormat="1" ht="12.75">
      <c r="A1634" s="1562"/>
      <c r="B1634" s="1539"/>
      <c r="C1634" s="758"/>
      <c r="D1634" s="1617"/>
      <c r="E1634" s="1647"/>
      <c r="F1634" s="1648"/>
    </row>
    <row r="1635" spans="1:7" s="1515" customFormat="1" ht="25.5">
      <c r="A1635" s="1562" t="s">
        <v>130</v>
      </c>
      <c r="B1635" s="1539" t="s">
        <v>1510</v>
      </c>
      <c r="C1635" s="758" t="s">
        <v>93</v>
      </c>
      <c r="D1635" s="1617">
        <v>20</v>
      </c>
      <c r="E1635" s="1647"/>
      <c r="F1635" s="1648">
        <f>E1635*D1635</f>
        <v>0</v>
      </c>
    </row>
    <row r="1636" spans="1:7" s="1515" customFormat="1" ht="12.75">
      <c r="A1636" s="1562"/>
      <c r="B1636" s="1539"/>
      <c r="C1636" s="756"/>
      <c r="D1636" s="756"/>
      <c r="E1636" s="1647"/>
      <c r="F1636" s="1648"/>
    </row>
    <row r="1637" spans="1:7" s="1515" customFormat="1" ht="12.75">
      <c r="A1637" s="1562" t="s">
        <v>133</v>
      </c>
      <c r="B1637" s="1539" t="s">
        <v>1509</v>
      </c>
      <c r="C1637" s="756" t="s">
        <v>1246</v>
      </c>
      <c r="D1637" s="756">
        <v>1</v>
      </c>
      <c r="E1637" s="1647"/>
      <c r="F1637" s="1648">
        <f>E1637*D1637</f>
        <v>0</v>
      </c>
    </row>
    <row r="1638" spans="1:7" s="1515" customFormat="1" ht="12.75">
      <c r="A1638" s="1562"/>
      <c r="B1638" s="1539"/>
      <c r="C1638" s="756"/>
      <c r="D1638" s="756"/>
      <c r="E1638" s="1647"/>
      <c r="F1638" s="1648"/>
    </row>
    <row r="1639" spans="1:7" s="1515" customFormat="1" ht="12.75">
      <c r="A1639" s="1562"/>
      <c r="B1639" s="1539"/>
      <c r="C1639" s="758"/>
      <c r="D1639" s="1617"/>
      <c r="E1639" s="1647"/>
      <c r="F1639" s="1648"/>
    </row>
    <row r="1640" spans="1:7" s="1515" customFormat="1" ht="12.75">
      <c r="A1640" s="1562"/>
      <c r="B1640" s="1539"/>
      <c r="C1640" s="756"/>
      <c r="D1640" s="756"/>
      <c r="E1640" s="1667"/>
    </row>
    <row r="1641" spans="1:7" s="1515" customFormat="1" ht="12.75">
      <c r="A1641" s="1602"/>
      <c r="B1641" s="1503" t="s">
        <v>1508</v>
      </c>
      <c r="C1641" s="1504"/>
      <c r="D1641" s="1504"/>
      <c r="E1641" s="1505"/>
      <c r="F1641" s="1506">
        <f>SUM(F1607:F1637)</f>
        <v>0</v>
      </c>
    </row>
    <row r="1642" spans="1:7" s="1515" customFormat="1" ht="12.75">
      <c r="A1642" s="1602"/>
      <c r="B1642" s="1503"/>
      <c r="C1642" s="1504"/>
      <c r="D1642" s="1504"/>
      <c r="E1642" s="1505"/>
    </row>
    <row r="1643" spans="1:7" s="1515" customFormat="1" ht="12.75">
      <c r="A1643" s="1602"/>
      <c r="B1643" s="1503"/>
      <c r="C1643" s="1504"/>
      <c r="D1643" s="1504"/>
      <c r="E1643" s="1505"/>
    </row>
    <row r="1644" spans="1:7" s="1515" customFormat="1" ht="12.75">
      <c r="A1644" s="1602"/>
      <c r="B1644" s="1503"/>
      <c r="C1644" s="1504"/>
      <c r="D1644" s="1504"/>
      <c r="E1644" s="1505"/>
    </row>
    <row r="1645" spans="1:7" s="1515" customFormat="1" ht="12.75">
      <c r="A1645" s="1485" t="s">
        <v>1204</v>
      </c>
      <c r="B1645" s="1486" t="s">
        <v>1507</v>
      </c>
      <c r="C1645" s="1487"/>
      <c r="D1645" s="1488"/>
      <c r="E1645" s="1489"/>
      <c r="F1645" s="1490"/>
      <c r="G1645" s="1510"/>
    </row>
    <row r="1646" spans="1:7" s="1515" customFormat="1" ht="12.75">
      <c r="A1646" s="1602"/>
      <c r="B1646" s="1503"/>
      <c r="C1646" s="1504"/>
      <c r="D1646" s="1504"/>
      <c r="E1646" s="1505"/>
    </row>
    <row r="1647" spans="1:7" s="1515" customFormat="1" ht="12.75">
      <c r="A1647" s="1602"/>
      <c r="B1647" s="1474" t="s">
        <v>1506</v>
      </c>
      <c r="C1647" s="1504"/>
      <c r="D1647" s="1504"/>
      <c r="E1647" s="1505"/>
    </row>
    <row r="1648" spans="1:7" s="1515" customFormat="1" ht="12.75">
      <c r="A1648" s="1602"/>
      <c r="B1648" s="1474"/>
      <c r="C1648" s="1504"/>
      <c r="D1648" s="1504"/>
      <c r="E1648" s="1505"/>
    </row>
    <row r="1649" spans="1:6" s="1515" customFormat="1" ht="12.75">
      <c r="A1649" s="1474" t="s">
        <v>1</v>
      </c>
      <c r="B1649" s="1616" t="s">
        <v>1505</v>
      </c>
      <c r="C1649" s="1499" t="s">
        <v>950</v>
      </c>
      <c r="D1649" s="1608">
        <v>70</v>
      </c>
      <c r="E1649" s="1505"/>
      <c r="F1649" s="1497">
        <f>D1649*E1649</f>
        <v>0</v>
      </c>
    </row>
    <row r="1650" spans="1:6" s="1515" customFormat="1" ht="12.75">
      <c r="A1650" s="1474"/>
      <c r="B1650" s="1616"/>
      <c r="C1650" s="1499"/>
      <c r="D1650" s="1608"/>
      <c r="E1650" s="1505"/>
      <c r="F1650" s="1506"/>
    </row>
    <row r="1651" spans="1:6" s="1515" customFormat="1" ht="12.75">
      <c r="A1651" s="1474" t="s">
        <v>94</v>
      </c>
      <c r="B1651" s="1616" t="s">
        <v>1504</v>
      </c>
      <c r="C1651" s="1499" t="s">
        <v>950</v>
      </c>
      <c r="D1651" s="1608">
        <v>210</v>
      </c>
      <c r="E1651" s="1505"/>
      <c r="F1651" s="1497">
        <f>D1651*E1651</f>
        <v>0</v>
      </c>
    </row>
    <row r="1652" spans="1:6" s="1515" customFormat="1" ht="12.75">
      <c r="A1652" s="1474"/>
      <c r="B1652" s="1616"/>
      <c r="C1652" s="1499"/>
      <c r="D1652" s="1608"/>
      <c r="E1652" s="1505"/>
      <c r="F1652" s="1506"/>
    </row>
    <row r="1653" spans="1:6" s="1515" customFormat="1" ht="12.75">
      <c r="A1653" s="1474" t="s">
        <v>97</v>
      </c>
      <c r="B1653" s="1616" t="s">
        <v>1503</v>
      </c>
      <c r="C1653" s="1499" t="s">
        <v>93</v>
      </c>
      <c r="D1653" s="1608">
        <v>70</v>
      </c>
      <c r="E1653" s="1505"/>
      <c r="F1653" s="1497">
        <f>D1653*E1653</f>
        <v>0</v>
      </c>
    </row>
    <row r="1654" spans="1:6" s="1515" customFormat="1" ht="12.75">
      <c r="A1654" s="1474"/>
      <c r="B1654" s="1616"/>
      <c r="C1654" s="1499"/>
      <c r="D1654" s="1608"/>
      <c r="E1654" s="1505"/>
      <c r="F1654" s="1506"/>
    </row>
    <row r="1655" spans="1:6" s="1515" customFormat="1" ht="12.75">
      <c r="A1655" s="1474" t="s">
        <v>98</v>
      </c>
      <c r="B1655" s="1616" t="s">
        <v>1502</v>
      </c>
      <c r="C1655" s="1499" t="s">
        <v>950</v>
      </c>
      <c r="D1655" s="1608">
        <v>90</v>
      </c>
      <c r="E1655" s="1505"/>
      <c r="F1655" s="1497">
        <f>D1655*E1655</f>
        <v>0</v>
      </c>
    </row>
    <row r="1656" spans="1:6" s="1515" customFormat="1" ht="12.75">
      <c r="A1656" s="1474"/>
      <c r="B1656" s="1616"/>
      <c r="C1656" s="1499"/>
      <c r="D1656" s="1608"/>
      <c r="E1656" s="1505"/>
      <c r="F1656" s="1506"/>
    </row>
    <row r="1657" spans="1:6" s="1515" customFormat="1" ht="12.75">
      <c r="A1657" s="1474" t="s">
        <v>101</v>
      </c>
      <c r="B1657" s="1616" t="s">
        <v>1501</v>
      </c>
      <c r="C1657" s="1499" t="s">
        <v>103</v>
      </c>
      <c r="D1657" s="1608">
        <v>15</v>
      </c>
      <c r="E1657" s="1505"/>
      <c r="F1657" s="1497">
        <f>D1657*E1657</f>
        <v>0</v>
      </c>
    </row>
    <row r="1658" spans="1:6" s="1515" customFormat="1" ht="12.75">
      <c r="A1658" s="1474"/>
      <c r="B1658" s="1616"/>
      <c r="C1658" s="1499"/>
      <c r="D1658" s="1608"/>
      <c r="E1658" s="1505"/>
      <c r="F1658" s="1506"/>
    </row>
    <row r="1659" spans="1:6" s="1515" customFormat="1" ht="25.5">
      <c r="A1659" s="1474" t="s">
        <v>110</v>
      </c>
      <c r="B1659" s="1616" t="s">
        <v>1500</v>
      </c>
      <c r="C1659" s="1499" t="s">
        <v>950</v>
      </c>
      <c r="D1659" s="1608">
        <v>70</v>
      </c>
      <c r="E1659" s="1599"/>
      <c r="F1659" s="1497">
        <f>D1659*E1659</f>
        <v>0</v>
      </c>
    </row>
    <row r="1660" spans="1:6" s="1515" customFormat="1" ht="12.75">
      <c r="A1660" s="1474"/>
      <c r="B1660" s="1616"/>
      <c r="C1660" s="1499"/>
      <c r="D1660" s="1608"/>
      <c r="E1660" s="1599"/>
      <c r="F1660" s="1669"/>
    </row>
    <row r="1661" spans="1:6" s="1515" customFormat="1" ht="12.75">
      <c r="A1661" s="1474" t="s">
        <v>116</v>
      </c>
      <c r="B1661" s="1616" t="s">
        <v>1499</v>
      </c>
      <c r="C1661" s="1499" t="s">
        <v>1246</v>
      </c>
      <c r="D1661" s="1608">
        <v>1</v>
      </c>
      <c r="E1661" s="1599"/>
      <c r="F1661" s="1497">
        <f>D1661*E1661</f>
        <v>0</v>
      </c>
    </row>
    <row r="1662" spans="1:6" s="1515" customFormat="1" ht="12.75">
      <c r="A1662" s="1474"/>
      <c r="B1662" s="1616"/>
      <c r="C1662" s="1558"/>
      <c r="D1662" s="1587"/>
      <c r="E1662" s="1588"/>
    </row>
    <row r="1663" spans="1:6" s="1515" customFormat="1" ht="12.75">
      <c r="A1663" s="1474"/>
      <c r="B1663" s="1616"/>
      <c r="C1663" s="1499"/>
      <c r="D1663" s="1608"/>
      <c r="E1663" s="1505"/>
      <c r="F1663" s="1497"/>
    </row>
    <row r="1664" spans="1:6" s="1515" customFormat="1" ht="12.75">
      <c r="A1664" s="1474"/>
      <c r="B1664" s="1616"/>
      <c r="C1664" s="1558"/>
      <c r="D1664" s="1587"/>
      <c r="E1664" s="1588"/>
      <c r="F1664" s="1506"/>
    </row>
    <row r="1665" spans="1:6" s="1515" customFormat="1" ht="25.5">
      <c r="A1665" s="1474"/>
      <c r="B1665" s="1503" t="s">
        <v>1498</v>
      </c>
      <c r="C1665" s="1504"/>
      <c r="D1665" s="1504"/>
      <c r="E1665" s="1505"/>
      <c r="F1665" s="1506">
        <f>SUM(F1649:F1664)</f>
        <v>0</v>
      </c>
    </row>
    <row r="1666" spans="1:6" s="1515" customFormat="1" ht="12.75">
      <c r="A1666" s="1602"/>
      <c r="B1666" s="1503"/>
      <c r="C1666" s="1504"/>
      <c r="D1666" s="1504"/>
      <c r="E1666" s="1505"/>
    </row>
    <row r="1667" spans="1:6" s="1515" customFormat="1" ht="12.75">
      <c r="A1667" s="1485" t="s">
        <v>1202</v>
      </c>
      <c r="B1667" s="1486" t="s">
        <v>1497</v>
      </c>
      <c r="C1667" s="1487"/>
      <c r="D1667" s="1488"/>
      <c r="E1667" s="1489"/>
      <c r="F1667" s="1490"/>
    </row>
    <row r="1668" spans="1:6" s="1515" customFormat="1" ht="12.75">
      <c r="A1668" s="1602"/>
      <c r="B1668" s="1503"/>
      <c r="C1668" s="1504"/>
      <c r="D1668" s="1504"/>
      <c r="E1668" s="1505"/>
    </row>
    <row r="1669" spans="1:6" s="1515" customFormat="1" ht="127.5">
      <c r="A1669" s="1670" t="s">
        <v>1</v>
      </c>
      <c r="B1669" s="1624" t="s">
        <v>1496</v>
      </c>
      <c r="C1669" s="1620" t="s">
        <v>1246</v>
      </c>
      <c r="D1669" s="1528">
        <v>1</v>
      </c>
      <c r="E1669" s="1671"/>
      <c r="F1669" s="1619">
        <f>E1669*D1669</f>
        <v>0</v>
      </c>
    </row>
    <row r="1670" spans="1:6" s="1515" customFormat="1" ht="12.75">
      <c r="A1670" s="1670"/>
      <c r="B1670" s="1624"/>
      <c r="C1670" s="1620"/>
      <c r="D1670" s="1528"/>
      <c r="E1670" s="1671"/>
      <c r="F1670" s="1619"/>
    </row>
    <row r="1671" spans="1:6" s="1515" customFormat="1" ht="25.5">
      <c r="A1671" s="1670" t="s">
        <v>94</v>
      </c>
      <c r="B1671" s="1624" t="s">
        <v>1495</v>
      </c>
      <c r="C1671" s="1620" t="s">
        <v>93</v>
      </c>
      <c r="D1671" s="1528">
        <v>2</v>
      </c>
      <c r="E1671" s="1671"/>
      <c r="F1671" s="1619">
        <f>D1671*E1671</f>
        <v>0</v>
      </c>
    </row>
    <row r="1672" spans="1:6" s="1515" customFormat="1" ht="12.75">
      <c r="A1672" s="1670"/>
      <c r="B1672" s="1624"/>
      <c r="C1672" s="1620"/>
      <c r="D1672" s="1528"/>
      <c r="E1672" s="1671"/>
      <c r="F1672" s="1619"/>
    </row>
    <row r="1673" spans="1:6" s="1515" customFormat="1" ht="25.5">
      <c r="A1673" s="1670" t="s">
        <v>97</v>
      </c>
      <c r="B1673" s="1624" t="s">
        <v>1494</v>
      </c>
      <c r="C1673" s="1620" t="s">
        <v>93</v>
      </c>
      <c r="D1673" s="1528">
        <v>1</v>
      </c>
      <c r="E1673" s="1671"/>
      <c r="F1673" s="1619">
        <f>D1673*E1673</f>
        <v>0</v>
      </c>
    </row>
    <row r="1674" spans="1:6" s="1515" customFormat="1" ht="12.75">
      <c r="A1674" s="1670"/>
      <c r="B1674" s="1624"/>
      <c r="C1674" s="1620"/>
      <c r="D1674" s="1528"/>
      <c r="E1674" s="1671"/>
      <c r="F1674" s="1619"/>
    </row>
    <row r="1675" spans="1:6" s="1515" customFormat="1" ht="178.5">
      <c r="A1675" s="1670" t="s">
        <v>98</v>
      </c>
      <c r="B1675" s="1624" t="s">
        <v>1493</v>
      </c>
      <c r="C1675" s="1620" t="s">
        <v>93</v>
      </c>
      <c r="D1675" s="1528">
        <v>1</v>
      </c>
      <c r="E1675" s="1671"/>
      <c r="F1675" s="1619">
        <f>D1675*E1675</f>
        <v>0</v>
      </c>
    </row>
    <row r="1676" spans="1:6" s="1515" customFormat="1" ht="12.75">
      <c r="A1676" s="1670"/>
      <c r="B1676" s="1624"/>
      <c r="C1676" s="1620"/>
      <c r="D1676" s="1528"/>
      <c r="E1676" s="1671"/>
      <c r="F1676" s="1619"/>
    </row>
    <row r="1677" spans="1:6" s="1515" customFormat="1" ht="153">
      <c r="A1677" s="1670" t="s">
        <v>101</v>
      </c>
      <c r="B1677" s="1624" t="s">
        <v>1492</v>
      </c>
      <c r="C1677" s="1620" t="s">
        <v>93</v>
      </c>
      <c r="D1677" s="1528">
        <v>241</v>
      </c>
      <c r="E1677" s="1671"/>
      <c r="F1677" s="1619">
        <f xml:space="preserve"> E1677*D1677</f>
        <v>0</v>
      </c>
    </row>
    <row r="1678" spans="1:6" s="1515" customFormat="1" ht="12.75">
      <c r="A1678" s="1670"/>
      <c r="B1678" s="1624"/>
      <c r="C1678" s="1620"/>
      <c r="D1678" s="1528"/>
      <c r="E1678" s="1671"/>
      <c r="F1678" s="1619"/>
    </row>
    <row r="1679" spans="1:6" s="1515" customFormat="1" ht="153">
      <c r="A1679" s="1670" t="s">
        <v>110</v>
      </c>
      <c r="B1679" s="1624" t="s">
        <v>1491</v>
      </c>
      <c r="C1679" s="1620" t="s">
        <v>93</v>
      </c>
      <c r="D1679" s="1528">
        <v>15</v>
      </c>
      <c r="E1679" s="1671"/>
      <c r="F1679" s="1619">
        <f xml:space="preserve"> D1679*E1679</f>
        <v>0</v>
      </c>
    </row>
    <row r="1680" spans="1:6" s="1515" customFormat="1" ht="12.75">
      <c r="A1680" s="1670"/>
      <c r="B1680" s="1624"/>
      <c r="C1680" s="1620"/>
      <c r="D1680" s="1528"/>
      <c r="E1680" s="1671"/>
      <c r="F1680" s="1619"/>
    </row>
    <row r="1681" spans="1:6" s="1515" customFormat="1" ht="25.5">
      <c r="A1681" s="1670" t="s">
        <v>116</v>
      </c>
      <c r="B1681" s="1624" t="s">
        <v>1490</v>
      </c>
      <c r="C1681" s="1620" t="s">
        <v>93</v>
      </c>
      <c r="D1681" s="1528">
        <v>256</v>
      </c>
      <c r="E1681" s="1671"/>
      <c r="F1681" s="1619">
        <f>D1681*E1681</f>
        <v>0</v>
      </c>
    </row>
    <row r="1682" spans="1:6" s="1515" customFormat="1" ht="12.75">
      <c r="A1682" s="1670"/>
      <c r="B1682" s="1624"/>
      <c r="C1682" s="1620"/>
      <c r="D1682" s="1528"/>
      <c r="E1682" s="1671"/>
      <c r="F1682" s="1619"/>
    </row>
    <row r="1683" spans="1:6" s="1515" customFormat="1" ht="153">
      <c r="A1683" s="1670" t="s">
        <v>120</v>
      </c>
      <c r="B1683" s="1624" t="s">
        <v>1489</v>
      </c>
      <c r="C1683" s="1620" t="s">
        <v>93</v>
      </c>
      <c r="D1683" s="1528">
        <v>13</v>
      </c>
      <c r="E1683" s="1671"/>
      <c r="F1683" s="1619">
        <f xml:space="preserve"> D1683*E1683</f>
        <v>0</v>
      </c>
    </row>
    <row r="1684" spans="1:6" s="1515" customFormat="1" ht="12.75">
      <c r="A1684" s="1670"/>
      <c r="B1684" s="1624"/>
      <c r="C1684" s="1620"/>
      <c r="D1684" s="1528"/>
      <c r="E1684" s="1671"/>
      <c r="F1684" s="1619"/>
    </row>
    <row r="1685" spans="1:6" s="1515" customFormat="1" ht="140.25">
      <c r="A1685" s="1670" t="s">
        <v>123</v>
      </c>
      <c r="B1685" s="1624" t="s">
        <v>1488</v>
      </c>
      <c r="C1685" s="1620" t="s">
        <v>93</v>
      </c>
      <c r="D1685" s="1528">
        <v>22</v>
      </c>
      <c r="E1685" s="1671"/>
      <c r="F1685" s="1619">
        <f xml:space="preserve"> D1685*E1685</f>
        <v>0</v>
      </c>
    </row>
    <row r="1686" spans="1:6" s="1515" customFormat="1" ht="12.75">
      <c r="A1686" s="1670"/>
      <c r="B1686" s="1624"/>
      <c r="C1686" s="1620"/>
      <c r="D1686" s="1528"/>
      <c r="E1686" s="1671"/>
      <c r="F1686" s="1619"/>
    </row>
    <row r="1687" spans="1:6" s="1515" customFormat="1" ht="165.75">
      <c r="A1687" s="1670" t="s">
        <v>124</v>
      </c>
      <c r="B1687" s="1624" t="s">
        <v>1487</v>
      </c>
      <c r="C1687" s="1620" t="s">
        <v>93</v>
      </c>
      <c r="D1687" s="1528">
        <v>24</v>
      </c>
      <c r="E1687" s="1671"/>
      <c r="F1687" s="1619">
        <f xml:space="preserve"> D1687*E1687</f>
        <v>0</v>
      </c>
    </row>
    <row r="1688" spans="1:6" s="1515" customFormat="1" ht="12.75">
      <c r="A1688" s="1670"/>
      <c r="B1688" s="1624"/>
      <c r="C1688" s="1620"/>
      <c r="D1688" s="1528"/>
      <c r="E1688" s="1671"/>
      <c r="F1688" s="1619"/>
    </row>
    <row r="1689" spans="1:6" s="1515" customFormat="1" ht="63.75">
      <c r="A1689" s="1670" t="s">
        <v>126</v>
      </c>
      <c r="B1689" s="1624" t="s">
        <v>1486</v>
      </c>
      <c r="C1689" s="1620" t="s">
        <v>93</v>
      </c>
      <c r="D1689" s="1528">
        <v>6</v>
      </c>
      <c r="E1689" s="1671"/>
      <c r="F1689" s="1619">
        <f>D1689*E1689</f>
        <v>0</v>
      </c>
    </row>
    <row r="1690" spans="1:6" s="1515" customFormat="1" ht="12.75">
      <c r="A1690" s="1670"/>
      <c r="B1690" s="1624"/>
      <c r="C1690" s="1620"/>
      <c r="D1690" s="1528"/>
      <c r="E1690" s="1671"/>
      <c r="F1690" s="1619"/>
    </row>
    <row r="1691" spans="1:6" s="1515" customFormat="1" ht="140.25">
      <c r="A1691" s="1670" t="s">
        <v>127</v>
      </c>
      <c r="B1691" s="1624" t="s">
        <v>1485</v>
      </c>
      <c r="C1691" s="1620" t="s">
        <v>93</v>
      </c>
      <c r="D1691" s="1672">
        <v>10</v>
      </c>
      <c r="E1691" s="1671"/>
      <c r="F1691" s="1619">
        <f xml:space="preserve"> D1691*E1691</f>
        <v>0</v>
      </c>
    </row>
    <row r="1692" spans="1:6" s="1515" customFormat="1" ht="12.75">
      <c r="A1692" s="1670"/>
      <c r="B1692" s="1624"/>
      <c r="C1692" s="1620"/>
      <c r="D1692" s="1528"/>
      <c r="E1692" s="1671"/>
      <c r="F1692" s="1619"/>
    </row>
    <row r="1693" spans="1:6" s="1515" customFormat="1" ht="153">
      <c r="A1693" s="1670" t="s">
        <v>128</v>
      </c>
      <c r="B1693" s="1624" t="s">
        <v>1484</v>
      </c>
      <c r="C1693" s="1620" t="s">
        <v>93</v>
      </c>
      <c r="D1693" s="1672">
        <v>1</v>
      </c>
      <c r="E1693" s="1671"/>
      <c r="F1693" s="1619">
        <f xml:space="preserve"> D1693*E1693</f>
        <v>0</v>
      </c>
    </row>
    <row r="1694" spans="1:6" s="1515" customFormat="1" ht="12.75">
      <c r="A1694" s="1670"/>
      <c r="B1694" s="1624"/>
      <c r="C1694" s="1620"/>
      <c r="D1694" s="1528"/>
      <c r="E1694" s="1671"/>
      <c r="F1694" s="1619"/>
    </row>
    <row r="1695" spans="1:6" s="1515" customFormat="1" ht="114.75">
      <c r="A1695" s="1670" t="s">
        <v>129</v>
      </c>
      <c r="B1695" s="1624" t="s">
        <v>1483</v>
      </c>
      <c r="C1695" s="1620" t="s">
        <v>93</v>
      </c>
      <c r="D1695" s="1528">
        <v>41</v>
      </c>
      <c r="E1695" s="1671"/>
      <c r="F1695" s="1619">
        <f>D1695*E1695</f>
        <v>0</v>
      </c>
    </row>
    <row r="1696" spans="1:6" s="1515" customFormat="1" ht="12.75">
      <c r="A1696" s="1670"/>
      <c r="B1696" s="1624"/>
      <c r="C1696" s="1620"/>
      <c r="D1696" s="1528"/>
      <c r="E1696" s="1673"/>
      <c r="F1696" s="1619"/>
    </row>
    <row r="1697" spans="1:6" s="1515" customFormat="1" ht="51">
      <c r="A1697" s="1670" t="s">
        <v>130</v>
      </c>
      <c r="B1697" s="1624" t="s">
        <v>1482</v>
      </c>
      <c r="C1697" s="1620" t="s">
        <v>93</v>
      </c>
      <c r="D1697" s="1528">
        <v>3</v>
      </c>
      <c r="E1697" s="1673"/>
      <c r="F1697" s="1619">
        <f>D1697*E1697</f>
        <v>0</v>
      </c>
    </row>
    <row r="1698" spans="1:6" s="1515" customFormat="1" ht="12.75">
      <c r="A1698" s="1670"/>
      <c r="B1698" s="1624"/>
      <c r="C1698" s="1620"/>
      <c r="D1698" s="1528"/>
      <c r="E1698" s="1671"/>
      <c r="F1698" s="1619"/>
    </row>
    <row r="1699" spans="1:6" s="1515" customFormat="1" ht="140.25">
      <c r="A1699" s="1670" t="s">
        <v>133</v>
      </c>
      <c r="B1699" s="1624" t="s">
        <v>1481</v>
      </c>
      <c r="C1699" s="1620" t="s">
        <v>93</v>
      </c>
      <c r="D1699" s="1528">
        <v>2</v>
      </c>
      <c r="E1699" s="1673"/>
      <c r="F1699" s="1619">
        <f>D1699*E1699</f>
        <v>0</v>
      </c>
    </row>
    <row r="1700" spans="1:6" s="1515" customFormat="1" ht="12.75">
      <c r="A1700" s="1670"/>
      <c r="B1700" s="1624"/>
      <c r="C1700" s="1620"/>
      <c r="D1700" s="1528"/>
      <c r="E1700" s="1673"/>
      <c r="F1700" s="1619"/>
    </row>
    <row r="1701" spans="1:6" s="1515" customFormat="1" ht="25.5">
      <c r="A1701" s="1670" t="s">
        <v>135</v>
      </c>
      <c r="B1701" s="1624" t="s">
        <v>1480</v>
      </c>
      <c r="C1701" s="1620" t="s">
        <v>93</v>
      </c>
      <c r="D1701" s="1528">
        <v>2</v>
      </c>
      <c r="E1701" s="1673"/>
      <c r="F1701" s="1619">
        <f>D1701*E1701</f>
        <v>0</v>
      </c>
    </row>
    <row r="1702" spans="1:6" s="1515" customFormat="1" ht="12.75">
      <c r="A1702" s="1670"/>
      <c r="B1702" s="1624"/>
      <c r="C1702" s="1620"/>
      <c r="D1702" s="1528"/>
      <c r="E1702" s="1673"/>
      <c r="F1702" s="1619"/>
    </row>
    <row r="1703" spans="1:6" s="1515" customFormat="1" ht="38.25">
      <c r="A1703" s="1670" t="s">
        <v>136</v>
      </c>
      <c r="B1703" s="1624" t="s">
        <v>1479</v>
      </c>
      <c r="C1703" s="1620" t="s">
        <v>93</v>
      </c>
      <c r="D1703" s="1528">
        <v>3</v>
      </c>
      <c r="E1703" s="1673"/>
      <c r="F1703" s="1619">
        <f>D1703*E1703</f>
        <v>0</v>
      </c>
    </row>
    <row r="1704" spans="1:6" s="1515" customFormat="1" ht="12.75">
      <c r="A1704" s="1670"/>
      <c r="B1704" s="1624"/>
      <c r="C1704" s="1620"/>
      <c r="D1704" s="1528"/>
      <c r="E1704" s="1673"/>
      <c r="F1704" s="1619"/>
    </row>
    <row r="1705" spans="1:6" s="1515" customFormat="1" ht="127.5">
      <c r="A1705" s="1670" t="s">
        <v>137</v>
      </c>
      <c r="B1705" s="1624" t="s">
        <v>1478</v>
      </c>
      <c r="C1705" s="1620" t="s">
        <v>93</v>
      </c>
      <c r="D1705" s="1528">
        <v>1</v>
      </c>
      <c r="E1705" s="1673"/>
      <c r="F1705" s="1619">
        <f>D1705*E1705</f>
        <v>0</v>
      </c>
    </row>
    <row r="1706" spans="1:6" s="1515" customFormat="1" ht="12.75">
      <c r="A1706" s="1670"/>
      <c r="B1706" s="1624"/>
      <c r="C1706" s="1620"/>
      <c r="D1706" s="1528"/>
      <c r="E1706" s="1673"/>
      <c r="F1706" s="1619"/>
    </row>
    <row r="1707" spans="1:6" s="1515" customFormat="1" ht="216.75">
      <c r="A1707" s="1670" t="s">
        <v>139</v>
      </c>
      <c r="B1707" s="1624" t="s">
        <v>1477</v>
      </c>
      <c r="C1707" s="1620" t="s">
        <v>93</v>
      </c>
      <c r="D1707" s="1528">
        <v>1</v>
      </c>
      <c r="E1707" s="1673"/>
      <c r="F1707" s="1619">
        <f>D1707*E1707</f>
        <v>0</v>
      </c>
    </row>
    <row r="1708" spans="1:6" s="1515" customFormat="1" ht="12.75">
      <c r="A1708" s="1670"/>
      <c r="B1708" s="1624"/>
      <c r="C1708" s="1620"/>
      <c r="D1708" s="1528"/>
      <c r="E1708" s="1673"/>
      <c r="F1708" s="1619"/>
    </row>
    <row r="1709" spans="1:6" s="1515" customFormat="1" ht="51">
      <c r="A1709" s="1670" t="s">
        <v>141</v>
      </c>
      <c r="B1709" s="1624" t="s">
        <v>1476</v>
      </c>
      <c r="C1709" s="1620" t="s">
        <v>93</v>
      </c>
      <c r="D1709" s="1528">
        <v>1</v>
      </c>
      <c r="E1709" s="1673"/>
      <c r="F1709" s="1619">
        <f>D1709*E1709</f>
        <v>0</v>
      </c>
    </row>
    <row r="1710" spans="1:6" s="1515" customFormat="1" ht="12.75">
      <c r="A1710" s="1670"/>
      <c r="B1710" s="1624"/>
      <c r="C1710" s="1620"/>
      <c r="D1710" s="1528"/>
      <c r="E1710" s="1673"/>
      <c r="F1710" s="1619"/>
    </row>
    <row r="1711" spans="1:6" s="1515" customFormat="1" ht="12.75">
      <c r="A1711" s="1674"/>
      <c r="B1711" s="1675"/>
      <c r="C1711" s="1676"/>
      <c r="D1711" s="1675"/>
      <c r="E1711" s="1677" t="s">
        <v>1448</v>
      </c>
      <c r="F1711" s="1678">
        <f>SUM(F1669:F1710)</f>
        <v>0</v>
      </c>
    </row>
    <row r="1712" spans="1:6" s="1515" customFormat="1" ht="12.75">
      <c r="A1712" s="1674"/>
      <c r="B1712" s="1542"/>
      <c r="C1712" s="1620"/>
      <c r="D1712" s="1528"/>
      <c r="E1712" s="1671"/>
      <c r="F1712" s="1623"/>
    </row>
    <row r="1713" spans="1:6" s="1515" customFormat="1" ht="12.75">
      <c r="A1713" s="1674"/>
      <c r="B1713" s="1542"/>
      <c r="C1713" s="1620"/>
      <c r="D1713" s="1528"/>
      <c r="E1713" s="1671"/>
      <c r="F1713" s="1619"/>
    </row>
    <row r="1714" spans="1:6" s="1515" customFormat="1" ht="12.75">
      <c r="A1714" s="1674"/>
      <c r="B1714" s="1542"/>
      <c r="C1714" s="1620"/>
      <c r="D1714" s="1528"/>
      <c r="E1714" s="1671"/>
      <c r="F1714" s="1623"/>
    </row>
    <row r="1715" spans="1:6" s="1515" customFormat="1" ht="12.75">
      <c r="A1715" s="1674"/>
      <c r="B1715" s="1679" t="s">
        <v>1446</v>
      </c>
      <c r="C1715" s="1620"/>
      <c r="D1715" s="1528"/>
      <c r="E1715" s="1671"/>
      <c r="F1715" s="1619"/>
    </row>
    <row r="1716" spans="1:6" s="1515" customFormat="1" ht="12.75">
      <c r="A1716" s="1674"/>
      <c r="B1716" s="1542"/>
      <c r="C1716" s="1620"/>
      <c r="D1716" s="1528"/>
      <c r="E1716" s="1671"/>
      <c r="F1716" s="1623"/>
    </row>
    <row r="1717" spans="1:6" s="1515" customFormat="1" ht="25.5">
      <c r="A1717" s="1674" t="s">
        <v>1</v>
      </c>
      <c r="B1717" s="1542" t="s">
        <v>1475</v>
      </c>
      <c r="C1717" s="1620" t="s">
        <v>93</v>
      </c>
      <c r="D1717" s="1528">
        <v>1</v>
      </c>
      <c r="E1717" s="1671"/>
      <c r="F1717" s="1619">
        <f>E1717*D1717</f>
        <v>0</v>
      </c>
    </row>
    <row r="1718" spans="1:6" s="1515" customFormat="1" ht="12.75">
      <c r="A1718" s="1674"/>
      <c r="B1718" s="1542"/>
      <c r="C1718" s="1620"/>
      <c r="D1718" s="1528"/>
      <c r="E1718" s="1671"/>
      <c r="F1718" s="1619"/>
    </row>
    <row r="1719" spans="1:6" s="1515" customFormat="1" ht="89.25">
      <c r="A1719" s="1674" t="s">
        <v>94</v>
      </c>
      <c r="B1719" s="1542" t="s">
        <v>1474</v>
      </c>
      <c r="C1719" s="1620" t="s">
        <v>1246</v>
      </c>
      <c r="D1719" s="1528">
        <v>1</v>
      </c>
      <c r="E1719" s="1671"/>
      <c r="F1719" s="1619">
        <f>E1719*D1719</f>
        <v>0</v>
      </c>
    </row>
    <row r="1720" spans="1:6" s="1515" customFormat="1" ht="12.75">
      <c r="A1720" s="1674"/>
      <c r="B1720" s="1542"/>
      <c r="C1720" s="1620"/>
      <c r="D1720" s="1528"/>
      <c r="E1720" s="1671"/>
      <c r="F1720" s="1619"/>
    </row>
    <row r="1721" spans="1:6" s="1515" customFormat="1" ht="25.5">
      <c r="A1721" s="1674" t="s">
        <v>97</v>
      </c>
      <c r="B1721" s="1542" t="s">
        <v>1473</v>
      </c>
      <c r="C1721" s="1620" t="s">
        <v>1246</v>
      </c>
      <c r="D1721" s="1528">
        <v>1</v>
      </c>
      <c r="E1721" s="1671"/>
      <c r="F1721" s="1619">
        <f>E1721*D1721</f>
        <v>0</v>
      </c>
    </row>
    <row r="1722" spans="1:6" s="1515" customFormat="1" ht="12.75">
      <c r="A1722" s="1674"/>
      <c r="B1722" s="1542"/>
      <c r="C1722" s="1620"/>
      <c r="D1722" s="1528"/>
      <c r="E1722" s="1671"/>
      <c r="F1722" s="1619"/>
    </row>
    <row r="1723" spans="1:6" s="1515" customFormat="1" ht="38.25">
      <c r="A1723" s="1674" t="s">
        <v>98</v>
      </c>
      <c r="B1723" s="1542" t="s">
        <v>1472</v>
      </c>
      <c r="C1723" s="1620" t="s">
        <v>1246</v>
      </c>
      <c r="D1723" s="1528">
        <v>1</v>
      </c>
      <c r="E1723" s="1671"/>
      <c r="F1723" s="1619">
        <f>E1723*D1723</f>
        <v>0</v>
      </c>
    </row>
    <row r="1724" spans="1:6" s="1515" customFormat="1" ht="12.75">
      <c r="A1724" s="1674"/>
      <c r="B1724" s="1542"/>
      <c r="C1724" s="1620"/>
      <c r="D1724" s="1528"/>
      <c r="E1724" s="1671"/>
      <c r="F1724" s="1619"/>
    </row>
    <row r="1725" spans="1:6" s="1515" customFormat="1" ht="25.5">
      <c r="A1725" s="1674" t="s">
        <v>101</v>
      </c>
      <c r="B1725" s="1542" t="s">
        <v>1471</v>
      </c>
      <c r="C1725" s="1620" t="s">
        <v>1246</v>
      </c>
      <c r="D1725" s="1528">
        <v>1</v>
      </c>
      <c r="E1725" s="1671"/>
      <c r="F1725" s="1619">
        <f>E1725*D1725</f>
        <v>0</v>
      </c>
    </row>
    <row r="1726" spans="1:6" s="1515" customFormat="1" ht="12.75">
      <c r="A1726" s="1674"/>
      <c r="B1726" s="1542"/>
      <c r="C1726" s="1620"/>
      <c r="D1726" s="1528"/>
      <c r="E1726" s="1671"/>
      <c r="F1726" s="1619"/>
    </row>
    <row r="1727" spans="1:6" s="1515" customFormat="1" ht="51">
      <c r="A1727" s="1674" t="s">
        <v>110</v>
      </c>
      <c r="B1727" s="1542" t="s">
        <v>1470</v>
      </c>
      <c r="C1727" s="1620" t="s">
        <v>1246</v>
      </c>
      <c r="D1727" s="1528">
        <v>1</v>
      </c>
      <c r="E1727" s="1671"/>
      <c r="F1727" s="1619">
        <f>E1727*D1727</f>
        <v>0</v>
      </c>
    </row>
    <row r="1728" spans="1:6" s="1515" customFormat="1" ht="12.75">
      <c r="A1728" s="1674"/>
      <c r="B1728" s="1675"/>
      <c r="C1728" s="1676"/>
      <c r="D1728" s="1675"/>
      <c r="E1728" s="1677" t="s">
        <v>1448</v>
      </c>
      <c r="F1728" s="1678">
        <f>SUM(F1717:F1727)</f>
        <v>0</v>
      </c>
    </row>
    <row r="1729" spans="1:6" s="1515" customFormat="1" ht="12.75">
      <c r="A1729" s="1674"/>
      <c r="B1729" s="1542"/>
      <c r="C1729" s="1620"/>
      <c r="D1729" s="1528"/>
      <c r="E1729" s="1671"/>
      <c r="F1729" s="1619"/>
    </row>
    <row r="1730" spans="1:6" s="1515" customFormat="1" ht="12.75">
      <c r="A1730" s="1674"/>
      <c r="B1730" s="1542"/>
      <c r="C1730" s="1620"/>
      <c r="D1730" s="1528"/>
      <c r="E1730" s="1671"/>
      <c r="F1730" s="1619"/>
    </row>
    <row r="1731" spans="1:6" s="1515" customFormat="1" ht="25.5">
      <c r="A1731" s="1674"/>
      <c r="B1731" s="1679" t="s">
        <v>1469</v>
      </c>
      <c r="C1731" s="1620"/>
      <c r="D1731" s="1528"/>
      <c r="E1731" s="1671"/>
      <c r="F1731" s="1619"/>
    </row>
    <row r="1732" spans="1:6" s="1515" customFormat="1" ht="12.75">
      <c r="A1732" s="1674"/>
      <c r="B1732" s="1542"/>
      <c r="C1732" s="1620"/>
      <c r="D1732" s="1528"/>
      <c r="E1732" s="1671"/>
      <c r="F1732" s="1623"/>
    </row>
    <row r="1733" spans="1:6" s="1515" customFormat="1" ht="12.75">
      <c r="A1733" s="1674" t="s">
        <v>1</v>
      </c>
      <c r="B1733" s="1542" t="s">
        <v>1468</v>
      </c>
      <c r="C1733" s="1620" t="s">
        <v>93</v>
      </c>
      <c r="D1733" s="1528">
        <v>1</v>
      </c>
      <c r="E1733" s="1671"/>
      <c r="F1733" s="1623">
        <f>D1733*E1733</f>
        <v>0</v>
      </c>
    </row>
    <row r="1734" spans="1:6" s="1515" customFormat="1" ht="12.75">
      <c r="A1734" s="1674"/>
      <c r="B1734" s="1542"/>
      <c r="C1734" s="1620"/>
      <c r="D1734" s="1528"/>
      <c r="E1734" s="1671"/>
      <c r="F1734" s="1623"/>
    </row>
    <row r="1735" spans="1:6" s="1515" customFormat="1" ht="12.75">
      <c r="A1735" s="1674" t="s">
        <v>94</v>
      </c>
      <c r="B1735" s="1542" t="s">
        <v>1467</v>
      </c>
      <c r="C1735" s="1620" t="s">
        <v>1466</v>
      </c>
      <c r="D1735" s="1528">
        <v>1</v>
      </c>
      <c r="E1735" s="1671"/>
      <c r="F1735" s="1623">
        <f>D1735*E1735</f>
        <v>0</v>
      </c>
    </row>
    <row r="1736" spans="1:6" s="1515" customFormat="1" ht="12.75">
      <c r="A1736" s="1674"/>
      <c r="B1736" s="1542"/>
      <c r="C1736" s="1620"/>
      <c r="D1736" s="1528"/>
      <c r="E1736" s="1671"/>
      <c r="F1736" s="1623"/>
    </row>
    <row r="1737" spans="1:6" s="1515" customFormat="1" ht="12.75">
      <c r="A1737" s="1674" t="s">
        <v>97</v>
      </c>
      <c r="B1737" s="1542" t="s">
        <v>1465</v>
      </c>
      <c r="C1737" s="1620" t="s">
        <v>93</v>
      </c>
      <c r="D1737" s="1528">
        <v>2</v>
      </c>
      <c r="E1737" s="1671"/>
      <c r="F1737" s="1623">
        <f>D1737*E1737</f>
        <v>0</v>
      </c>
    </row>
    <row r="1738" spans="1:6" s="1515" customFormat="1" ht="12.75">
      <c r="A1738" s="1674"/>
      <c r="B1738" s="1542"/>
      <c r="C1738" s="1620"/>
      <c r="D1738" s="1528"/>
      <c r="E1738" s="1671"/>
      <c r="F1738" s="1623"/>
    </row>
    <row r="1739" spans="1:6" s="1515" customFormat="1" ht="25.5">
      <c r="A1739" s="1674" t="s">
        <v>98</v>
      </c>
      <c r="B1739" s="1542" t="s">
        <v>1464</v>
      </c>
      <c r="C1739" s="1620" t="s">
        <v>93</v>
      </c>
      <c r="D1739" s="1528">
        <v>3</v>
      </c>
      <c r="E1739" s="1671"/>
      <c r="F1739" s="1623">
        <f>D1739*E1739</f>
        <v>0</v>
      </c>
    </row>
    <row r="1740" spans="1:6" s="1515" customFormat="1" ht="12.75">
      <c r="A1740" s="1674"/>
      <c r="B1740" s="1542"/>
      <c r="C1740" s="1620"/>
      <c r="D1740" s="1528"/>
      <c r="E1740" s="1671"/>
      <c r="F1740" s="1623"/>
    </row>
    <row r="1741" spans="1:6" s="1515" customFormat="1" ht="38.25">
      <c r="A1741" s="1674" t="s">
        <v>101</v>
      </c>
      <c r="B1741" s="1542" t="s">
        <v>1463</v>
      </c>
      <c r="C1741" s="1620" t="s">
        <v>93</v>
      </c>
      <c r="D1741" s="1528">
        <v>256</v>
      </c>
      <c r="E1741" s="1671"/>
      <c r="F1741" s="1623">
        <f>D1741*E1741</f>
        <v>0</v>
      </c>
    </row>
    <row r="1742" spans="1:6" s="1515" customFormat="1" ht="12.75">
      <c r="A1742" s="1674"/>
      <c r="B1742" s="1542"/>
      <c r="C1742" s="1620"/>
      <c r="D1742" s="1528"/>
      <c r="E1742" s="1671"/>
      <c r="F1742" s="1623"/>
    </row>
    <row r="1743" spans="1:6" s="1515" customFormat="1" ht="38.25">
      <c r="A1743" s="1674" t="s">
        <v>110</v>
      </c>
      <c r="B1743" s="1542" t="s">
        <v>1462</v>
      </c>
      <c r="C1743" s="1620" t="s">
        <v>93</v>
      </c>
      <c r="D1743" s="1528">
        <v>35</v>
      </c>
      <c r="E1743" s="1671"/>
      <c r="F1743" s="1623">
        <f>D1743*E1743</f>
        <v>0</v>
      </c>
    </row>
    <row r="1744" spans="1:6" s="1515" customFormat="1" ht="12.75">
      <c r="A1744" s="1674"/>
      <c r="B1744" s="1542"/>
      <c r="C1744" s="1620"/>
      <c r="D1744" s="1528"/>
      <c r="E1744" s="1671"/>
      <c r="F1744" s="1623"/>
    </row>
    <row r="1745" spans="1:6" s="1515" customFormat="1" ht="12.75">
      <c r="A1745" s="1674" t="s">
        <v>116</v>
      </c>
      <c r="B1745" s="1542" t="s">
        <v>1461</v>
      </c>
      <c r="C1745" s="1620" t="s">
        <v>93</v>
      </c>
      <c r="D1745" s="1528">
        <v>24</v>
      </c>
      <c r="E1745" s="1671"/>
      <c r="F1745" s="1623">
        <f>D1745*E1745</f>
        <v>0</v>
      </c>
    </row>
    <row r="1746" spans="1:6" s="1515" customFormat="1" ht="12.75">
      <c r="A1746" s="1674"/>
      <c r="B1746" s="1542"/>
      <c r="C1746" s="1620"/>
      <c r="D1746" s="1528"/>
      <c r="E1746" s="1671"/>
      <c r="F1746" s="1623"/>
    </row>
    <row r="1747" spans="1:6" s="1515" customFormat="1" ht="25.5">
      <c r="A1747" s="1674" t="s">
        <v>120</v>
      </c>
      <c r="B1747" s="1542" t="s">
        <v>1460</v>
      </c>
      <c r="C1747" s="1620" t="s">
        <v>93</v>
      </c>
      <c r="D1747" s="1672">
        <v>52</v>
      </c>
      <c r="E1747" s="1671"/>
      <c r="F1747" s="1623">
        <f>D1747*E1747</f>
        <v>0</v>
      </c>
    </row>
    <row r="1748" spans="1:6" s="1515" customFormat="1" ht="12.75">
      <c r="A1748" s="1674"/>
      <c r="B1748" s="1542"/>
      <c r="C1748" s="1620"/>
      <c r="D1748" s="1528"/>
      <c r="E1748" s="1671"/>
      <c r="F1748" s="1623"/>
    </row>
    <row r="1749" spans="1:6" s="1515" customFormat="1" ht="12.75">
      <c r="A1749" s="1674" t="s">
        <v>123</v>
      </c>
      <c r="B1749" s="1542" t="s">
        <v>1459</v>
      </c>
      <c r="C1749" s="1620" t="s">
        <v>93</v>
      </c>
      <c r="D1749" s="1528">
        <v>6</v>
      </c>
      <c r="E1749" s="1671"/>
      <c r="F1749" s="1623">
        <f>D1749*E1749</f>
        <v>0</v>
      </c>
    </row>
    <row r="1750" spans="1:6" s="1515" customFormat="1" ht="12.75">
      <c r="A1750" s="1674"/>
      <c r="B1750" s="1542"/>
      <c r="C1750" s="1620"/>
      <c r="D1750" s="1528"/>
      <c r="E1750" s="1671"/>
      <c r="F1750" s="1623"/>
    </row>
    <row r="1751" spans="1:6" s="1515" customFormat="1" ht="12.75">
      <c r="A1751" s="1674" t="s">
        <v>124</v>
      </c>
      <c r="B1751" s="1542" t="s">
        <v>1458</v>
      </c>
      <c r="C1751" s="1620" t="s">
        <v>93</v>
      </c>
      <c r="D1751" s="1528">
        <v>1</v>
      </c>
      <c r="E1751" s="1671"/>
      <c r="F1751" s="1623">
        <f>D1751*E1751</f>
        <v>0</v>
      </c>
    </row>
    <row r="1752" spans="1:6" s="1515" customFormat="1" ht="12.75">
      <c r="A1752" s="1674"/>
      <c r="B1752" s="1542"/>
      <c r="C1752" s="1620"/>
      <c r="D1752" s="1528"/>
      <c r="E1752" s="1671"/>
      <c r="F1752" s="1623"/>
    </row>
    <row r="1753" spans="1:6" s="1515" customFormat="1" ht="51">
      <c r="A1753" s="1674" t="s">
        <v>126</v>
      </c>
      <c r="B1753" s="1680" t="s">
        <v>1457</v>
      </c>
      <c r="C1753" s="1620" t="s">
        <v>950</v>
      </c>
      <c r="D1753" s="1528">
        <v>2500</v>
      </c>
      <c r="E1753" s="1671"/>
      <c r="F1753" s="1619">
        <f>D1753*E1753</f>
        <v>0</v>
      </c>
    </row>
    <row r="1754" spans="1:6" s="1515" customFormat="1" ht="12.75">
      <c r="A1754" s="1674"/>
      <c r="B1754" s="1680"/>
      <c r="C1754" s="1620"/>
      <c r="D1754" s="1681"/>
      <c r="E1754" s="1671"/>
      <c r="F1754" s="1619"/>
    </row>
    <row r="1755" spans="1:6" s="1515" customFormat="1" ht="51">
      <c r="A1755" s="1674" t="s">
        <v>127</v>
      </c>
      <c r="B1755" s="1680" t="s">
        <v>1456</v>
      </c>
      <c r="C1755" s="1620" t="s">
        <v>950</v>
      </c>
      <c r="D1755" s="1672">
        <v>2000</v>
      </c>
      <c r="E1755" s="1671"/>
      <c r="F1755" s="1619">
        <f>D1755*E1755</f>
        <v>0</v>
      </c>
    </row>
    <row r="1756" spans="1:6" s="1515" customFormat="1" ht="12.75">
      <c r="A1756" s="1674"/>
      <c r="B1756" s="1680"/>
      <c r="C1756" s="1620"/>
      <c r="D1756" s="1681"/>
      <c r="E1756" s="1671"/>
      <c r="F1756" s="1619"/>
    </row>
    <row r="1757" spans="1:6" s="1515" customFormat="1" ht="51">
      <c r="A1757" s="1674" t="s">
        <v>128</v>
      </c>
      <c r="B1757" s="1542" t="s">
        <v>1455</v>
      </c>
      <c r="C1757" s="1620" t="s">
        <v>950</v>
      </c>
      <c r="D1757" s="1672">
        <v>50</v>
      </c>
      <c r="E1757" s="1671"/>
      <c r="F1757" s="1619">
        <f>D1757*E1757</f>
        <v>0</v>
      </c>
    </row>
    <row r="1758" spans="1:6" s="1515" customFormat="1" ht="12.75">
      <c r="A1758" s="1674"/>
      <c r="B1758" s="1542"/>
      <c r="C1758" s="1620"/>
      <c r="D1758" s="1681"/>
      <c r="E1758" s="1671"/>
      <c r="F1758" s="1619"/>
    </row>
    <row r="1759" spans="1:6" s="1515" customFormat="1" ht="38.25">
      <c r="A1759" s="1674" t="s">
        <v>129</v>
      </c>
      <c r="B1759" s="1542" t="s">
        <v>1454</v>
      </c>
      <c r="C1759" s="1620" t="s">
        <v>950</v>
      </c>
      <c r="D1759" s="1672">
        <v>4700</v>
      </c>
      <c r="E1759" s="1671"/>
      <c r="F1759" s="1619">
        <f>D1759*E1759</f>
        <v>0</v>
      </c>
    </row>
    <row r="1760" spans="1:6" s="1515" customFormat="1" ht="12.75">
      <c r="A1760" s="1674"/>
      <c r="B1760" s="1682"/>
      <c r="C1760" s="1620"/>
      <c r="D1760" s="1681"/>
      <c r="E1760" s="1671"/>
      <c r="F1760" s="1619"/>
    </row>
    <row r="1761" spans="1:7" s="1515" customFormat="1" ht="25.5">
      <c r="A1761" s="1674" t="s">
        <v>130</v>
      </c>
      <c r="B1761" s="1680" t="s">
        <v>1453</v>
      </c>
      <c r="C1761" s="1620" t="s">
        <v>950</v>
      </c>
      <c r="D1761" s="1672">
        <v>50</v>
      </c>
      <c r="E1761" s="1671"/>
      <c r="F1761" s="1619">
        <f>D1761*E1761</f>
        <v>0</v>
      </c>
    </row>
    <row r="1762" spans="1:7" s="1515" customFormat="1" ht="12.75">
      <c r="A1762" s="1674"/>
      <c r="B1762" s="1682"/>
      <c r="C1762" s="1620"/>
      <c r="D1762" s="1681"/>
      <c r="E1762" s="1671"/>
      <c r="F1762" s="1619"/>
    </row>
    <row r="1763" spans="1:7" s="1515" customFormat="1" ht="25.5">
      <c r="A1763" s="1674" t="s">
        <v>133</v>
      </c>
      <c r="B1763" s="1680" t="s">
        <v>1452</v>
      </c>
      <c r="C1763" s="1620" t="s">
        <v>950</v>
      </c>
      <c r="D1763" s="1672">
        <v>100</v>
      </c>
      <c r="E1763" s="1671"/>
      <c r="F1763" s="1619">
        <f>D1763*E1763</f>
        <v>0</v>
      </c>
    </row>
    <row r="1764" spans="1:7" s="1515" customFormat="1" ht="12.75">
      <c r="A1764" s="1674"/>
      <c r="B1764" s="1682"/>
      <c r="C1764" s="1620"/>
      <c r="D1764" s="1681"/>
      <c r="E1764" s="1671"/>
      <c r="F1764" s="1619"/>
    </row>
    <row r="1765" spans="1:7" s="1515" customFormat="1" ht="25.5">
      <c r="A1765" s="1674" t="s">
        <v>135</v>
      </c>
      <c r="B1765" s="1680" t="s">
        <v>1451</v>
      </c>
      <c r="C1765" s="1620" t="s">
        <v>93</v>
      </c>
      <c r="D1765" s="1672">
        <v>49</v>
      </c>
      <c r="E1765" s="1671"/>
      <c r="F1765" s="1619">
        <f>D1765*E1765</f>
        <v>0</v>
      </c>
    </row>
    <row r="1766" spans="1:7" s="1515" customFormat="1" ht="12.75">
      <c r="A1766" s="1674"/>
      <c r="B1766" s="1682"/>
      <c r="C1766" s="1620"/>
      <c r="D1766" s="1681"/>
      <c r="E1766" s="1671"/>
      <c r="F1766" s="1619"/>
    </row>
    <row r="1767" spans="1:7" s="1515" customFormat="1" ht="114.75">
      <c r="A1767" s="1674" t="s">
        <v>136</v>
      </c>
      <c r="B1767" s="1542" t="s">
        <v>1450</v>
      </c>
      <c r="C1767" s="1620" t="s">
        <v>1246</v>
      </c>
      <c r="D1767" s="1672">
        <v>1</v>
      </c>
      <c r="E1767" s="1671"/>
      <c r="F1767" s="1619">
        <f>E1767*D1767</f>
        <v>0</v>
      </c>
    </row>
    <row r="1768" spans="1:7" s="1515" customFormat="1" ht="12.75">
      <c r="A1768" s="1674"/>
      <c r="B1768" s="1542"/>
      <c r="C1768" s="1620"/>
      <c r="D1768" s="1672"/>
      <c r="E1768" s="1671"/>
      <c r="F1768" s="1619"/>
    </row>
    <row r="1769" spans="1:7" s="1515" customFormat="1" ht="25.5">
      <c r="A1769" s="1674" t="s">
        <v>137</v>
      </c>
      <c r="B1769" s="1542" t="s">
        <v>1449</v>
      </c>
      <c r="C1769" s="1620" t="s">
        <v>1246</v>
      </c>
      <c r="D1769" s="1672">
        <v>1</v>
      </c>
      <c r="E1769" s="1671"/>
      <c r="F1769" s="1619">
        <f>E1769*D1769</f>
        <v>0</v>
      </c>
    </row>
    <row r="1770" spans="1:7" s="1515" customFormat="1" ht="12.75">
      <c r="A1770" s="1674"/>
      <c r="B1770" s="1542"/>
      <c r="C1770" s="1620"/>
      <c r="D1770" s="1672"/>
      <c r="E1770" s="1671"/>
      <c r="F1770" s="1619"/>
    </row>
    <row r="1771" spans="1:7" s="1515" customFormat="1" ht="12.75">
      <c r="A1771" s="1674"/>
      <c r="B1771" s="1675"/>
      <c r="C1771" s="1676"/>
      <c r="D1771" s="1675"/>
      <c r="E1771" s="1677" t="s">
        <v>1448</v>
      </c>
      <c r="F1771" s="1678">
        <f>SUM(F1733:F1770)</f>
        <v>0</v>
      </c>
    </row>
    <row r="1772" spans="1:7" s="1515" customFormat="1" ht="12.75">
      <c r="A1772" s="1602"/>
      <c r="B1772" s="1503"/>
      <c r="C1772" s="1504"/>
      <c r="D1772" s="1504"/>
      <c r="E1772" s="1505"/>
    </row>
    <row r="1773" spans="1:7" s="1686" customFormat="1">
      <c r="A1773" s="1674"/>
      <c r="B1773" s="1683" t="s">
        <v>1447</v>
      </c>
      <c r="C1773" s="1684"/>
      <c r="D1773" s="1683"/>
      <c r="E1773" s="1685"/>
      <c r="F1773" s="1619">
        <f>F1711</f>
        <v>0</v>
      </c>
      <c r="G1773" s="1528"/>
    </row>
    <row r="1774" spans="1:7" s="1687" customFormat="1" ht="15.75">
      <c r="A1774" s="1674"/>
      <c r="B1774" s="1679" t="s">
        <v>1446</v>
      </c>
      <c r="C1774" s="1684"/>
      <c r="D1774" s="1683"/>
      <c r="E1774" s="1685"/>
      <c r="F1774" s="1619">
        <f>F1728</f>
        <v>0</v>
      </c>
      <c r="G1774" s="1683"/>
    </row>
    <row r="1775" spans="1:7" s="1686" customFormat="1" ht="25.5">
      <c r="A1775" s="1674"/>
      <c r="B1775" s="1679" t="s">
        <v>1445</v>
      </c>
      <c r="C1775" s="1620"/>
      <c r="D1775" s="1528"/>
      <c r="E1775" s="1688"/>
      <c r="F1775" s="1619">
        <f>F1771</f>
        <v>0</v>
      </c>
      <c r="G1775" s="1528"/>
    </row>
    <row r="1776" spans="1:7" s="1686" customFormat="1">
      <c r="A1776" s="1674"/>
      <c r="B1776" s="1876" t="s">
        <v>1444</v>
      </c>
      <c r="C1776" s="1876"/>
      <c r="D1776" s="1876"/>
      <c r="E1776" s="1876"/>
      <c r="F1776" s="1689">
        <f>SUM(F1773:F1775)</f>
        <v>0</v>
      </c>
      <c r="G1776" s="1528"/>
    </row>
    <row r="1777" spans="1:6" s="1515" customFormat="1" ht="12.75">
      <c r="A1777" s="1602"/>
      <c r="B1777" s="1503"/>
      <c r="C1777" s="1504"/>
      <c r="D1777" s="1504"/>
      <c r="E1777" s="1690"/>
    </row>
    <row r="1778" spans="1:6" s="1515" customFormat="1" ht="12.75">
      <c r="A1778" s="1602"/>
      <c r="B1778" s="1503"/>
      <c r="C1778" s="1504"/>
      <c r="D1778" s="1504"/>
      <c r="E1778" s="1690"/>
    </row>
    <row r="1779" spans="1:6" s="1515" customFormat="1" ht="12.75">
      <c r="A1779" s="1602"/>
      <c r="B1779" s="1503"/>
      <c r="C1779" s="1504"/>
      <c r="D1779" s="1504"/>
      <c r="E1779" s="1690"/>
    </row>
    <row r="1780" spans="1:6" s="1515" customFormat="1" ht="12.75">
      <c r="A1780" s="1602"/>
      <c r="B1780" s="1503"/>
      <c r="C1780" s="1504"/>
      <c r="D1780" s="1504"/>
      <c r="E1780" s="1690"/>
    </row>
    <row r="1781" spans="1:6" s="1515" customFormat="1" ht="12.75">
      <c r="A1781" s="1602"/>
      <c r="B1781" s="1503"/>
      <c r="C1781" s="1504"/>
      <c r="D1781" s="1504"/>
      <c r="E1781" s="1690"/>
    </row>
    <row r="1782" spans="1:6" s="1515" customFormat="1" ht="12.75">
      <c r="A1782" s="1602"/>
      <c r="B1782" s="1503"/>
      <c r="C1782" s="1504"/>
      <c r="D1782" s="1504"/>
      <c r="E1782" s="1690"/>
    </row>
    <row r="1783" spans="1:6" s="1515" customFormat="1" ht="12.75">
      <c r="A1783" s="1602"/>
      <c r="B1783" s="1503"/>
      <c r="C1783" s="1504"/>
      <c r="D1783" s="1504"/>
      <c r="E1783" s="1690"/>
    </row>
    <row r="1784" spans="1:6" s="1515" customFormat="1" ht="12.75">
      <c r="A1784" s="1602"/>
      <c r="B1784" s="1503"/>
      <c r="C1784" s="1504"/>
      <c r="D1784" s="1504"/>
      <c r="E1784" s="1690"/>
    </row>
    <row r="1785" spans="1:6" s="1515" customFormat="1" ht="12.75">
      <c r="A1785" s="1485" t="s">
        <v>1200</v>
      </c>
      <c r="B1785" s="1486" t="s">
        <v>1199</v>
      </c>
      <c r="C1785" s="1487"/>
      <c r="D1785" s="1488"/>
      <c r="E1785" s="1490"/>
      <c r="F1785" s="1490"/>
    </row>
    <row r="1786" spans="1:6" s="1515" customFormat="1" ht="12.75">
      <c r="A1786" s="1602"/>
      <c r="B1786" s="1503"/>
      <c r="C1786" s="1504"/>
      <c r="D1786" s="1504"/>
      <c r="E1786" s="1690"/>
    </row>
    <row r="1787" spans="1:6" s="1515" customFormat="1" ht="12.75">
      <c r="A1787" s="1602" t="s">
        <v>84</v>
      </c>
      <c r="B1787" s="1566" t="s">
        <v>1443</v>
      </c>
      <c r="C1787" s="1504"/>
      <c r="D1787" s="1504"/>
      <c r="E1787" s="1690"/>
    </row>
    <row r="1788" spans="1:6" s="1515" customFormat="1" ht="12.75">
      <c r="A1788" s="1602"/>
      <c r="B1788" s="1566"/>
      <c r="C1788" s="1504"/>
      <c r="D1788" s="1504"/>
      <c r="E1788" s="1690"/>
    </row>
    <row r="1789" spans="1:6" s="1515" customFormat="1" ht="12.75">
      <c r="A1789" s="1602">
        <v>1</v>
      </c>
      <c r="B1789" s="1566" t="s">
        <v>1283</v>
      </c>
      <c r="C1789" s="1504"/>
      <c r="D1789" s="1504"/>
      <c r="E1789" s="1690"/>
    </row>
    <row r="1790" spans="1:6" s="1515" customFormat="1" ht="12.75">
      <c r="A1790" s="1602"/>
      <c r="B1790" s="1503"/>
      <c r="C1790" s="1504"/>
      <c r="D1790" s="1504"/>
      <c r="E1790" s="1505"/>
    </row>
    <row r="1791" spans="1:6" s="1515" customFormat="1" ht="255">
      <c r="A1791" s="763">
        <v>1</v>
      </c>
      <c r="B1791" s="1624" t="s">
        <v>1442</v>
      </c>
      <c r="C1791" s="1691" t="s">
        <v>93</v>
      </c>
      <c r="D1791" s="1691">
        <v>1</v>
      </c>
      <c r="E1791" s="769"/>
      <c r="F1791" s="1619">
        <f>D1791*E1791</f>
        <v>0</v>
      </c>
    </row>
    <row r="1792" spans="1:6" s="1515" customFormat="1" ht="12.75">
      <c r="A1792" s="763"/>
      <c r="B1792" s="1624"/>
      <c r="C1792" s="1691"/>
      <c r="D1792" s="1691"/>
      <c r="E1792" s="769"/>
      <c r="F1792" s="764"/>
    </row>
    <row r="1793" spans="1:6" s="1515" customFormat="1" ht="242.25">
      <c r="A1793" s="763">
        <f>A1791+1</f>
        <v>2</v>
      </c>
      <c r="B1793" s="766" t="s">
        <v>1441</v>
      </c>
      <c r="C1793" s="1691" t="s">
        <v>93</v>
      </c>
      <c r="D1793" s="1691">
        <v>1</v>
      </c>
      <c r="E1793" s="769"/>
      <c r="F1793" s="1619">
        <f>D1793*E1793</f>
        <v>0</v>
      </c>
    </row>
    <row r="1794" spans="1:6" s="1515" customFormat="1" ht="12.75">
      <c r="A1794" s="763"/>
      <c r="B1794" s="766"/>
      <c r="C1794" s="1691"/>
      <c r="D1794" s="1691"/>
      <c r="E1794" s="769"/>
      <c r="F1794" s="764"/>
    </row>
    <row r="1795" spans="1:6" s="1515" customFormat="1" ht="12.75">
      <c r="A1795" s="763">
        <f>A1793+1</f>
        <v>3</v>
      </c>
      <c r="B1795" s="766" t="s">
        <v>1440</v>
      </c>
      <c r="C1795" s="1691" t="s">
        <v>93</v>
      </c>
      <c r="D1795" s="1691">
        <v>2</v>
      </c>
      <c r="E1795" s="769"/>
      <c r="F1795" s="1619">
        <f>D1795*E1795</f>
        <v>0</v>
      </c>
    </row>
    <row r="1796" spans="1:6" s="1515" customFormat="1" ht="12.75">
      <c r="A1796" s="763"/>
      <c r="B1796" s="766"/>
      <c r="C1796" s="1691"/>
      <c r="D1796" s="1691"/>
      <c r="E1796" s="769"/>
      <c r="F1796" s="764"/>
    </row>
    <row r="1797" spans="1:6" s="1515" customFormat="1" ht="204">
      <c r="A1797" s="763">
        <f>A1795+1</f>
        <v>4</v>
      </c>
      <c r="B1797" s="1757" t="s">
        <v>3953</v>
      </c>
      <c r="C1797" s="1691" t="s">
        <v>93</v>
      </c>
      <c r="D1797" s="1692">
        <v>2</v>
      </c>
      <c r="E1797" s="769"/>
      <c r="F1797" s="1619">
        <f>D1797*E1797</f>
        <v>0</v>
      </c>
    </row>
    <row r="1798" spans="1:6" s="1515" customFormat="1" ht="12.75">
      <c r="A1798" s="763"/>
      <c r="B1798" s="766"/>
      <c r="C1798" s="1691"/>
      <c r="D1798" s="1692"/>
      <c r="E1798" s="769"/>
      <c r="F1798" s="764"/>
    </row>
    <row r="1799" spans="1:6" s="1515" customFormat="1" ht="114.75">
      <c r="A1799" s="763">
        <f>A1797+1</f>
        <v>5</v>
      </c>
      <c r="B1799" s="1542" t="s">
        <v>1372</v>
      </c>
      <c r="C1799" s="1691" t="s">
        <v>93</v>
      </c>
      <c r="D1799" s="1692">
        <v>2</v>
      </c>
      <c r="E1799" s="769"/>
      <c r="F1799" s="764"/>
    </row>
    <row r="1800" spans="1:6" s="1515" customFormat="1" ht="12.75">
      <c r="A1800" s="763"/>
      <c r="B1800" s="1542"/>
      <c r="C1800" s="1691"/>
      <c r="D1800" s="1692"/>
      <c r="E1800" s="769"/>
      <c r="F1800" s="764"/>
    </row>
    <row r="1801" spans="1:6" s="1515" customFormat="1" ht="382.5">
      <c r="A1801" s="763">
        <f>A1799+1</f>
        <v>6</v>
      </c>
      <c r="B1801" s="1624" t="s">
        <v>1439</v>
      </c>
      <c r="C1801" s="1691" t="s">
        <v>93</v>
      </c>
      <c r="D1801" s="1691">
        <v>1</v>
      </c>
      <c r="E1801" s="769"/>
      <c r="F1801" s="1619">
        <f>D1801*E1801</f>
        <v>0</v>
      </c>
    </row>
    <row r="1802" spans="1:6" s="1515" customFormat="1" ht="12.75">
      <c r="A1802" s="763"/>
      <c r="B1802" s="1542"/>
      <c r="C1802" s="1691"/>
      <c r="D1802" s="1691"/>
      <c r="E1802" s="769"/>
      <c r="F1802" s="764"/>
    </row>
    <row r="1803" spans="1:6" s="1515" customFormat="1" ht="38.25">
      <c r="A1803" s="763">
        <f>A1801+1</f>
        <v>7</v>
      </c>
      <c r="B1803" s="766" t="s">
        <v>1438</v>
      </c>
      <c r="C1803" s="1691" t="s">
        <v>93</v>
      </c>
      <c r="D1803" s="1691">
        <v>70</v>
      </c>
      <c r="E1803" s="769"/>
      <c r="F1803" s="1619">
        <f>D1803*E1803</f>
        <v>0</v>
      </c>
    </row>
    <row r="1804" spans="1:6" s="1515" customFormat="1" ht="12.75">
      <c r="A1804" s="763"/>
      <c r="B1804" s="1542"/>
      <c r="C1804" s="1691"/>
      <c r="D1804" s="1691"/>
      <c r="E1804" s="769"/>
      <c r="F1804" s="764"/>
    </row>
    <row r="1805" spans="1:6" s="1515" customFormat="1" ht="38.25">
      <c r="A1805" s="763">
        <f>A1803+1</f>
        <v>8</v>
      </c>
      <c r="B1805" s="766" t="s">
        <v>1437</v>
      </c>
      <c r="C1805" s="1691" t="s">
        <v>93</v>
      </c>
      <c r="D1805" s="1691">
        <v>1</v>
      </c>
      <c r="E1805" s="769"/>
      <c r="F1805" s="1619">
        <f>D1805*E1805</f>
        <v>0</v>
      </c>
    </row>
    <row r="1806" spans="1:6" s="1515" customFormat="1" ht="12.75">
      <c r="A1806" s="763"/>
      <c r="B1806" s="1542"/>
      <c r="C1806" s="1691"/>
      <c r="D1806" s="1691"/>
      <c r="E1806" s="769"/>
      <c r="F1806" s="764"/>
    </row>
    <row r="1807" spans="1:6" s="1515" customFormat="1" ht="306">
      <c r="A1807" s="763">
        <f>A1805+1</f>
        <v>9</v>
      </c>
      <c r="B1807" s="766" t="s">
        <v>1436</v>
      </c>
      <c r="C1807" s="1691" t="s">
        <v>93</v>
      </c>
      <c r="D1807" s="1691">
        <v>2</v>
      </c>
      <c r="E1807" s="769"/>
      <c r="F1807" s="1619">
        <f>D1807*E1807</f>
        <v>0</v>
      </c>
    </row>
    <row r="1808" spans="1:6" s="1515" customFormat="1" ht="12.75">
      <c r="A1808" s="763"/>
      <c r="B1808" s="1542"/>
      <c r="C1808" s="1691"/>
      <c r="D1808" s="1691"/>
      <c r="E1808" s="769"/>
      <c r="F1808" s="764"/>
    </row>
    <row r="1809" spans="1:6" s="1515" customFormat="1" ht="331.5">
      <c r="A1809" s="763">
        <f>A1807+1</f>
        <v>10</v>
      </c>
      <c r="B1809" s="766" t="s">
        <v>1435</v>
      </c>
      <c r="C1809" s="1691" t="s">
        <v>93</v>
      </c>
      <c r="D1809" s="1691">
        <v>3</v>
      </c>
      <c r="E1809" s="769"/>
      <c r="F1809" s="764"/>
    </row>
    <row r="1810" spans="1:6" s="1515" customFormat="1" ht="12.75">
      <c r="A1810" s="763"/>
      <c r="B1810" s="766"/>
      <c r="C1810" s="1691"/>
      <c r="D1810" s="1691"/>
      <c r="E1810" s="769"/>
      <c r="F1810" s="764"/>
    </row>
    <row r="1811" spans="1:6" s="1515" customFormat="1" ht="102">
      <c r="A1811" s="763">
        <f>A1809+1</f>
        <v>11</v>
      </c>
      <c r="B1811" s="766" t="s">
        <v>1434</v>
      </c>
      <c r="C1811" s="1691" t="s">
        <v>93</v>
      </c>
      <c r="D1811" s="1691">
        <v>3</v>
      </c>
      <c r="E1811" s="769"/>
      <c r="F1811" s="1619">
        <f>D1811*E1811</f>
        <v>0</v>
      </c>
    </row>
    <row r="1812" spans="1:6" s="1515" customFormat="1" ht="12.75">
      <c r="A1812" s="763"/>
      <c r="B1812" s="766"/>
      <c r="C1812" s="1691"/>
      <c r="D1812" s="1691"/>
      <c r="E1812" s="769"/>
      <c r="F1812" s="764"/>
    </row>
    <row r="1813" spans="1:6" s="1515" customFormat="1" ht="38.25">
      <c r="A1813" s="763">
        <f>A1811+1</f>
        <v>12</v>
      </c>
      <c r="B1813" s="766" t="s">
        <v>1433</v>
      </c>
      <c r="C1813" s="1691" t="s">
        <v>93</v>
      </c>
      <c r="D1813" s="1691">
        <f>D1809</f>
        <v>3</v>
      </c>
      <c r="E1813" s="769"/>
      <c r="F1813" s="1619">
        <f>D1813*E1813</f>
        <v>0</v>
      </c>
    </row>
    <row r="1814" spans="1:6" s="1515" customFormat="1" ht="12.75">
      <c r="A1814" s="763"/>
      <c r="B1814" s="766"/>
      <c r="C1814" s="1691"/>
      <c r="D1814" s="1691"/>
      <c r="E1814" s="769"/>
      <c r="F1814" s="764"/>
    </row>
    <row r="1815" spans="1:6" s="1515" customFormat="1" ht="395.25">
      <c r="A1815" s="763">
        <f>A1813+1</f>
        <v>13</v>
      </c>
      <c r="B1815" s="766" t="s">
        <v>1432</v>
      </c>
      <c r="C1815" s="1691" t="s">
        <v>93</v>
      </c>
      <c r="D1815" s="1691">
        <v>26</v>
      </c>
      <c r="E1815" s="769"/>
      <c r="F1815" s="1619">
        <f>D1815*E1815</f>
        <v>0</v>
      </c>
    </row>
    <row r="1816" spans="1:6" s="1515" customFormat="1" ht="12.75">
      <c r="A1816" s="763"/>
      <c r="B1816" s="766"/>
      <c r="C1816" s="1691"/>
      <c r="D1816" s="1691"/>
      <c r="E1816" s="769"/>
      <c r="F1816" s="764"/>
    </row>
    <row r="1817" spans="1:6" s="1515" customFormat="1" ht="331.5">
      <c r="A1817" s="763">
        <f>A1815+1</f>
        <v>14</v>
      </c>
      <c r="B1817" s="766" t="s">
        <v>1431</v>
      </c>
      <c r="C1817" s="1691" t="s">
        <v>93</v>
      </c>
      <c r="D1817" s="1691">
        <v>2</v>
      </c>
      <c r="E1817" s="769"/>
      <c r="F1817" s="1619">
        <f>D1817*E1817</f>
        <v>0</v>
      </c>
    </row>
    <row r="1818" spans="1:6" s="1515" customFormat="1" ht="12.75">
      <c r="A1818" s="763"/>
      <c r="B1818" s="766"/>
      <c r="C1818" s="1691"/>
      <c r="D1818" s="1691"/>
      <c r="E1818" s="769"/>
      <c r="F1818" s="764"/>
    </row>
    <row r="1819" spans="1:6" s="1515" customFormat="1" ht="38.25">
      <c r="A1819" s="763">
        <f>A1817+1</f>
        <v>15</v>
      </c>
      <c r="B1819" s="766" t="s">
        <v>1430</v>
      </c>
      <c r="C1819" s="1691" t="s">
        <v>93</v>
      </c>
      <c r="D1819" s="1691">
        <v>2</v>
      </c>
      <c r="E1819" s="769"/>
      <c r="F1819" s="1619">
        <f>D1819*E1819</f>
        <v>0</v>
      </c>
    </row>
    <row r="1820" spans="1:6" s="1515" customFormat="1" ht="408">
      <c r="A1820" s="763">
        <f>A1819+1</f>
        <v>16</v>
      </c>
      <c r="B1820" s="1624" t="s">
        <v>1429</v>
      </c>
      <c r="C1820" s="1691" t="s">
        <v>93</v>
      </c>
      <c r="D1820" s="1691">
        <v>38</v>
      </c>
      <c r="E1820" s="769"/>
      <c r="F1820" s="1619">
        <f>D1820*E1820</f>
        <v>0</v>
      </c>
    </row>
    <row r="1821" spans="1:6" s="1515" customFormat="1" ht="12.75">
      <c r="A1821" s="763"/>
      <c r="B1821" s="766"/>
      <c r="C1821" s="1691"/>
      <c r="D1821" s="1691"/>
      <c r="E1821" s="769"/>
      <c r="F1821" s="764"/>
    </row>
    <row r="1822" spans="1:6" s="1515" customFormat="1" ht="408">
      <c r="A1822" s="763">
        <f>A1820+1</f>
        <v>17</v>
      </c>
      <c r="B1822" s="1624" t="s">
        <v>1428</v>
      </c>
      <c r="C1822" s="1691" t="s">
        <v>93</v>
      </c>
      <c r="D1822" s="1691">
        <v>1</v>
      </c>
      <c r="E1822" s="769"/>
      <c r="F1822" s="1619">
        <f>D1822*E1822</f>
        <v>0</v>
      </c>
    </row>
    <row r="1823" spans="1:6" s="1515" customFormat="1" ht="12.75">
      <c r="A1823" s="763"/>
      <c r="B1823" s="766"/>
      <c r="C1823" s="1691"/>
      <c r="D1823" s="1691"/>
      <c r="E1823" s="769"/>
      <c r="F1823" s="764"/>
    </row>
    <row r="1824" spans="1:6" s="1515" customFormat="1" ht="63.75">
      <c r="A1824" s="763">
        <f>A1822+1</f>
        <v>18</v>
      </c>
      <c r="B1824" s="766" t="s">
        <v>1427</v>
      </c>
      <c r="C1824" s="1691" t="s">
        <v>93</v>
      </c>
      <c r="D1824" s="1691">
        <v>1</v>
      </c>
      <c r="E1824" s="769"/>
      <c r="F1824" s="1619">
        <f>D1824*E1824</f>
        <v>0</v>
      </c>
    </row>
    <row r="1825" spans="1:6" s="1515" customFormat="1" ht="25.5">
      <c r="A1825" s="763">
        <f>A1824+1</f>
        <v>19</v>
      </c>
      <c r="B1825" s="766" t="s">
        <v>1426</v>
      </c>
      <c r="C1825" s="1691" t="s">
        <v>93</v>
      </c>
      <c r="D1825" s="1691">
        <v>1</v>
      </c>
      <c r="E1825" s="769"/>
      <c r="F1825" s="1619">
        <f>D1825*E1825</f>
        <v>0</v>
      </c>
    </row>
    <row r="1826" spans="1:6" s="1515" customFormat="1" ht="191.25">
      <c r="A1826" s="763">
        <f>A1825+1</f>
        <v>20</v>
      </c>
      <c r="B1826" s="1542" t="s">
        <v>1425</v>
      </c>
      <c r="C1826" s="1691" t="s">
        <v>93</v>
      </c>
      <c r="D1826" s="1691">
        <f>D1809</f>
        <v>3</v>
      </c>
      <c r="E1826" s="769"/>
      <c r="F1826" s="1619">
        <f>D1826*E1826</f>
        <v>0</v>
      </c>
    </row>
    <row r="1827" spans="1:6" s="1515" customFormat="1" ht="12.75">
      <c r="A1827" s="763"/>
      <c r="B1827" s="1542"/>
      <c r="C1827" s="1691"/>
      <c r="D1827" s="1691"/>
      <c r="E1827" s="769"/>
      <c r="F1827" s="764"/>
    </row>
    <row r="1828" spans="1:6" s="1515" customFormat="1" ht="280.5">
      <c r="A1828" s="763">
        <f>A1826+1</f>
        <v>21</v>
      </c>
      <c r="B1828" s="766" t="s">
        <v>1424</v>
      </c>
      <c r="C1828" s="1691" t="s">
        <v>93</v>
      </c>
      <c r="D1828" s="1691">
        <v>3</v>
      </c>
      <c r="E1828" s="769"/>
      <c r="F1828" s="1619">
        <f>D1828*E1828</f>
        <v>0</v>
      </c>
    </row>
    <row r="1829" spans="1:6" s="1515" customFormat="1" ht="12.75">
      <c r="A1829" s="763"/>
      <c r="B1829" s="766"/>
      <c r="C1829" s="1691"/>
      <c r="D1829" s="1691"/>
      <c r="E1829" s="769"/>
      <c r="F1829" s="764"/>
    </row>
    <row r="1830" spans="1:6" s="1515" customFormat="1" ht="229.5">
      <c r="A1830" s="763">
        <f>A1828+1</f>
        <v>22</v>
      </c>
      <c r="B1830" s="1542" t="s">
        <v>1337</v>
      </c>
      <c r="C1830" s="1691" t="s">
        <v>93</v>
      </c>
      <c r="D1830" s="1691">
        <v>1</v>
      </c>
      <c r="E1830" s="769"/>
      <c r="F1830" s="1619">
        <f>D1830*E1830</f>
        <v>0</v>
      </c>
    </row>
    <row r="1831" spans="1:6" s="1515" customFormat="1" ht="12.75">
      <c r="A1831" s="758"/>
      <c r="B1831" s="1542"/>
      <c r="C1831" s="1691"/>
      <c r="D1831" s="1691"/>
      <c r="E1831" s="769"/>
      <c r="F1831" s="1693"/>
    </row>
    <row r="1832" spans="1:6" s="1515" customFormat="1" ht="114.75">
      <c r="A1832" s="763">
        <f>A1830+1</f>
        <v>23</v>
      </c>
      <c r="B1832" s="1624" t="s">
        <v>1423</v>
      </c>
      <c r="C1832" s="1691" t="s">
        <v>1246</v>
      </c>
      <c r="D1832" s="1691">
        <v>8</v>
      </c>
      <c r="E1832" s="769"/>
      <c r="F1832" s="1619">
        <f>D1832*E1832</f>
        <v>0</v>
      </c>
    </row>
    <row r="1833" spans="1:6" s="1515" customFormat="1" ht="12.75">
      <c r="A1833" s="763"/>
      <c r="B1833" s="766"/>
      <c r="C1833" s="1691"/>
      <c r="D1833" s="1691"/>
      <c r="E1833" s="769"/>
      <c r="F1833" s="764"/>
    </row>
    <row r="1834" spans="1:6" s="1515" customFormat="1" ht="153">
      <c r="A1834" s="763">
        <f>A1832+1</f>
        <v>24</v>
      </c>
      <c r="B1834" s="766" t="s">
        <v>1422</v>
      </c>
      <c r="C1834" s="1691" t="s">
        <v>1246</v>
      </c>
      <c r="D1834" s="1691">
        <v>7</v>
      </c>
      <c r="E1834" s="769"/>
      <c r="F1834" s="1619">
        <f>D1834*E1834</f>
        <v>0</v>
      </c>
    </row>
    <row r="1835" spans="1:6" s="1515" customFormat="1" ht="12.75">
      <c r="A1835" s="763"/>
      <c r="B1835" s="766"/>
      <c r="C1835" s="1691"/>
      <c r="D1835" s="1691"/>
      <c r="E1835" s="769"/>
      <c r="F1835" s="764"/>
    </row>
    <row r="1836" spans="1:6" s="1515" customFormat="1" ht="344.25">
      <c r="A1836" s="763">
        <f>A1834+1</f>
        <v>25</v>
      </c>
      <c r="B1836" s="766" t="s">
        <v>1421</v>
      </c>
      <c r="C1836" s="1691" t="s">
        <v>1246</v>
      </c>
      <c r="D1836" s="1691">
        <v>1</v>
      </c>
      <c r="E1836" s="769"/>
      <c r="F1836" s="1619">
        <f>D1836*E1836</f>
        <v>0</v>
      </c>
    </row>
    <row r="1837" spans="1:6" s="1515" customFormat="1" ht="12.75">
      <c r="A1837" s="763"/>
      <c r="B1837" s="766"/>
      <c r="C1837" s="1691"/>
      <c r="D1837" s="1691"/>
      <c r="E1837" s="769"/>
      <c r="F1837" s="764"/>
    </row>
    <row r="1838" spans="1:6" s="1515" customFormat="1" ht="114.75">
      <c r="A1838" s="763">
        <f>A1836+1</f>
        <v>26</v>
      </c>
      <c r="B1838" s="766" t="s">
        <v>1420</v>
      </c>
      <c r="C1838" s="1691" t="s">
        <v>93</v>
      </c>
      <c r="D1838" s="1691">
        <v>2</v>
      </c>
      <c r="E1838" s="769"/>
      <c r="F1838" s="1619">
        <f>D1838*E1838</f>
        <v>0</v>
      </c>
    </row>
    <row r="1839" spans="1:6" s="1515" customFormat="1" ht="12.75">
      <c r="A1839" s="763"/>
      <c r="B1839" s="766"/>
      <c r="C1839" s="1691"/>
      <c r="D1839" s="1691"/>
      <c r="E1839" s="769"/>
      <c r="F1839" s="764"/>
    </row>
    <row r="1840" spans="1:6" s="1515" customFormat="1" ht="63.75">
      <c r="A1840" s="763">
        <f>A1838+1</f>
        <v>27</v>
      </c>
      <c r="B1840" s="766" t="s">
        <v>1334</v>
      </c>
      <c r="C1840" s="1691" t="s">
        <v>93</v>
      </c>
      <c r="D1840" s="1691">
        <v>3</v>
      </c>
      <c r="E1840" s="769"/>
      <c r="F1840" s="1619">
        <f>D1840*E1840</f>
        <v>0</v>
      </c>
    </row>
    <row r="1841" spans="1:6" s="1515" customFormat="1" ht="12.75">
      <c r="A1841" s="763"/>
      <c r="B1841" s="766"/>
      <c r="C1841" s="1691"/>
      <c r="D1841" s="1691"/>
      <c r="E1841" s="769"/>
      <c r="F1841" s="764"/>
    </row>
    <row r="1842" spans="1:6" s="1515" customFormat="1" ht="76.5">
      <c r="A1842" s="763">
        <f>A1840+1</f>
        <v>28</v>
      </c>
      <c r="B1842" s="766" t="s">
        <v>1419</v>
      </c>
      <c r="C1842" s="1691" t="s">
        <v>1246</v>
      </c>
      <c r="D1842" s="1691">
        <v>1</v>
      </c>
      <c r="E1842" s="769"/>
      <c r="F1842" s="1619">
        <f>D1842*E1842</f>
        <v>0</v>
      </c>
    </row>
    <row r="1843" spans="1:6" s="1515" customFormat="1" ht="12.75">
      <c r="A1843" s="763"/>
      <c r="B1843" s="766"/>
      <c r="C1843" s="1691"/>
      <c r="D1843" s="1691"/>
      <c r="E1843" s="769"/>
      <c r="F1843" s="764"/>
    </row>
    <row r="1844" spans="1:6" s="1515" customFormat="1" ht="204">
      <c r="A1844" s="763">
        <f>A1842+1</f>
        <v>29</v>
      </c>
      <c r="B1844" s="766" t="s">
        <v>1418</v>
      </c>
      <c r="C1844" s="1691" t="s">
        <v>93</v>
      </c>
      <c r="D1844" s="1691">
        <v>2</v>
      </c>
      <c r="E1844" s="769"/>
      <c r="F1844" s="1619">
        <f t="shared" ref="F1844:F1854" si="39">D1844*E1844</f>
        <v>0</v>
      </c>
    </row>
    <row r="1845" spans="1:6" s="1515" customFormat="1" ht="331.5">
      <c r="A1845" s="763">
        <f t="shared" ref="A1845:A1854" si="40">A1844+1</f>
        <v>30</v>
      </c>
      <c r="B1845" s="766" t="s">
        <v>1417</v>
      </c>
      <c r="C1845" s="1691" t="s">
        <v>93</v>
      </c>
      <c r="D1845" s="1691">
        <v>1</v>
      </c>
      <c r="E1845" s="769"/>
      <c r="F1845" s="1619">
        <f t="shared" si="39"/>
        <v>0</v>
      </c>
    </row>
    <row r="1846" spans="1:6" s="1515" customFormat="1" ht="229.5">
      <c r="A1846" s="763">
        <f t="shared" si="40"/>
        <v>31</v>
      </c>
      <c r="B1846" s="766" t="s">
        <v>1416</v>
      </c>
      <c r="C1846" s="1691" t="s">
        <v>93</v>
      </c>
      <c r="D1846" s="1691">
        <v>7</v>
      </c>
      <c r="E1846" s="769"/>
      <c r="F1846" s="1619">
        <f t="shared" si="39"/>
        <v>0</v>
      </c>
    </row>
    <row r="1847" spans="1:6" s="1515" customFormat="1" ht="89.25">
      <c r="A1847" s="763">
        <f t="shared" si="40"/>
        <v>32</v>
      </c>
      <c r="B1847" s="766" t="s">
        <v>1415</v>
      </c>
      <c r="C1847" s="1691" t="s">
        <v>93</v>
      </c>
      <c r="D1847" s="1691">
        <v>1</v>
      </c>
      <c r="E1847" s="769"/>
      <c r="F1847" s="1619">
        <f t="shared" si="39"/>
        <v>0</v>
      </c>
    </row>
    <row r="1848" spans="1:6" s="1515" customFormat="1" ht="63.75">
      <c r="A1848" s="763">
        <f t="shared" si="40"/>
        <v>33</v>
      </c>
      <c r="B1848" s="766" t="s">
        <v>1414</v>
      </c>
      <c r="C1848" s="1691" t="s">
        <v>93</v>
      </c>
      <c r="D1848" s="1691">
        <v>8</v>
      </c>
      <c r="E1848" s="769"/>
      <c r="F1848" s="1619">
        <f t="shared" si="39"/>
        <v>0</v>
      </c>
    </row>
    <row r="1849" spans="1:6" s="1515" customFormat="1" ht="25.5">
      <c r="A1849" s="763">
        <f t="shared" si="40"/>
        <v>34</v>
      </c>
      <c r="B1849" s="766" t="s">
        <v>1413</v>
      </c>
      <c r="C1849" s="1691" t="s">
        <v>93</v>
      </c>
      <c r="D1849" s="1691">
        <v>8</v>
      </c>
      <c r="E1849" s="769"/>
      <c r="F1849" s="1619">
        <f t="shared" si="39"/>
        <v>0</v>
      </c>
    </row>
    <row r="1850" spans="1:6" s="1515" customFormat="1" ht="51">
      <c r="A1850" s="763">
        <f t="shared" si="40"/>
        <v>35</v>
      </c>
      <c r="B1850" s="766" t="s">
        <v>1412</v>
      </c>
      <c r="C1850" s="1691" t="s">
        <v>93</v>
      </c>
      <c r="D1850" s="1691">
        <v>1</v>
      </c>
      <c r="E1850" s="769"/>
      <c r="F1850" s="1619">
        <f t="shared" si="39"/>
        <v>0</v>
      </c>
    </row>
    <row r="1851" spans="1:6" s="1515" customFormat="1" ht="63.75">
      <c r="A1851" s="763">
        <f t="shared" si="40"/>
        <v>36</v>
      </c>
      <c r="B1851" s="766" t="s">
        <v>1411</v>
      </c>
      <c r="C1851" s="1691" t="s">
        <v>93</v>
      </c>
      <c r="D1851" s="1691">
        <v>140</v>
      </c>
      <c r="E1851" s="769"/>
      <c r="F1851" s="1619">
        <f t="shared" si="39"/>
        <v>0</v>
      </c>
    </row>
    <row r="1852" spans="1:6" s="1515" customFormat="1" ht="38.25">
      <c r="A1852" s="763">
        <f t="shared" si="40"/>
        <v>37</v>
      </c>
      <c r="B1852" s="766" t="s">
        <v>1410</v>
      </c>
      <c r="C1852" s="1691" t="s">
        <v>93</v>
      </c>
      <c r="D1852" s="1691">
        <v>12</v>
      </c>
      <c r="E1852" s="769"/>
      <c r="F1852" s="1619">
        <f t="shared" si="39"/>
        <v>0</v>
      </c>
    </row>
    <row r="1853" spans="1:6" s="1515" customFormat="1" ht="76.5">
      <c r="A1853" s="763">
        <f t="shared" si="40"/>
        <v>38</v>
      </c>
      <c r="B1853" s="1542" t="s">
        <v>1409</v>
      </c>
      <c r="C1853" s="1691" t="s">
        <v>1246</v>
      </c>
      <c r="D1853" s="1691">
        <v>3</v>
      </c>
      <c r="E1853" s="769"/>
      <c r="F1853" s="1619">
        <f t="shared" si="39"/>
        <v>0</v>
      </c>
    </row>
    <row r="1854" spans="1:6" s="1515" customFormat="1" ht="38.25">
      <c r="A1854" s="763">
        <f t="shared" si="40"/>
        <v>39</v>
      </c>
      <c r="B1854" s="1542" t="s">
        <v>1408</v>
      </c>
      <c r="C1854" s="1691" t="s">
        <v>1407</v>
      </c>
      <c r="D1854" s="1691">
        <v>1</v>
      </c>
      <c r="E1854" s="769"/>
      <c r="F1854" s="1619">
        <f t="shared" si="39"/>
        <v>0</v>
      </c>
    </row>
    <row r="1855" spans="1:6" s="1515" customFormat="1" ht="12.75">
      <c r="A1855" s="763"/>
      <c r="B1855" s="1679"/>
      <c r="C1855" s="763"/>
      <c r="D1855" s="763"/>
      <c r="E1855" s="769"/>
      <c r="F1855" s="1693"/>
    </row>
    <row r="1856" spans="1:6" s="1515" customFormat="1" ht="12.75">
      <c r="A1856" s="1871" t="s">
        <v>1406</v>
      </c>
      <c r="B1856" s="1871"/>
      <c r="C1856" s="1871" t="s">
        <v>1196</v>
      </c>
      <c r="D1856" s="1871"/>
      <c r="E1856" s="1693"/>
      <c r="F1856" s="1693">
        <f>SUM(F1791:F1854)</f>
        <v>0</v>
      </c>
    </row>
    <row r="1857" spans="1:6" s="1515" customFormat="1" ht="12.75">
      <c r="A1857" s="759"/>
      <c r="B1857" s="759"/>
      <c r="C1857" s="759"/>
      <c r="D1857" s="759"/>
      <c r="E1857" s="763"/>
      <c r="F1857" s="763"/>
    </row>
    <row r="1858" spans="1:6" s="1515" customFormat="1" ht="12.75">
      <c r="A1858" s="759"/>
      <c r="B1858" s="759"/>
      <c r="C1858" s="759"/>
      <c r="D1858" s="759"/>
      <c r="E1858" s="763"/>
      <c r="F1858" s="763"/>
    </row>
    <row r="1859" spans="1:6" s="1515" customFormat="1" ht="12.75">
      <c r="A1859" s="1884" t="s">
        <v>1405</v>
      </c>
      <c r="B1859" s="1884"/>
      <c r="C1859" s="1884"/>
      <c r="D1859" s="1884"/>
      <c r="E1859" s="1884"/>
      <c r="F1859" s="1884"/>
    </row>
    <row r="1860" spans="1:6" s="1515" customFormat="1" ht="12.75">
      <c r="A1860" s="1694"/>
      <c r="B1860" s="1694"/>
      <c r="C1860" s="1694"/>
      <c r="D1860" s="1694"/>
      <c r="E1860" s="1694"/>
      <c r="F1860" s="1694"/>
    </row>
    <row r="1861" spans="1:6" s="1515" customFormat="1" ht="12.75">
      <c r="A1861" s="1695"/>
      <c r="B1861" s="1696" t="s">
        <v>1283</v>
      </c>
      <c r="C1861" s="1875"/>
      <c r="D1861" s="1875"/>
      <c r="E1861" s="1875"/>
      <c r="F1861" s="1875"/>
    </row>
    <row r="1862" spans="1:6" s="1515" customFormat="1" ht="12.75">
      <c r="A1862" s="1695"/>
      <c r="B1862" s="1696"/>
      <c r="C1862" s="1875"/>
      <c r="D1862" s="1875"/>
      <c r="E1862" s="1875"/>
      <c r="F1862" s="1875"/>
    </row>
    <row r="1863" spans="1:6" s="1515" customFormat="1" ht="12.75">
      <c r="A1863" s="1695"/>
      <c r="B1863" s="1695"/>
      <c r="C1863" s="1695"/>
      <c r="D1863" s="1695"/>
      <c r="E1863" s="1695"/>
      <c r="F1863" s="1695"/>
    </row>
    <row r="1864" spans="1:6" s="1515" customFormat="1" ht="38.25">
      <c r="A1864" s="763">
        <v>1</v>
      </c>
      <c r="B1864" s="1600" t="s">
        <v>1404</v>
      </c>
      <c r="C1864" s="1697" t="s">
        <v>1246</v>
      </c>
      <c r="D1864" s="1697">
        <v>1</v>
      </c>
      <c r="E1864" s="1698"/>
      <c r="F1864" s="1619">
        <f t="shared" ref="F1864:F1887" si="41">D1864*E1864</f>
        <v>0</v>
      </c>
    </row>
    <row r="1865" spans="1:6" s="1515" customFormat="1" ht="38.25">
      <c r="A1865" s="763">
        <f t="shared" ref="A1865:A1894" si="42">A1864+1</f>
        <v>2</v>
      </c>
      <c r="B1865" s="1600" t="s">
        <v>1403</v>
      </c>
      <c r="C1865" s="1697" t="s">
        <v>1246</v>
      </c>
      <c r="D1865" s="1697">
        <v>7</v>
      </c>
      <c r="E1865" s="1699"/>
      <c r="F1865" s="1619">
        <f t="shared" si="41"/>
        <v>0</v>
      </c>
    </row>
    <row r="1866" spans="1:6" s="1515" customFormat="1" ht="38.25">
      <c r="A1866" s="763">
        <f t="shared" si="42"/>
        <v>3</v>
      </c>
      <c r="B1866" s="1600" t="s">
        <v>1402</v>
      </c>
      <c r="C1866" s="1697" t="s">
        <v>1246</v>
      </c>
      <c r="D1866" s="1697">
        <v>2</v>
      </c>
      <c r="E1866" s="1699"/>
      <c r="F1866" s="1619">
        <f t="shared" si="41"/>
        <v>0</v>
      </c>
    </row>
    <row r="1867" spans="1:6" s="1515" customFormat="1" ht="76.5">
      <c r="A1867" s="763">
        <f t="shared" si="42"/>
        <v>4</v>
      </c>
      <c r="B1867" s="1700" t="s">
        <v>1401</v>
      </c>
      <c r="C1867" s="1697" t="s">
        <v>1246</v>
      </c>
      <c r="D1867" s="1697">
        <v>1</v>
      </c>
      <c r="E1867" s="1699"/>
      <c r="F1867" s="1619">
        <f t="shared" si="41"/>
        <v>0</v>
      </c>
    </row>
    <row r="1868" spans="1:6" s="1515" customFormat="1" ht="89.25">
      <c r="A1868" s="763">
        <f t="shared" si="42"/>
        <v>5</v>
      </c>
      <c r="B1868" s="1700" t="s">
        <v>1400</v>
      </c>
      <c r="C1868" s="1697" t="s">
        <v>1246</v>
      </c>
      <c r="D1868" s="1697">
        <v>1</v>
      </c>
      <c r="E1868" s="1701"/>
      <c r="F1868" s="1619">
        <f t="shared" si="41"/>
        <v>0</v>
      </c>
    </row>
    <row r="1869" spans="1:6" s="1515" customFormat="1" ht="89.25">
      <c r="A1869" s="763">
        <f t="shared" si="42"/>
        <v>6</v>
      </c>
      <c r="B1869" s="1700" t="s">
        <v>1399</v>
      </c>
      <c r="C1869" s="1697" t="s">
        <v>1246</v>
      </c>
      <c r="D1869" s="1697">
        <v>2</v>
      </c>
      <c r="E1869" s="1701"/>
      <c r="F1869" s="1619">
        <f t="shared" si="41"/>
        <v>0</v>
      </c>
    </row>
    <row r="1870" spans="1:6" s="1515" customFormat="1" ht="38.25">
      <c r="A1870" s="763">
        <f t="shared" si="42"/>
        <v>7</v>
      </c>
      <c r="B1870" s="1758" t="s">
        <v>3954</v>
      </c>
      <c r="C1870" s="1697" t="s">
        <v>1246</v>
      </c>
      <c r="D1870" s="1697">
        <v>1</v>
      </c>
      <c r="E1870" s="1701"/>
      <c r="F1870" s="1619">
        <f t="shared" si="41"/>
        <v>0</v>
      </c>
    </row>
    <row r="1871" spans="1:6" s="1515" customFormat="1" ht="25.5">
      <c r="A1871" s="763">
        <f t="shared" si="42"/>
        <v>8</v>
      </c>
      <c r="B1871" s="1600" t="s">
        <v>1398</v>
      </c>
      <c r="C1871" s="1691" t="s">
        <v>93</v>
      </c>
      <c r="D1871" s="1691">
        <v>2</v>
      </c>
      <c r="E1871" s="1701"/>
      <c r="F1871" s="1619">
        <f t="shared" si="41"/>
        <v>0</v>
      </c>
    </row>
    <row r="1872" spans="1:6" s="1515" customFormat="1" ht="63.75">
      <c r="A1872" s="763">
        <f t="shared" si="42"/>
        <v>9</v>
      </c>
      <c r="B1872" s="766" t="s">
        <v>1397</v>
      </c>
      <c r="C1872" s="1691" t="s">
        <v>1246</v>
      </c>
      <c r="D1872" s="1691">
        <v>2</v>
      </c>
      <c r="E1872" s="1701"/>
      <c r="F1872" s="1619">
        <f t="shared" si="41"/>
        <v>0</v>
      </c>
    </row>
    <row r="1873" spans="1:6" s="1515" customFormat="1" ht="38.25">
      <c r="A1873" s="763">
        <f t="shared" si="42"/>
        <v>10</v>
      </c>
      <c r="B1873" s="1600" t="s">
        <v>1396</v>
      </c>
      <c r="C1873" s="1691" t="s">
        <v>93</v>
      </c>
      <c r="D1873" s="1691">
        <v>2</v>
      </c>
      <c r="E1873" s="1701"/>
      <c r="F1873" s="1619">
        <f t="shared" si="41"/>
        <v>0</v>
      </c>
    </row>
    <row r="1874" spans="1:6" s="1515" customFormat="1" ht="51">
      <c r="A1874" s="763">
        <f t="shared" si="42"/>
        <v>11</v>
      </c>
      <c r="B1874" s="1600" t="s">
        <v>1395</v>
      </c>
      <c r="C1874" s="1691" t="s">
        <v>1246</v>
      </c>
      <c r="D1874" s="1691">
        <v>2</v>
      </c>
      <c r="E1874" s="1701"/>
      <c r="F1874" s="1619">
        <f t="shared" si="41"/>
        <v>0</v>
      </c>
    </row>
    <row r="1875" spans="1:6" s="1515" customFormat="1" ht="76.5">
      <c r="A1875" s="763">
        <f t="shared" si="42"/>
        <v>12</v>
      </c>
      <c r="B1875" s="766" t="s">
        <v>1394</v>
      </c>
      <c r="C1875" s="1691" t="s">
        <v>1246</v>
      </c>
      <c r="D1875" s="1691">
        <v>1</v>
      </c>
      <c r="E1875" s="1701"/>
      <c r="F1875" s="1619">
        <f t="shared" si="41"/>
        <v>0</v>
      </c>
    </row>
    <row r="1876" spans="1:6" s="1515" customFormat="1" ht="12.75">
      <c r="A1876" s="763">
        <f t="shared" si="42"/>
        <v>13</v>
      </c>
      <c r="B1876" s="1600" t="s">
        <v>1393</v>
      </c>
      <c r="C1876" s="1691" t="s">
        <v>93</v>
      </c>
      <c r="D1876" s="1691">
        <v>8</v>
      </c>
      <c r="E1876" s="1701"/>
      <c r="F1876" s="1619">
        <f t="shared" si="41"/>
        <v>0</v>
      </c>
    </row>
    <row r="1877" spans="1:6" s="1515" customFormat="1" ht="12.75">
      <c r="A1877" s="763">
        <f t="shared" si="42"/>
        <v>14</v>
      </c>
      <c r="B1877" s="1600" t="s">
        <v>1392</v>
      </c>
      <c r="C1877" s="1691" t="s">
        <v>1246</v>
      </c>
      <c r="D1877" s="1691">
        <v>1</v>
      </c>
      <c r="E1877" s="1701"/>
      <c r="F1877" s="1619">
        <f t="shared" si="41"/>
        <v>0</v>
      </c>
    </row>
    <row r="1878" spans="1:6" s="1515" customFormat="1" ht="25.5">
      <c r="A1878" s="763">
        <f t="shared" si="42"/>
        <v>15</v>
      </c>
      <c r="B1878" s="1600" t="s">
        <v>1391</v>
      </c>
      <c r="C1878" s="1691" t="s">
        <v>1246</v>
      </c>
      <c r="D1878" s="1691">
        <v>2</v>
      </c>
      <c r="E1878" s="1701"/>
      <c r="F1878" s="1619">
        <f t="shared" si="41"/>
        <v>0</v>
      </c>
    </row>
    <row r="1879" spans="1:6" s="1515" customFormat="1" ht="38.25">
      <c r="A1879" s="763">
        <f t="shared" si="42"/>
        <v>16</v>
      </c>
      <c r="B1879" s="1600" t="s">
        <v>1390</v>
      </c>
      <c r="C1879" s="1691" t="s">
        <v>1246</v>
      </c>
      <c r="D1879" s="1691">
        <v>1</v>
      </c>
      <c r="E1879" s="1701"/>
      <c r="F1879" s="1619">
        <f t="shared" si="41"/>
        <v>0</v>
      </c>
    </row>
    <row r="1880" spans="1:6" s="1515" customFormat="1" ht="25.5">
      <c r="A1880" s="763">
        <f t="shared" si="42"/>
        <v>17</v>
      </c>
      <c r="B1880" s="1600" t="s">
        <v>1389</v>
      </c>
      <c r="C1880" s="1691" t="s">
        <v>1246</v>
      </c>
      <c r="D1880" s="1691">
        <v>1</v>
      </c>
      <c r="E1880" s="1701"/>
      <c r="F1880" s="1619">
        <f t="shared" si="41"/>
        <v>0</v>
      </c>
    </row>
    <row r="1881" spans="1:6" s="1515" customFormat="1" ht="76.5">
      <c r="A1881" s="763">
        <f t="shared" si="42"/>
        <v>18</v>
      </c>
      <c r="B1881" s="766" t="s">
        <v>1388</v>
      </c>
      <c r="C1881" s="1691" t="s">
        <v>1246</v>
      </c>
      <c r="D1881" s="1691">
        <v>30</v>
      </c>
      <c r="E1881" s="1701"/>
      <c r="F1881" s="1619">
        <f t="shared" si="41"/>
        <v>0</v>
      </c>
    </row>
    <row r="1882" spans="1:6" s="1515" customFormat="1" ht="51">
      <c r="A1882" s="763">
        <f t="shared" si="42"/>
        <v>19</v>
      </c>
      <c r="B1882" s="766" t="s">
        <v>1387</v>
      </c>
      <c r="C1882" s="1691" t="s">
        <v>1246</v>
      </c>
      <c r="D1882" s="1691">
        <v>40</v>
      </c>
      <c r="E1882" s="1701"/>
      <c r="F1882" s="1619">
        <f t="shared" si="41"/>
        <v>0</v>
      </c>
    </row>
    <row r="1883" spans="1:6" s="1515" customFormat="1" ht="63.75">
      <c r="A1883" s="763">
        <f t="shared" si="42"/>
        <v>20</v>
      </c>
      <c r="B1883" s="1624" t="s">
        <v>1386</v>
      </c>
      <c r="C1883" s="1691" t="s">
        <v>1246</v>
      </c>
      <c r="D1883" s="1691">
        <v>3</v>
      </c>
      <c r="E1883" s="1701"/>
      <c r="F1883" s="1619">
        <f t="shared" si="41"/>
        <v>0</v>
      </c>
    </row>
    <row r="1884" spans="1:6" s="1515" customFormat="1" ht="51">
      <c r="A1884" s="763">
        <f t="shared" si="42"/>
        <v>21</v>
      </c>
      <c r="B1884" s="1600" t="s">
        <v>1385</v>
      </c>
      <c r="C1884" s="1691" t="s">
        <v>93</v>
      </c>
      <c r="D1884" s="1691">
        <v>3</v>
      </c>
      <c r="E1884" s="1701"/>
      <c r="F1884" s="1619">
        <f t="shared" si="41"/>
        <v>0</v>
      </c>
    </row>
    <row r="1885" spans="1:6" s="1515" customFormat="1" ht="25.5">
      <c r="A1885" s="763">
        <f t="shared" si="42"/>
        <v>22</v>
      </c>
      <c r="B1885" s="1600" t="s">
        <v>1384</v>
      </c>
      <c r="C1885" s="1691" t="s">
        <v>93</v>
      </c>
      <c r="D1885" s="1691">
        <v>1</v>
      </c>
      <c r="E1885" s="1701"/>
      <c r="F1885" s="1619">
        <f t="shared" si="41"/>
        <v>0</v>
      </c>
    </row>
    <row r="1886" spans="1:6" s="1515" customFormat="1" ht="51">
      <c r="A1886" s="763">
        <f t="shared" si="42"/>
        <v>23</v>
      </c>
      <c r="B1886" s="1600" t="s">
        <v>1383</v>
      </c>
      <c r="C1886" s="1691" t="s">
        <v>93</v>
      </c>
      <c r="D1886" s="1691">
        <v>3</v>
      </c>
      <c r="E1886" s="1701"/>
      <c r="F1886" s="1619">
        <f t="shared" si="41"/>
        <v>0</v>
      </c>
    </row>
    <row r="1887" spans="1:6" s="1515" customFormat="1" ht="63.75">
      <c r="A1887" s="763">
        <f t="shared" si="42"/>
        <v>24</v>
      </c>
      <c r="B1887" s="1600" t="s">
        <v>1259</v>
      </c>
      <c r="C1887" s="1691" t="s">
        <v>1246</v>
      </c>
      <c r="D1887" s="1691">
        <v>1</v>
      </c>
      <c r="E1887" s="1701"/>
      <c r="F1887" s="1619">
        <f t="shared" si="41"/>
        <v>0</v>
      </c>
    </row>
    <row r="1888" spans="1:6" s="1515" customFormat="1" ht="38.25">
      <c r="A1888" s="763">
        <f t="shared" si="42"/>
        <v>25</v>
      </c>
      <c r="B1888" s="1600" t="s">
        <v>1258</v>
      </c>
      <c r="C1888" s="1691" t="s">
        <v>1246</v>
      </c>
      <c r="D1888" s="1691">
        <v>1</v>
      </c>
      <c r="E1888" s="1701"/>
      <c r="F1888" s="1619">
        <f t="shared" ref="F1888:F1894" si="43">D1888*E1888</f>
        <v>0</v>
      </c>
    </row>
    <row r="1889" spans="1:6" s="1515" customFormat="1" ht="25.5">
      <c r="A1889" s="763">
        <f t="shared" si="42"/>
        <v>26</v>
      </c>
      <c r="B1889" s="1600" t="s">
        <v>1382</v>
      </c>
      <c r="C1889" s="1691" t="s">
        <v>1246</v>
      </c>
      <c r="D1889" s="1691">
        <v>1</v>
      </c>
      <c r="E1889" s="1701"/>
      <c r="F1889" s="1619">
        <f t="shared" si="43"/>
        <v>0</v>
      </c>
    </row>
    <row r="1890" spans="1:6" s="1515" customFormat="1" ht="12.75">
      <c r="A1890" s="763">
        <f t="shared" si="42"/>
        <v>27</v>
      </c>
      <c r="B1890" s="1600" t="s">
        <v>1256</v>
      </c>
      <c r="C1890" s="1691" t="s">
        <v>1246</v>
      </c>
      <c r="D1890" s="1691">
        <v>1</v>
      </c>
      <c r="E1890" s="1701"/>
      <c r="F1890" s="1619">
        <f t="shared" si="43"/>
        <v>0</v>
      </c>
    </row>
    <row r="1891" spans="1:6" s="1515" customFormat="1" ht="38.25">
      <c r="A1891" s="763">
        <f t="shared" si="42"/>
        <v>28</v>
      </c>
      <c r="B1891" s="1600" t="s">
        <v>1255</v>
      </c>
      <c r="C1891" s="1691" t="s">
        <v>1246</v>
      </c>
      <c r="D1891" s="1691">
        <v>1</v>
      </c>
      <c r="E1891" s="1701"/>
      <c r="F1891" s="1619">
        <f t="shared" si="43"/>
        <v>0</v>
      </c>
    </row>
    <row r="1892" spans="1:6" s="1515" customFormat="1" ht="38.25">
      <c r="A1892" s="763">
        <f t="shared" si="42"/>
        <v>29</v>
      </c>
      <c r="B1892" s="1600" t="s">
        <v>1254</v>
      </c>
      <c r="C1892" s="1691" t="s">
        <v>1246</v>
      </c>
      <c r="D1892" s="1691">
        <v>1</v>
      </c>
      <c r="E1892" s="1701"/>
      <c r="F1892" s="1619">
        <f t="shared" si="43"/>
        <v>0</v>
      </c>
    </row>
    <row r="1893" spans="1:6" s="1515" customFormat="1" ht="38.25">
      <c r="A1893" s="763">
        <f t="shared" si="42"/>
        <v>30</v>
      </c>
      <c r="B1893" s="766" t="s">
        <v>1253</v>
      </c>
      <c r="C1893" s="1691" t="s">
        <v>1246</v>
      </c>
      <c r="D1893" s="1691">
        <v>1</v>
      </c>
      <c r="E1893" s="1701"/>
      <c r="F1893" s="1619">
        <f t="shared" si="43"/>
        <v>0</v>
      </c>
    </row>
    <row r="1894" spans="1:6" s="1515" customFormat="1" ht="51">
      <c r="A1894" s="763">
        <f t="shared" si="42"/>
        <v>31</v>
      </c>
      <c r="B1894" s="1600" t="s">
        <v>1252</v>
      </c>
      <c r="C1894" s="1691" t="s">
        <v>1246</v>
      </c>
      <c r="D1894" s="1691">
        <v>1</v>
      </c>
      <c r="E1894" s="1701"/>
      <c r="F1894" s="1619">
        <f t="shared" si="43"/>
        <v>0</v>
      </c>
    </row>
    <row r="1895" spans="1:6" s="1515" customFormat="1" ht="12.75">
      <c r="A1895" s="1874" t="s">
        <v>1381</v>
      </c>
      <c r="B1895" s="1874"/>
      <c r="C1895" s="1876" t="s">
        <v>1196</v>
      </c>
      <c r="D1895" s="1876"/>
      <c r="E1895" s="1702"/>
      <c r="F1895" s="1703">
        <f>SUM(F1864:F1894)</f>
        <v>0</v>
      </c>
    </row>
    <row r="1896" spans="1:6" s="1515" customFormat="1" ht="12.75">
      <c r="A1896" s="763"/>
      <c r="B1896" s="1704"/>
      <c r="C1896" s="1691"/>
      <c r="D1896" s="1691"/>
      <c r="E1896" s="1702"/>
      <c r="F1896" s="1705"/>
    </row>
    <row r="1897" spans="1:6" s="1515" customFormat="1" ht="12.75">
      <c r="A1897" s="758"/>
      <c r="B1897" s="767"/>
      <c r="C1897" s="1691"/>
      <c r="D1897" s="1691"/>
      <c r="E1897" s="1702"/>
      <c r="F1897" s="1702"/>
    </row>
    <row r="1898" spans="1:6" s="1515" customFormat="1" ht="12.75">
      <c r="A1898" s="1874" t="s">
        <v>1250</v>
      </c>
      <c r="B1898" s="1874"/>
      <c r="C1898" s="1876"/>
      <c r="D1898" s="1876"/>
      <c r="E1898" s="1876"/>
      <c r="F1898" s="1876"/>
    </row>
    <row r="1899" spans="1:6" s="1515" customFormat="1" ht="25.5">
      <c r="A1899" s="758">
        <v>1</v>
      </c>
      <c r="B1899" s="1759" t="s">
        <v>1380</v>
      </c>
      <c r="C1899" s="1691" t="s">
        <v>950</v>
      </c>
      <c r="D1899" s="1691">
        <v>0</v>
      </c>
      <c r="E1899" s="1701"/>
      <c r="F1899" s="1702"/>
    </row>
    <row r="1900" spans="1:6" s="1515" customFormat="1" ht="25.5">
      <c r="A1900" s="758">
        <f t="shared" ref="A1900:A1905" si="44">A1899+1</f>
        <v>2</v>
      </c>
      <c r="B1900" s="766" t="s">
        <v>1288</v>
      </c>
      <c r="C1900" s="1691" t="s">
        <v>950</v>
      </c>
      <c r="D1900" s="1691">
        <v>800</v>
      </c>
      <c r="E1900" s="1701"/>
      <c r="F1900" s="1702"/>
    </row>
    <row r="1901" spans="1:6" s="1515" customFormat="1" ht="25.5">
      <c r="A1901" s="758">
        <f t="shared" si="44"/>
        <v>3</v>
      </c>
      <c r="B1901" s="766" t="s">
        <v>1249</v>
      </c>
      <c r="C1901" s="1691" t="s">
        <v>950</v>
      </c>
      <c r="D1901" s="1691">
        <v>500</v>
      </c>
      <c r="E1901" s="1701"/>
      <c r="F1901" s="1702"/>
    </row>
    <row r="1902" spans="1:6" s="1515" customFormat="1" ht="38.25">
      <c r="A1902" s="758">
        <f t="shared" si="44"/>
        <v>4</v>
      </c>
      <c r="B1902" s="766" t="s">
        <v>1379</v>
      </c>
      <c r="C1902" s="1691" t="s">
        <v>950</v>
      </c>
      <c r="D1902" s="1691">
        <v>340</v>
      </c>
      <c r="E1902" s="1701"/>
      <c r="F1902" s="1702"/>
    </row>
    <row r="1903" spans="1:6" s="1515" customFormat="1" ht="25.5">
      <c r="A1903" s="758">
        <f t="shared" si="44"/>
        <v>5</v>
      </c>
      <c r="B1903" s="766" t="s">
        <v>1248</v>
      </c>
      <c r="C1903" s="1691" t="s">
        <v>950</v>
      </c>
      <c r="D1903" s="1691">
        <v>5600</v>
      </c>
      <c r="E1903" s="1701"/>
      <c r="F1903" s="1702"/>
    </row>
    <row r="1904" spans="1:6" s="1515" customFormat="1" ht="38.25">
      <c r="A1904" s="758">
        <f t="shared" si="44"/>
        <v>6</v>
      </c>
      <c r="B1904" s="766" t="s">
        <v>1378</v>
      </c>
      <c r="C1904" s="1691" t="s">
        <v>950</v>
      </c>
      <c r="D1904" s="1691">
        <v>700</v>
      </c>
      <c r="E1904" s="1701"/>
      <c r="F1904" s="1702"/>
    </row>
    <row r="1905" spans="1:6" s="1515" customFormat="1" ht="76.5">
      <c r="A1905" s="758">
        <f t="shared" si="44"/>
        <v>7</v>
      </c>
      <c r="B1905" s="766" t="s">
        <v>1247</v>
      </c>
      <c r="C1905" s="1691" t="s">
        <v>1246</v>
      </c>
      <c r="D1905" s="1691">
        <v>1</v>
      </c>
      <c r="E1905" s="1701"/>
      <c r="F1905" s="1702"/>
    </row>
    <row r="1906" spans="1:6" s="1515" customFormat="1" ht="12.75">
      <c r="A1906" s="1874" t="s">
        <v>1245</v>
      </c>
      <c r="B1906" s="1874"/>
      <c r="C1906" s="1874" t="s">
        <v>1196</v>
      </c>
      <c r="D1906" s="1874"/>
      <c r="E1906" s="769"/>
      <c r="F1906" s="1706">
        <f>SUM(F1899:F1905)</f>
        <v>0</v>
      </c>
    </row>
    <row r="1907" spans="1:6" s="1515" customFormat="1" ht="12.75">
      <c r="A1907" s="763"/>
      <c r="B1907" s="1704"/>
      <c r="C1907" s="758"/>
      <c r="D1907" s="758"/>
      <c r="E1907" s="769"/>
      <c r="F1907" s="764"/>
    </row>
    <row r="1908" spans="1:6" s="1515" customFormat="1" ht="12.75">
      <c r="A1908" s="763"/>
      <c r="B1908" s="767"/>
      <c r="C1908" s="758"/>
      <c r="D1908" s="758"/>
      <c r="E1908" s="1693"/>
      <c r="F1908" s="764"/>
    </row>
    <row r="1909" spans="1:6" s="1515" customFormat="1" ht="12.75">
      <c r="A1909" s="763"/>
      <c r="B1909" s="767" t="s">
        <v>1377</v>
      </c>
      <c r="C1909" s="758"/>
      <c r="D1909" s="758"/>
      <c r="E1909" s="1881">
        <f>F1906+F1895+E1856</f>
        <v>0</v>
      </c>
      <c r="F1909" s="1881"/>
    </row>
    <row r="1910" spans="1:6" s="1515" customFormat="1" ht="12.75">
      <c r="A1910" s="763"/>
      <c r="B1910" s="767"/>
      <c r="C1910" s="758"/>
      <c r="D1910" s="758"/>
      <c r="E1910" s="1706"/>
      <c r="F1910" s="1706"/>
    </row>
    <row r="1911" spans="1:6" s="1515" customFormat="1" ht="12.75">
      <c r="A1911" s="1602"/>
      <c r="B1911" s="1503"/>
      <c r="C1911" s="1504"/>
      <c r="D1911" s="1504"/>
      <c r="E1911" s="1690"/>
    </row>
    <row r="1912" spans="1:6" s="1515" customFormat="1" ht="12.75">
      <c r="A1912" s="1602"/>
      <c r="B1912" s="1503"/>
      <c r="C1912" s="1504"/>
      <c r="D1912" s="1504"/>
      <c r="E1912" s="1690"/>
    </row>
    <row r="1913" spans="1:6" s="1515" customFormat="1" ht="12.75">
      <c r="A1913" s="1602"/>
      <c r="B1913" s="1566" t="s">
        <v>1376</v>
      </c>
      <c r="C1913" s="1504"/>
      <c r="D1913" s="1504"/>
      <c r="E1913" s="1690"/>
    </row>
    <row r="1914" spans="1:6" s="1515" customFormat="1" ht="12.75">
      <c r="A1914" s="1602"/>
      <c r="B1914" s="1503"/>
      <c r="C1914" s="1504"/>
      <c r="D1914" s="1504"/>
      <c r="E1914" s="1690"/>
    </row>
    <row r="1915" spans="1:6" s="1515" customFormat="1" ht="12.75">
      <c r="A1915" s="1602"/>
      <c r="B1915" s="1566" t="s">
        <v>1283</v>
      </c>
      <c r="C1915" s="1504"/>
      <c r="D1915" s="1504"/>
      <c r="E1915" s="1690"/>
    </row>
    <row r="1916" spans="1:6" s="1515" customFormat="1" ht="12.75">
      <c r="A1916" s="1602"/>
      <c r="B1916" s="1503"/>
      <c r="C1916" s="1504"/>
      <c r="D1916" s="1504"/>
      <c r="E1916" s="1690"/>
    </row>
    <row r="1917" spans="1:6" s="1515" customFormat="1" ht="242.25">
      <c r="A1917" s="1707">
        <v>1</v>
      </c>
      <c r="B1917" s="1760" t="s">
        <v>1375</v>
      </c>
      <c r="C1917" s="1709" t="s">
        <v>93</v>
      </c>
      <c r="D1917" s="1709">
        <v>1</v>
      </c>
      <c r="E1917" s="1710"/>
      <c r="F1917" s="1711">
        <f>D1917*E1917</f>
        <v>0</v>
      </c>
    </row>
    <row r="1918" spans="1:6" s="1515" customFormat="1" ht="12.75">
      <c r="A1918" s="1707"/>
      <c r="B1918" s="1708"/>
      <c r="C1918" s="1709"/>
      <c r="D1918" s="1709"/>
      <c r="E1918" s="1710"/>
      <c r="F1918" s="1711"/>
    </row>
    <row r="1919" spans="1:6" s="1515" customFormat="1" ht="12.75">
      <c r="A1919" s="1707">
        <f>A1917+1</f>
        <v>2</v>
      </c>
      <c r="B1919" s="1708" t="s">
        <v>1374</v>
      </c>
      <c r="C1919" s="1709" t="s">
        <v>93</v>
      </c>
      <c r="D1919" s="1709">
        <v>1</v>
      </c>
      <c r="E1919" s="1710"/>
      <c r="F1919" s="1711">
        <f>D1919*E1919</f>
        <v>0</v>
      </c>
    </row>
    <row r="1920" spans="1:6" s="1515" customFormat="1" ht="12.75">
      <c r="A1920" s="1707"/>
      <c r="B1920" s="1708"/>
      <c r="C1920" s="1709"/>
      <c r="D1920" s="1709"/>
      <c r="E1920" s="1710"/>
      <c r="F1920" s="1711"/>
    </row>
    <row r="1921" spans="1:6" s="1515" customFormat="1" ht="140.25">
      <c r="A1921" s="1707">
        <f>A1919+1</f>
        <v>3</v>
      </c>
      <c r="B1921" s="1712" t="s">
        <v>1373</v>
      </c>
      <c r="C1921" s="1709" t="s">
        <v>93</v>
      </c>
      <c r="D1921" s="1709">
        <v>1</v>
      </c>
      <c r="E1921" s="1710"/>
      <c r="F1921" s="1711">
        <f>D1921*E1921</f>
        <v>0</v>
      </c>
    </row>
    <row r="1922" spans="1:6" s="1515" customFormat="1" ht="12.75">
      <c r="A1922" s="1707"/>
      <c r="B1922" s="1712"/>
      <c r="C1922" s="1709"/>
      <c r="D1922" s="1709"/>
      <c r="E1922" s="1710"/>
      <c r="F1922" s="1711"/>
    </row>
    <row r="1923" spans="1:6" s="1515" customFormat="1" ht="114.75">
      <c r="A1923" s="1707">
        <f>A1921+1</f>
        <v>4</v>
      </c>
      <c r="B1923" s="1712" t="s">
        <v>1372</v>
      </c>
      <c r="C1923" s="1709" t="s">
        <v>93</v>
      </c>
      <c r="D1923" s="1709">
        <v>1</v>
      </c>
      <c r="E1923" s="1710"/>
      <c r="F1923" s="1711">
        <f>D1923*E1923</f>
        <v>0</v>
      </c>
    </row>
    <row r="1924" spans="1:6" s="1515" customFormat="1" ht="12.75">
      <c r="A1924" s="1707"/>
      <c r="B1924" s="1712"/>
      <c r="C1924" s="1709"/>
      <c r="D1924" s="1713"/>
      <c r="E1924" s="1710"/>
      <c r="F1924" s="1711"/>
    </row>
    <row r="1925" spans="1:6" s="1515" customFormat="1" ht="216.75">
      <c r="A1925" s="1707">
        <f>A1923+1</f>
        <v>5</v>
      </c>
      <c r="B1925" s="1708" t="s">
        <v>1371</v>
      </c>
      <c r="C1925" s="1709" t="s">
        <v>93</v>
      </c>
      <c r="D1925" s="1709">
        <v>22</v>
      </c>
      <c r="E1925" s="1710"/>
      <c r="F1925" s="1711">
        <f>D1925*E1925</f>
        <v>0</v>
      </c>
    </row>
    <row r="1926" spans="1:6" s="1515" customFormat="1" ht="12.75">
      <c r="A1926" s="1707"/>
      <c r="B1926" s="1708"/>
      <c r="C1926" s="1709"/>
      <c r="D1926" s="1709"/>
      <c r="E1926" s="1710"/>
      <c r="F1926" s="1711"/>
    </row>
    <row r="1927" spans="1:6" s="1515" customFormat="1" ht="76.5">
      <c r="A1927" s="1707">
        <f>A1925+1</f>
        <v>6</v>
      </c>
      <c r="B1927" s="1708" t="s">
        <v>1370</v>
      </c>
      <c r="C1927" s="1709" t="s">
        <v>93</v>
      </c>
      <c r="D1927" s="1709">
        <f>D1925</f>
        <v>22</v>
      </c>
      <c r="E1927" s="1710"/>
      <c r="F1927" s="1711">
        <f>D1927*E1927</f>
        <v>0</v>
      </c>
    </row>
    <row r="1928" spans="1:6" s="1515" customFormat="1" ht="12.75">
      <c r="A1928" s="1707"/>
      <c r="B1928" s="1708"/>
      <c r="C1928" s="1709"/>
      <c r="D1928" s="1709"/>
      <c r="E1928" s="1710"/>
      <c r="F1928" s="1711"/>
    </row>
    <row r="1929" spans="1:6" s="1515" customFormat="1" ht="76.5">
      <c r="A1929" s="1707">
        <f>A1927+1</f>
        <v>7</v>
      </c>
      <c r="B1929" s="1708" t="s">
        <v>1369</v>
      </c>
      <c r="C1929" s="1709" t="s">
        <v>93</v>
      </c>
      <c r="D1929" s="1709">
        <v>24</v>
      </c>
      <c r="E1929" s="1710"/>
      <c r="F1929" s="1711">
        <f>D1929*E1929</f>
        <v>0</v>
      </c>
    </row>
    <row r="1930" spans="1:6" s="1515" customFormat="1" ht="127.5">
      <c r="A1930" s="1707">
        <f>A1929+1</f>
        <v>8</v>
      </c>
      <c r="B1930" s="1708" t="s">
        <v>1368</v>
      </c>
      <c r="C1930" s="1709" t="s">
        <v>93</v>
      </c>
      <c r="D1930" s="1709">
        <v>39</v>
      </c>
      <c r="E1930" s="1710"/>
      <c r="F1930" s="1711">
        <f>D1930*E1930</f>
        <v>0</v>
      </c>
    </row>
    <row r="1931" spans="1:6" s="1515" customFormat="1" ht="12.75">
      <c r="A1931" s="1707"/>
      <c r="B1931" s="1708"/>
      <c r="C1931" s="1709"/>
      <c r="D1931" s="1709"/>
      <c r="E1931" s="1710"/>
      <c r="F1931" s="1711"/>
    </row>
    <row r="1932" spans="1:6" s="1515" customFormat="1" ht="114.75">
      <c r="A1932" s="1707">
        <f>A1930+1</f>
        <v>9</v>
      </c>
      <c r="B1932" s="1708" t="s">
        <v>1367</v>
      </c>
      <c r="C1932" s="1709" t="s">
        <v>93</v>
      </c>
      <c r="D1932" s="1709">
        <v>4</v>
      </c>
      <c r="E1932" s="1710"/>
      <c r="F1932" s="1711">
        <f>D1932*E1932</f>
        <v>0</v>
      </c>
    </row>
    <row r="1933" spans="1:6" s="1515" customFormat="1" ht="12.75">
      <c r="A1933" s="1707"/>
      <c r="B1933" s="1708"/>
      <c r="C1933" s="1709"/>
      <c r="D1933" s="1709"/>
      <c r="E1933" s="1710"/>
      <c r="F1933" s="1711"/>
    </row>
    <row r="1934" spans="1:6" s="1515" customFormat="1" ht="178.5">
      <c r="A1934" s="1707">
        <f>A1932+1</f>
        <v>10</v>
      </c>
      <c r="B1934" s="1708" t="s">
        <v>1366</v>
      </c>
      <c r="C1934" s="1709" t="s">
        <v>93</v>
      </c>
      <c r="D1934" s="1709">
        <v>1</v>
      </c>
      <c r="E1934" s="1710"/>
      <c r="F1934" s="1711">
        <f>D1934*E1934</f>
        <v>0</v>
      </c>
    </row>
    <row r="1935" spans="1:6" s="1515" customFormat="1" ht="12.75">
      <c r="A1935" s="1707"/>
      <c r="B1935" s="1708"/>
      <c r="C1935" s="1709"/>
      <c r="D1935" s="1709"/>
      <c r="E1935" s="1710"/>
      <c r="F1935" s="1711"/>
    </row>
    <row r="1936" spans="1:6" s="1515" customFormat="1" ht="178.5">
      <c r="A1936" s="1707">
        <f>A1934+1</f>
        <v>11</v>
      </c>
      <c r="B1936" s="1708" t="s">
        <v>1365</v>
      </c>
      <c r="C1936" s="1709" t="s">
        <v>93</v>
      </c>
      <c r="D1936" s="1709">
        <v>180</v>
      </c>
      <c r="E1936" s="1710"/>
      <c r="F1936" s="1711">
        <f>D1936*E1936</f>
        <v>0</v>
      </c>
    </row>
    <row r="1937" spans="1:6" s="1515" customFormat="1" ht="12.75">
      <c r="A1937" s="1707"/>
      <c r="B1937" s="1708"/>
      <c r="C1937" s="1709"/>
      <c r="D1937" s="1709"/>
      <c r="E1937" s="1710"/>
      <c r="F1937" s="1711"/>
    </row>
    <row r="1938" spans="1:6" s="1515" customFormat="1" ht="89.25">
      <c r="A1938" s="1707">
        <f>A1936+1</f>
        <v>12</v>
      </c>
      <c r="B1938" s="1708" t="s">
        <v>1364</v>
      </c>
      <c r="C1938" s="1709" t="s">
        <v>93</v>
      </c>
      <c r="D1938" s="1709">
        <v>180</v>
      </c>
      <c r="E1938" s="1710"/>
      <c r="F1938" s="1711">
        <f>D1938*E1938</f>
        <v>0</v>
      </c>
    </row>
    <row r="1939" spans="1:6" s="1515" customFormat="1" ht="12.75">
      <c r="A1939" s="1707"/>
      <c r="B1939" s="1708"/>
      <c r="C1939" s="1709"/>
      <c r="D1939" s="1709"/>
      <c r="E1939" s="1710"/>
      <c r="F1939" s="1711"/>
    </row>
    <row r="1940" spans="1:6" s="1515" customFormat="1" ht="140.25">
      <c r="A1940" s="1707">
        <f>A1938+1</f>
        <v>13</v>
      </c>
      <c r="B1940" s="1708" t="s">
        <v>1363</v>
      </c>
      <c r="C1940" s="1709" t="s">
        <v>93</v>
      </c>
      <c r="D1940" s="1709">
        <v>180</v>
      </c>
      <c r="E1940" s="1710"/>
      <c r="F1940" s="1711">
        <f>D1940*E1940</f>
        <v>0</v>
      </c>
    </row>
    <row r="1941" spans="1:6" s="1515" customFormat="1" ht="12.75">
      <c r="A1941" s="1707"/>
      <c r="B1941" s="1708"/>
      <c r="C1941" s="1709"/>
      <c r="D1941" s="1709"/>
      <c r="E1941" s="1710"/>
      <c r="F1941" s="1711"/>
    </row>
    <row r="1942" spans="1:6" s="1515" customFormat="1" ht="89.25">
      <c r="A1942" s="1707">
        <f>A1940+1</f>
        <v>14</v>
      </c>
      <c r="B1942" s="1712" t="s">
        <v>1362</v>
      </c>
      <c r="C1942" s="1709" t="s">
        <v>93</v>
      </c>
      <c r="D1942" s="1713">
        <v>33</v>
      </c>
      <c r="E1942" s="1710"/>
      <c r="F1942" s="1711">
        <f>D1942*E1942</f>
        <v>0</v>
      </c>
    </row>
    <row r="1943" spans="1:6" s="1515" customFormat="1" ht="12.75">
      <c r="A1943" s="1707"/>
      <c r="B1943" s="1708"/>
      <c r="C1943" s="1709"/>
      <c r="D1943" s="1709"/>
      <c r="E1943" s="1710"/>
      <c r="F1943" s="1711"/>
    </row>
    <row r="1944" spans="1:6" s="1515" customFormat="1" ht="127.5">
      <c r="A1944" s="1707">
        <f>A1942+1</f>
        <v>15</v>
      </c>
      <c r="B1944" s="1712" t="s">
        <v>1361</v>
      </c>
      <c r="C1944" s="1709" t="s">
        <v>93</v>
      </c>
      <c r="D1944" s="1713">
        <v>4</v>
      </c>
      <c r="E1944" s="1710"/>
      <c r="F1944" s="1711">
        <f>D1944*E1944</f>
        <v>0</v>
      </c>
    </row>
    <row r="1945" spans="1:6" s="1515" customFormat="1" ht="12.75">
      <c r="A1945" s="1707"/>
      <c r="B1945" s="1708"/>
      <c r="C1945" s="1709"/>
      <c r="D1945" s="1709"/>
      <c r="E1945" s="1710"/>
      <c r="F1945" s="1711"/>
    </row>
    <row r="1946" spans="1:6" s="1515" customFormat="1" ht="38.25">
      <c r="A1946" s="1707">
        <f>A1944+1</f>
        <v>16</v>
      </c>
      <c r="B1946" s="1708" t="s">
        <v>1360</v>
      </c>
      <c r="C1946" s="1709" t="s">
        <v>93</v>
      </c>
      <c r="D1946" s="1709">
        <v>78</v>
      </c>
      <c r="E1946" s="1710"/>
      <c r="F1946" s="1711">
        <f>D1946*E1946</f>
        <v>0</v>
      </c>
    </row>
    <row r="1947" spans="1:6" s="1515" customFormat="1" ht="12.75">
      <c r="A1947" s="1707"/>
      <c r="B1947" s="1708"/>
      <c r="C1947" s="1709"/>
      <c r="D1947" s="1709"/>
      <c r="E1947" s="1710"/>
      <c r="F1947" s="1711"/>
    </row>
    <row r="1948" spans="1:6" s="1515" customFormat="1" ht="12.75">
      <c r="A1948" s="1707"/>
      <c r="B1948" s="1708"/>
      <c r="C1948" s="1709"/>
      <c r="D1948" s="1709"/>
      <c r="E1948" s="1710"/>
      <c r="F1948" s="1711"/>
    </row>
    <row r="1949" spans="1:6" s="1515" customFormat="1" ht="12.75">
      <c r="A1949" s="1707">
        <f>A1946+1</f>
        <v>17</v>
      </c>
      <c r="B1949" s="1708" t="s">
        <v>1359</v>
      </c>
      <c r="C1949" s="1709" t="s">
        <v>93</v>
      </c>
      <c r="D1949" s="1709">
        <v>23</v>
      </c>
      <c r="E1949" s="1710"/>
      <c r="F1949" s="1711">
        <f>D1949*E1949</f>
        <v>0</v>
      </c>
    </row>
    <row r="1950" spans="1:6" s="1515" customFormat="1" ht="12.75">
      <c r="A1950" s="1707"/>
      <c r="B1950" s="1708"/>
      <c r="C1950" s="1709"/>
      <c r="D1950" s="1709"/>
      <c r="E1950" s="1710"/>
      <c r="F1950" s="1711"/>
    </row>
    <row r="1951" spans="1:6" s="1515" customFormat="1" ht="51">
      <c r="A1951" s="1707">
        <f>A1946+1</f>
        <v>17</v>
      </c>
      <c r="B1951" s="1712" t="s">
        <v>1358</v>
      </c>
      <c r="C1951" s="1709" t="s">
        <v>93</v>
      </c>
      <c r="D1951" s="1709">
        <v>37</v>
      </c>
      <c r="E1951" s="1710"/>
      <c r="F1951" s="1711">
        <f>D1951*E1951</f>
        <v>0</v>
      </c>
    </row>
    <row r="1952" spans="1:6" s="1515" customFormat="1" ht="38.25">
      <c r="A1952" s="1707">
        <f>A1951+1</f>
        <v>18</v>
      </c>
      <c r="B1952" s="1712" t="s">
        <v>1357</v>
      </c>
      <c r="C1952" s="1709" t="s">
        <v>1246</v>
      </c>
      <c r="D1952" s="1709">
        <v>37</v>
      </c>
      <c r="E1952" s="1710"/>
      <c r="F1952" s="1711">
        <f>D1952*E1952</f>
        <v>0</v>
      </c>
    </row>
    <row r="1953" spans="1:6" s="1515" customFormat="1" ht="153">
      <c r="A1953" s="1707">
        <f>A1952+1</f>
        <v>19</v>
      </c>
      <c r="B1953" s="1712" t="s">
        <v>1356</v>
      </c>
      <c r="C1953" s="1709" t="s">
        <v>93</v>
      </c>
      <c r="D1953" s="1709">
        <v>37</v>
      </c>
      <c r="E1953" s="1710"/>
      <c r="F1953" s="1711">
        <f>D1953*E1953</f>
        <v>0</v>
      </c>
    </row>
    <row r="1954" spans="1:6" s="1515" customFormat="1" ht="12.75">
      <c r="A1954" s="1707"/>
      <c r="B1954" s="1712"/>
      <c r="C1954" s="1709"/>
      <c r="D1954" s="1709"/>
      <c r="E1954" s="1710"/>
      <c r="F1954" s="1711"/>
    </row>
    <row r="1955" spans="1:6" s="1515" customFormat="1" ht="51">
      <c r="A1955" s="1707">
        <f>A1953+1</f>
        <v>20</v>
      </c>
      <c r="B1955" s="1712" t="s">
        <v>1355</v>
      </c>
      <c r="C1955" s="1709" t="s">
        <v>93</v>
      </c>
      <c r="D1955" s="1709">
        <v>1</v>
      </c>
      <c r="E1955" s="1710"/>
      <c r="F1955" s="1711">
        <f>D1955*E1955</f>
        <v>0</v>
      </c>
    </row>
    <row r="1956" spans="1:6" s="1515" customFormat="1" ht="12.75">
      <c r="A1956" s="1707"/>
      <c r="B1956" s="1712"/>
      <c r="C1956" s="1709"/>
      <c r="D1956" s="1709"/>
      <c r="E1956" s="1710"/>
      <c r="F1956" s="1711"/>
    </row>
    <row r="1957" spans="1:6" s="1515" customFormat="1" ht="140.25">
      <c r="A1957" s="1707">
        <f>A1955+1</f>
        <v>21</v>
      </c>
      <c r="B1957" s="1708" t="s">
        <v>1354</v>
      </c>
      <c r="C1957" s="1709" t="s">
        <v>1246</v>
      </c>
      <c r="D1957" s="1714">
        <v>4</v>
      </c>
      <c r="E1957" s="1710"/>
      <c r="F1957" s="1711">
        <f>D1957*E1957</f>
        <v>0</v>
      </c>
    </row>
    <row r="1958" spans="1:6" s="1515" customFormat="1" ht="12.75">
      <c r="A1958" s="1707"/>
      <c r="B1958" s="1708"/>
      <c r="C1958" s="1709"/>
      <c r="D1958" s="1714"/>
      <c r="E1958" s="1710"/>
      <c r="F1958" s="1711"/>
    </row>
    <row r="1959" spans="1:6" s="1515" customFormat="1" ht="12.75">
      <c r="A1959" s="1707">
        <f>A1957+1</f>
        <v>22</v>
      </c>
      <c r="B1959" s="1708" t="s">
        <v>1353</v>
      </c>
      <c r="C1959" s="1709" t="s">
        <v>93</v>
      </c>
      <c r="D1959" s="1709">
        <v>4</v>
      </c>
      <c r="E1959" s="1710"/>
      <c r="F1959" s="1711">
        <f>D1959*E1959</f>
        <v>0</v>
      </c>
    </row>
    <row r="1960" spans="1:6" s="1515" customFormat="1" ht="12.75">
      <c r="A1960" s="1707"/>
      <c r="B1960" s="1708"/>
      <c r="C1960" s="1709"/>
      <c r="D1960" s="1709"/>
      <c r="E1960" s="1710"/>
      <c r="F1960" s="1711"/>
    </row>
    <row r="1961" spans="1:6" s="1515" customFormat="1" ht="12.75">
      <c r="A1961" s="1707">
        <f>A1959+1</f>
        <v>23</v>
      </c>
      <c r="B1961" s="1712" t="s">
        <v>1352</v>
      </c>
      <c r="C1961" s="1709" t="s">
        <v>93</v>
      </c>
      <c r="D1961" s="1709">
        <v>4</v>
      </c>
      <c r="E1961" s="1710"/>
      <c r="F1961" s="1711">
        <f>D1961*E1961</f>
        <v>0</v>
      </c>
    </row>
    <row r="1962" spans="1:6" s="1515" customFormat="1" ht="12.75">
      <c r="A1962" s="1707"/>
      <c r="B1962" s="1712"/>
      <c r="C1962" s="1709"/>
      <c r="D1962" s="1709"/>
      <c r="E1962" s="1710"/>
      <c r="F1962" s="1711"/>
    </row>
    <row r="1963" spans="1:6" s="1515" customFormat="1" ht="25.5">
      <c r="A1963" s="1707">
        <f>A1961+1</f>
        <v>24</v>
      </c>
      <c r="B1963" s="1712" t="s">
        <v>1351</v>
      </c>
      <c r="C1963" s="1709" t="s">
        <v>93</v>
      </c>
      <c r="D1963" s="1709">
        <v>8</v>
      </c>
      <c r="E1963" s="1710"/>
      <c r="F1963" s="1711">
        <f>D1963*E1963</f>
        <v>0</v>
      </c>
    </row>
    <row r="1964" spans="1:6" s="1515" customFormat="1" ht="12.75">
      <c r="A1964" s="1707"/>
      <c r="B1964" s="1712"/>
      <c r="C1964" s="1709"/>
      <c r="D1964" s="1709"/>
      <c r="E1964" s="1710"/>
      <c r="F1964" s="1711"/>
    </row>
    <row r="1965" spans="1:6" s="1515" customFormat="1" ht="318.75">
      <c r="A1965" s="1707">
        <f>A1963+1</f>
        <v>25</v>
      </c>
      <c r="B1965" s="1715" t="s">
        <v>1350</v>
      </c>
      <c r="C1965" s="1709" t="s">
        <v>93</v>
      </c>
      <c r="D1965" s="1709">
        <v>1</v>
      </c>
      <c r="E1965" s="1710"/>
      <c r="F1965" s="1711">
        <f>D1965*E1965</f>
        <v>0</v>
      </c>
    </row>
    <row r="1966" spans="1:6" s="1515" customFormat="1" ht="12.75">
      <c r="A1966" s="1707"/>
      <c r="B1966" s="1715"/>
      <c r="C1966" s="1709"/>
      <c r="D1966" s="1709"/>
      <c r="E1966" s="1710"/>
      <c r="F1966" s="1711"/>
    </row>
    <row r="1967" spans="1:6" s="1515" customFormat="1" ht="25.5">
      <c r="A1967" s="1707">
        <f>A1965+1</f>
        <v>26</v>
      </c>
      <c r="B1967" s="1708" t="s">
        <v>1349</v>
      </c>
      <c r="C1967" s="1709" t="s">
        <v>93</v>
      </c>
      <c r="D1967" s="1709">
        <v>1</v>
      </c>
      <c r="E1967" s="1710"/>
      <c r="F1967" s="1711">
        <f>D1967*E1967</f>
        <v>0</v>
      </c>
    </row>
    <row r="1968" spans="1:6" s="1515" customFormat="1" ht="12.75">
      <c r="A1968" s="1707"/>
      <c r="B1968" s="1708"/>
      <c r="C1968" s="1709"/>
      <c r="D1968" s="1709"/>
      <c r="E1968" s="1710"/>
      <c r="F1968" s="1711"/>
    </row>
    <row r="1969" spans="1:6" s="1515" customFormat="1" ht="38.25">
      <c r="A1969" s="1707">
        <f>A1967+1</f>
        <v>27</v>
      </c>
      <c r="B1969" s="1712" t="s">
        <v>1348</v>
      </c>
      <c r="C1969" s="1709" t="s">
        <v>93</v>
      </c>
      <c r="D1969" s="1709">
        <v>20</v>
      </c>
      <c r="E1969" s="1710"/>
      <c r="F1969" s="1711">
        <f>D1969*E1969</f>
        <v>0</v>
      </c>
    </row>
    <row r="1970" spans="1:6" s="1515" customFormat="1" ht="12.75">
      <c r="A1970" s="1707"/>
      <c r="B1970" s="1708"/>
      <c r="C1970" s="1709"/>
      <c r="D1970" s="1709"/>
      <c r="E1970" s="1710"/>
      <c r="F1970" s="1711"/>
    </row>
    <row r="1971" spans="1:6" s="1515" customFormat="1" ht="153">
      <c r="A1971" s="1707">
        <f>A1969+1</f>
        <v>28</v>
      </c>
      <c r="B1971" s="1712" t="s">
        <v>1347</v>
      </c>
      <c r="C1971" s="1716" t="s">
        <v>93</v>
      </c>
      <c r="D1971" s="1717">
        <v>3</v>
      </c>
      <c r="E1971" s="1718"/>
      <c r="F1971" s="1711">
        <f>D1971*E1971</f>
        <v>0</v>
      </c>
    </row>
    <row r="1972" spans="1:6" s="1515" customFormat="1" ht="12.75">
      <c r="A1972" s="1707"/>
      <c r="B1972" s="1712"/>
      <c r="C1972" s="1709"/>
      <c r="D1972" s="1709"/>
      <c r="E1972" s="1710"/>
      <c r="F1972" s="1711"/>
    </row>
    <row r="1973" spans="1:6" s="1515" customFormat="1" ht="280.5">
      <c r="A1973" s="1707">
        <f>A1971+1</f>
        <v>29</v>
      </c>
      <c r="B1973" s="1712" t="s">
        <v>1346</v>
      </c>
      <c r="C1973" s="1717" t="s">
        <v>3377</v>
      </c>
      <c r="D1973" s="1717">
        <v>3</v>
      </c>
      <c r="E1973" s="1718"/>
      <c r="F1973" s="1711">
        <f>D1973*E1973</f>
        <v>0</v>
      </c>
    </row>
    <row r="1974" spans="1:6" s="1515" customFormat="1" ht="12.75">
      <c r="A1974" s="1707"/>
      <c r="B1974" s="1712"/>
      <c r="C1974" s="1709"/>
      <c r="D1974" s="1709"/>
      <c r="E1974" s="1710"/>
      <c r="F1974" s="1711"/>
    </row>
    <row r="1975" spans="1:6" s="1515" customFormat="1" ht="51">
      <c r="A1975" s="1707">
        <f>A1973+1</f>
        <v>30</v>
      </c>
      <c r="B1975" s="1712" t="s">
        <v>1345</v>
      </c>
      <c r="C1975" s="1716" t="s">
        <v>93</v>
      </c>
      <c r="D1975" s="1717">
        <v>1</v>
      </c>
      <c r="E1975" s="1718"/>
      <c r="F1975" s="1711">
        <f>D1975*E1975</f>
        <v>0</v>
      </c>
    </row>
    <row r="1976" spans="1:6" s="1515" customFormat="1" ht="12.75">
      <c r="A1976" s="1707"/>
      <c r="B1976" s="1712"/>
      <c r="C1976" s="1709"/>
      <c r="D1976" s="1709"/>
      <c r="E1976" s="1710"/>
      <c r="F1976" s="1711"/>
    </row>
    <row r="1977" spans="1:6" s="1515" customFormat="1" ht="25.5">
      <c r="A1977" s="1707">
        <f>A1975+1</f>
        <v>31</v>
      </c>
      <c r="B1977" s="1712" t="s">
        <v>1344</v>
      </c>
      <c r="C1977" s="1716" t="s">
        <v>93</v>
      </c>
      <c r="D1977" s="1717">
        <v>3</v>
      </c>
      <c r="E1977" s="1718"/>
      <c r="F1977" s="1711">
        <f>D1977*E1977</f>
        <v>0</v>
      </c>
    </row>
    <row r="1978" spans="1:6" s="1515" customFormat="1" ht="12.75">
      <c r="A1978" s="1707"/>
      <c r="B1978" s="1712"/>
      <c r="C1978" s="1709"/>
      <c r="D1978" s="1709"/>
      <c r="E1978" s="1710"/>
      <c r="F1978" s="1711"/>
    </row>
    <row r="1979" spans="1:6" s="1515" customFormat="1" ht="38.25">
      <c r="A1979" s="1707">
        <f>A1977+1</f>
        <v>32</v>
      </c>
      <c r="B1979" s="1708" t="s">
        <v>1343</v>
      </c>
      <c r="C1979" s="1709" t="s">
        <v>93</v>
      </c>
      <c r="D1979" s="1709">
        <v>4</v>
      </c>
      <c r="E1979" s="1710"/>
      <c r="F1979" s="1711">
        <f>D1979*E1979</f>
        <v>0</v>
      </c>
    </row>
    <row r="1980" spans="1:6" s="1515" customFormat="1" ht="12.75">
      <c r="A1980" s="1709"/>
      <c r="B1980" s="1708"/>
      <c r="C1980" s="1709"/>
      <c r="D1980" s="1709"/>
      <c r="E1980" s="1710"/>
      <c r="F1980" s="1719"/>
    </row>
    <row r="1981" spans="1:6" s="1515" customFormat="1" ht="89.25">
      <c r="A1981" s="1707">
        <f>A1979+1</f>
        <v>33</v>
      </c>
      <c r="B1981" s="1708" t="s">
        <v>1342</v>
      </c>
      <c r="C1981" s="1709"/>
      <c r="D1981" s="1709">
        <v>7</v>
      </c>
      <c r="E1981" s="1710"/>
      <c r="F1981" s="1711">
        <f>D1981*E1981</f>
        <v>0</v>
      </c>
    </row>
    <row r="1982" spans="1:6" s="1515" customFormat="1" ht="12.75">
      <c r="A1982" s="1709"/>
      <c r="B1982" s="1708"/>
      <c r="C1982" s="1709"/>
      <c r="D1982" s="1709"/>
      <c r="E1982" s="1710"/>
      <c r="F1982" s="1719"/>
    </row>
    <row r="1983" spans="1:6" s="1515" customFormat="1" ht="51">
      <c r="A1983" s="1707">
        <f>A1981+1</f>
        <v>34</v>
      </c>
      <c r="B1983" s="1708" t="s">
        <v>1341</v>
      </c>
      <c r="C1983" s="1709" t="s">
        <v>93</v>
      </c>
      <c r="D1983" s="1709">
        <v>7</v>
      </c>
      <c r="E1983" s="1710"/>
      <c r="F1983" s="1711">
        <f>D1983*E1983</f>
        <v>0</v>
      </c>
    </row>
    <row r="1984" spans="1:6" s="1515" customFormat="1" ht="293.25">
      <c r="A1984" s="1707">
        <f>A1983+1</f>
        <v>35</v>
      </c>
      <c r="B1984" s="1708" t="s">
        <v>1340</v>
      </c>
      <c r="C1984" s="1709" t="s">
        <v>93</v>
      </c>
      <c r="D1984" s="1709">
        <v>2</v>
      </c>
      <c r="E1984" s="1710"/>
      <c r="F1984" s="1711">
        <f>D1984*E1984</f>
        <v>0</v>
      </c>
    </row>
    <row r="1985" spans="1:6" s="1515" customFormat="1" ht="12.75">
      <c r="A1985" s="1709"/>
      <c r="B1985" s="1708"/>
      <c r="C1985" s="1709"/>
      <c r="D1985" s="1709"/>
      <c r="E1985" s="1710"/>
      <c r="F1985" s="1719"/>
    </row>
    <row r="1986" spans="1:6" s="1515" customFormat="1" ht="38.25">
      <c r="A1986" s="1707">
        <f>A1984+1</f>
        <v>36</v>
      </c>
      <c r="B1986" s="1708" t="s">
        <v>1339</v>
      </c>
      <c r="C1986" s="1709" t="s">
        <v>93</v>
      </c>
      <c r="D1986" s="1709">
        <v>2</v>
      </c>
      <c r="E1986" s="1710"/>
      <c r="F1986" s="1711">
        <f>D1986*E1986</f>
        <v>0</v>
      </c>
    </row>
    <row r="1987" spans="1:6" s="1515" customFormat="1" ht="89.25">
      <c r="A1987" s="1707">
        <f>A1986+1</f>
        <v>37</v>
      </c>
      <c r="B1987" s="1708" t="s">
        <v>1338</v>
      </c>
      <c r="C1987" s="1709" t="s">
        <v>93</v>
      </c>
      <c r="D1987" s="1709">
        <v>3</v>
      </c>
      <c r="E1987" s="1710"/>
      <c r="F1987" s="1711">
        <f>D1987*E1987</f>
        <v>0</v>
      </c>
    </row>
    <row r="1988" spans="1:6" s="1515" customFormat="1" ht="229.5">
      <c r="A1988" s="1707">
        <f>A1987+1</f>
        <v>38</v>
      </c>
      <c r="B1988" s="1712" t="s">
        <v>1337</v>
      </c>
      <c r="C1988" s="1709" t="s">
        <v>93</v>
      </c>
      <c r="D1988" s="1709">
        <v>3</v>
      </c>
      <c r="E1988" s="1710"/>
      <c r="F1988" s="1711">
        <f>D1988*E1988</f>
        <v>0</v>
      </c>
    </row>
    <row r="1989" spans="1:6" s="1515" customFormat="1" ht="12.75">
      <c r="A1989" s="1709"/>
      <c r="B1989" s="1712"/>
      <c r="C1989" s="1709"/>
      <c r="D1989" s="1709"/>
      <c r="E1989" s="1710"/>
      <c r="F1989" s="1719"/>
    </row>
    <row r="1990" spans="1:6" s="1515" customFormat="1" ht="140.25">
      <c r="A1990" s="1707">
        <f>A1988+1</f>
        <v>39</v>
      </c>
      <c r="B1990" s="1708" t="s">
        <v>1336</v>
      </c>
      <c r="C1990" s="1709" t="s">
        <v>93</v>
      </c>
      <c r="D1990" s="1709">
        <v>2</v>
      </c>
      <c r="E1990" s="1710"/>
      <c r="F1990" s="1711">
        <f>D1990*E1990</f>
        <v>0</v>
      </c>
    </row>
    <row r="1991" spans="1:6" s="1515" customFormat="1" ht="12.75">
      <c r="A1991" s="1709"/>
      <c r="B1991" s="1712"/>
      <c r="C1991" s="1709"/>
      <c r="D1991" s="1709"/>
      <c r="E1991" s="1710"/>
      <c r="F1991" s="1719"/>
    </row>
    <row r="1992" spans="1:6" s="1515" customFormat="1" ht="114.75">
      <c r="A1992" s="1707">
        <f>A1990+1</f>
        <v>40</v>
      </c>
      <c r="B1992" s="1708" t="s">
        <v>1335</v>
      </c>
      <c r="C1992" s="1709" t="s">
        <v>93</v>
      </c>
      <c r="D1992" s="1709">
        <v>3</v>
      </c>
      <c r="E1992" s="1710"/>
      <c r="F1992" s="1711">
        <f>D1992*E1992</f>
        <v>0</v>
      </c>
    </row>
    <row r="1993" spans="1:6" s="1515" customFormat="1" ht="63.75">
      <c r="A1993" s="1709">
        <f>A1992+1</f>
        <v>41</v>
      </c>
      <c r="B1993" s="1708" t="s">
        <v>1334</v>
      </c>
      <c r="C1993" s="1709" t="s">
        <v>93</v>
      </c>
      <c r="D1993" s="1709">
        <v>2</v>
      </c>
      <c r="E1993" s="1710"/>
      <c r="F1993" s="1711">
        <f>D1993*E1993</f>
        <v>0</v>
      </c>
    </row>
    <row r="1994" spans="1:6" s="1515" customFormat="1" ht="76.5">
      <c r="A1994" s="1709">
        <f>A1993+1</f>
        <v>42</v>
      </c>
      <c r="B1994" s="1708" t="s">
        <v>1333</v>
      </c>
      <c r="C1994" s="1709" t="s">
        <v>93</v>
      </c>
      <c r="D1994" s="1709">
        <v>1</v>
      </c>
      <c r="E1994" s="1710"/>
      <c r="F1994" s="1711">
        <f>D1994*E1994</f>
        <v>0</v>
      </c>
    </row>
    <row r="1995" spans="1:6" s="1515" customFormat="1" ht="12.75">
      <c r="A1995" s="1707"/>
      <c r="B1995" s="1708"/>
      <c r="C1995" s="1709"/>
      <c r="D1995" s="1709"/>
      <c r="E1995" s="1710"/>
      <c r="F1995" s="1711"/>
    </row>
    <row r="1996" spans="1:6" s="1515" customFormat="1" ht="165.75">
      <c r="A1996" s="1707">
        <f>A1994+1</f>
        <v>43</v>
      </c>
      <c r="B1996" s="1708" t="s">
        <v>1332</v>
      </c>
      <c r="C1996" s="1709" t="s">
        <v>93</v>
      </c>
      <c r="D1996" s="1709">
        <v>4</v>
      </c>
      <c r="E1996" s="1710"/>
      <c r="F1996" s="1711">
        <f>D1996*E1996</f>
        <v>0</v>
      </c>
    </row>
    <row r="1997" spans="1:6" s="1515" customFormat="1" ht="12.75">
      <c r="A1997" s="1707"/>
      <c r="B1997" s="1708"/>
      <c r="C1997" s="1709"/>
      <c r="D1997" s="1709"/>
      <c r="E1997" s="1710"/>
      <c r="F1997" s="1711"/>
    </row>
    <row r="1998" spans="1:6" s="1515" customFormat="1" ht="114.75">
      <c r="A1998" s="1707">
        <f>A1996+1</f>
        <v>44</v>
      </c>
      <c r="B1998" s="1715" t="s">
        <v>1331</v>
      </c>
      <c r="C1998" s="1709" t="s">
        <v>93</v>
      </c>
      <c r="D1998" s="1709">
        <v>1</v>
      </c>
      <c r="E1998" s="1710"/>
      <c r="F1998" s="1711">
        <f>D1998*E1998</f>
        <v>0</v>
      </c>
    </row>
    <row r="1999" spans="1:6" s="1515" customFormat="1" ht="12.75">
      <c r="A1999" s="1707"/>
      <c r="B1999" s="1708"/>
      <c r="C1999" s="1709"/>
      <c r="D1999" s="1709"/>
      <c r="E1999" s="1710"/>
      <c r="F1999" s="1711"/>
    </row>
    <row r="2000" spans="1:6" s="1515" customFormat="1" ht="63.75">
      <c r="A2000" s="1707">
        <f>A1998+1</f>
        <v>45</v>
      </c>
      <c r="B2000" s="1708" t="s">
        <v>1330</v>
      </c>
      <c r="C2000" s="1709" t="s">
        <v>93</v>
      </c>
      <c r="D2000" s="1709">
        <v>2</v>
      </c>
      <c r="E2000" s="1710"/>
      <c r="F2000" s="1711">
        <f>D2000*E2000</f>
        <v>0</v>
      </c>
    </row>
    <row r="2001" spans="1:6" s="1515" customFormat="1" ht="51">
      <c r="A2001" s="1707">
        <f>A2000+1</f>
        <v>46</v>
      </c>
      <c r="B2001" s="1708" t="s">
        <v>1329</v>
      </c>
      <c r="C2001" s="1709" t="s">
        <v>93</v>
      </c>
      <c r="D2001" s="1709">
        <v>2</v>
      </c>
      <c r="E2001" s="1710"/>
      <c r="F2001" s="1711">
        <f>D2001*E2001</f>
        <v>0</v>
      </c>
    </row>
    <row r="2002" spans="1:6" s="1515" customFormat="1" ht="409.5">
      <c r="A2002" s="1707">
        <f>A2001+1</f>
        <v>47</v>
      </c>
      <c r="B2002" s="1715" t="s">
        <v>1328</v>
      </c>
      <c r="C2002" s="1709" t="s">
        <v>93</v>
      </c>
      <c r="D2002" s="1709">
        <v>1</v>
      </c>
      <c r="E2002" s="1710"/>
      <c r="F2002" s="1711">
        <f>D2002*E2002</f>
        <v>0</v>
      </c>
    </row>
    <row r="2003" spans="1:6" s="1515" customFormat="1" ht="12.75">
      <c r="A2003" s="1707"/>
      <c r="B2003" s="1708"/>
      <c r="C2003" s="1709"/>
      <c r="D2003" s="1709"/>
      <c r="E2003" s="1710"/>
      <c r="F2003" s="1711"/>
    </row>
    <row r="2004" spans="1:6" s="1515" customFormat="1" ht="331.5">
      <c r="A2004" s="1707">
        <f>A2002+1</f>
        <v>48</v>
      </c>
      <c r="B2004" s="1708" t="s">
        <v>1327</v>
      </c>
      <c r="C2004" s="1709" t="s">
        <v>93</v>
      </c>
      <c r="D2004" s="1709">
        <v>2</v>
      </c>
      <c r="E2004" s="1710"/>
      <c r="F2004" s="1711"/>
    </row>
    <row r="2005" spans="1:6" s="1515" customFormat="1" ht="12.75">
      <c r="A2005" s="1707"/>
      <c r="B2005" s="1708"/>
      <c r="C2005" s="1709"/>
      <c r="D2005" s="1709"/>
      <c r="E2005" s="1710"/>
      <c r="F2005" s="1711"/>
    </row>
    <row r="2006" spans="1:6" s="1515" customFormat="1" ht="178.5">
      <c r="A2006" s="1707">
        <f>A2004+1</f>
        <v>49</v>
      </c>
      <c r="B2006" s="1715" t="s">
        <v>1326</v>
      </c>
      <c r="C2006" s="1709" t="s">
        <v>93</v>
      </c>
      <c r="D2006" s="1709">
        <v>1</v>
      </c>
      <c r="E2006" s="1710"/>
      <c r="F2006" s="1711">
        <f>D2006*E2006</f>
        <v>0</v>
      </c>
    </row>
    <row r="2007" spans="1:6" s="1515" customFormat="1" ht="12.75">
      <c r="A2007" s="1707"/>
      <c r="B2007" s="1708"/>
      <c r="C2007" s="1709"/>
      <c r="D2007" s="1709"/>
      <c r="E2007" s="1710"/>
      <c r="F2007" s="1711"/>
    </row>
    <row r="2008" spans="1:6" s="1515" customFormat="1" ht="242.25">
      <c r="A2008" s="1707">
        <f>A2006+1</f>
        <v>50</v>
      </c>
      <c r="B2008" s="1715" t="s">
        <v>1325</v>
      </c>
      <c r="C2008" s="1709" t="s">
        <v>93</v>
      </c>
      <c r="D2008" s="1709">
        <v>1</v>
      </c>
      <c r="E2008" s="1710"/>
      <c r="F2008" s="1711">
        <f>D2008*E2008</f>
        <v>0</v>
      </c>
    </row>
    <row r="2009" spans="1:6" s="1515" customFormat="1" ht="12.75">
      <c r="A2009" s="1707"/>
      <c r="B2009" s="1708"/>
      <c r="C2009" s="1709"/>
      <c r="D2009" s="1709"/>
      <c r="E2009" s="1710"/>
      <c r="F2009" s="1711"/>
    </row>
    <row r="2010" spans="1:6" s="1515" customFormat="1" ht="382.5">
      <c r="A2010" s="1707">
        <f>A2008+1</f>
        <v>51</v>
      </c>
      <c r="B2010" s="1715" t="s">
        <v>1324</v>
      </c>
      <c r="C2010" s="1709" t="s">
        <v>93</v>
      </c>
      <c r="D2010" s="1709">
        <v>1</v>
      </c>
      <c r="E2010" s="1710"/>
      <c r="F2010" s="1711"/>
    </row>
    <row r="2011" spans="1:6" s="1515" customFormat="1" ht="12.75">
      <c r="A2011" s="1707"/>
      <c r="B2011" s="1708"/>
      <c r="C2011" s="1709"/>
      <c r="D2011" s="1709"/>
      <c r="E2011" s="1710"/>
      <c r="F2011" s="1711"/>
    </row>
    <row r="2012" spans="1:6" s="1515" customFormat="1" ht="229.5">
      <c r="A2012" s="1707">
        <f>A2010+1</f>
        <v>52</v>
      </c>
      <c r="B2012" s="1715" t="s">
        <v>1323</v>
      </c>
      <c r="C2012" s="1709" t="s">
        <v>1246</v>
      </c>
      <c r="D2012" s="1709">
        <v>1</v>
      </c>
      <c r="E2012" s="1710"/>
      <c r="F2012" s="1711">
        <f>D2012*E2012</f>
        <v>0</v>
      </c>
    </row>
    <row r="2013" spans="1:6" s="1515" customFormat="1" ht="12.75">
      <c r="A2013" s="1707"/>
      <c r="B2013" s="1708"/>
      <c r="C2013" s="1709"/>
      <c r="D2013" s="1709"/>
      <c r="E2013" s="1710"/>
      <c r="F2013" s="1711"/>
    </row>
    <row r="2014" spans="1:6" s="1515" customFormat="1" ht="38.25">
      <c r="A2014" s="1707">
        <f>A2012+1</f>
        <v>53</v>
      </c>
      <c r="B2014" s="1708" t="s">
        <v>1322</v>
      </c>
      <c r="C2014" s="1709" t="s">
        <v>93</v>
      </c>
      <c r="D2014" s="1709">
        <v>2</v>
      </c>
      <c r="E2014" s="1710"/>
      <c r="F2014" s="1711">
        <f>D2014*E2014</f>
        <v>0</v>
      </c>
    </row>
    <row r="2015" spans="1:6" s="1515" customFormat="1" ht="12.75">
      <c r="A2015" s="1707"/>
      <c r="B2015" s="1708"/>
      <c r="C2015" s="1709"/>
      <c r="D2015" s="1709"/>
      <c r="E2015" s="1710"/>
      <c r="F2015" s="1711"/>
    </row>
    <row r="2016" spans="1:6" s="1515" customFormat="1" ht="51">
      <c r="A2016" s="1707">
        <f>A2014+1</f>
        <v>54</v>
      </c>
      <c r="B2016" s="1708" t="s">
        <v>1321</v>
      </c>
      <c r="C2016" s="1709" t="s">
        <v>93</v>
      </c>
      <c r="D2016" s="1709">
        <v>1</v>
      </c>
      <c r="E2016" s="1710"/>
      <c r="F2016" s="1711">
        <f>D2016*E2016</f>
        <v>0</v>
      </c>
    </row>
    <row r="2017" spans="1:6" s="1515" customFormat="1" ht="12.75">
      <c r="A2017" s="1707"/>
      <c r="B2017" s="1708"/>
      <c r="C2017" s="1709"/>
      <c r="D2017" s="1709"/>
      <c r="E2017" s="1710"/>
      <c r="F2017" s="1711"/>
    </row>
    <row r="2018" spans="1:6" s="1515" customFormat="1" ht="12.75">
      <c r="A2018" s="1882" t="s">
        <v>1320</v>
      </c>
      <c r="B2018" s="1882"/>
      <c r="C2018" s="1882" t="s">
        <v>1196</v>
      </c>
      <c r="D2018" s="1882"/>
      <c r="E2018" s="1883">
        <f>SUM(F1917:F2016)</f>
        <v>0</v>
      </c>
      <c r="F2018" s="1883"/>
    </row>
    <row r="2019" spans="1:6" s="1515" customFormat="1" ht="12.75">
      <c r="A2019" s="760"/>
      <c r="B2019" s="760"/>
      <c r="C2019" s="760"/>
      <c r="D2019" s="760"/>
      <c r="E2019" s="1707"/>
      <c r="F2019" s="1707"/>
    </row>
    <row r="2020" spans="1:6" s="1515" customFormat="1" ht="12.75">
      <c r="A2020" s="1878" t="s">
        <v>1319</v>
      </c>
      <c r="B2020" s="1878"/>
      <c r="C2020" s="1878"/>
      <c r="D2020" s="1878"/>
      <c r="E2020" s="1878"/>
      <c r="F2020" s="1878"/>
    </row>
    <row r="2021" spans="1:6" s="1515" customFormat="1" ht="12.75">
      <c r="A2021" s="1720"/>
      <c r="B2021" s="1720"/>
      <c r="C2021" s="1720"/>
      <c r="D2021" s="1720"/>
      <c r="E2021" s="1720"/>
      <c r="F2021" s="1720"/>
    </row>
    <row r="2022" spans="1:6" s="1515" customFormat="1" ht="12.75">
      <c r="A2022" s="1721"/>
      <c r="B2022" s="761" t="s">
        <v>1283</v>
      </c>
      <c r="C2022" s="1879"/>
      <c r="D2022" s="1879"/>
      <c r="E2022" s="1879"/>
      <c r="F2022" s="1879"/>
    </row>
    <row r="2023" spans="1:6" s="1515" customFormat="1" ht="12.75">
      <c r="A2023" s="1721"/>
      <c r="B2023" s="761"/>
      <c r="C2023" s="1879"/>
      <c r="D2023" s="1879"/>
      <c r="E2023" s="1879"/>
      <c r="F2023" s="1879"/>
    </row>
    <row r="2024" spans="1:6" s="1515" customFormat="1" ht="12.75">
      <c r="A2024" s="1721"/>
      <c r="B2024" s="1721"/>
      <c r="C2024" s="1721"/>
      <c r="D2024" s="1721"/>
      <c r="E2024" s="1721"/>
      <c r="F2024" s="1721"/>
    </row>
    <row r="2025" spans="1:6" s="1515" customFormat="1" ht="38.25">
      <c r="A2025" s="1707">
        <v>1</v>
      </c>
      <c r="B2025" s="1722" t="s">
        <v>1318</v>
      </c>
      <c r="C2025" s="1707" t="s">
        <v>1246</v>
      </c>
      <c r="D2025" s="1707">
        <v>1</v>
      </c>
      <c r="E2025" s="1723"/>
      <c r="F2025" s="1711">
        <f>D2025*E2025</f>
        <v>0</v>
      </c>
    </row>
    <row r="2026" spans="1:6" s="1515" customFormat="1" ht="76.5">
      <c r="A2026" s="1707">
        <f t="shared" ref="A2026:A2059" si="45">A2025+1</f>
        <v>2</v>
      </c>
      <c r="B2026" s="1724" t="s">
        <v>1317</v>
      </c>
      <c r="C2026" s="1707" t="s">
        <v>1246</v>
      </c>
      <c r="D2026" s="1707">
        <v>1</v>
      </c>
      <c r="E2026" s="1723"/>
      <c r="F2026" s="1711">
        <f t="shared" ref="F2026:F2059" si="46">D2026*E2026</f>
        <v>0</v>
      </c>
    </row>
    <row r="2027" spans="1:6" s="1515" customFormat="1" ht="102">
      <c r="A2027" s="1707">
        <f t="shared" si="45"/>
        <v>3</v>
      </c>
      <c r="B2027" s="1724" t="s">
        <v>1316</v>
      </c>
      <c r="C2027" s="1707" t="s">
        <v>1246</v>
      </c>
      <c r="D2027" s="1707">
        <v>1</v>
      </c>
      <c r="E2027" s="1710"/>
      <c r="F2027" s="1711">
        <f t="shared" si="46"/>
        <v>0</v>
      </c>
    </row>
    <row r="2028" spans="1:6" s="1515" customFormat="1" ht="102">
      <c r="A2028" s="1707">
        <f t="shared" si="45"/>
        <v>4</v>
      </c>
      <c r="B2028" s="1724" t="s">
        <v>1315</v>
      </c>
      <c r="C2028" s="1707" t="s">
        <v>1246</v>
      </c>
      <c r="D2028" s="1707">
        <v>1</v>
      </c>
      <c r="E2028" s="1710"/>
      <c r="F2028" s="1711">
        <f t="shared" si="46"/>
        <v>0</v>
      </c>
    </row>
    <row r="2029" spans="1:6" s="1515" customFormat="1" ht="127.5">
      <c r="A2029" s="1707">
        <f t="shared" si="45"/>
        <v>5</v>
      </c>
      <c r="B2029" s="1724" t="s">
        <v>1314</v>
      </c>
      <c r="C2029" s="1707" t="s">
        <v>1246</v>
      </c>
      <c r="D2029" s="1707">
        <v>1</v>
      </c>
      <c r="E2029" s="1710"/>
      <c r="F2029" s="1711">
        <f t="shared" si="46"/>
        <v>0</v>
      </c>
    </row>
    <row r="2030" spans="1:6" s="1515" customFormat="1" ht="114.75">
      <c r="A2030" s="1707">
        <f t="shared" si="45"/>
        <v>6</v>
      </c>
      <c r="B2030" s="1724" t="s">
        <v>1313</v>
      </c>
      <c r="C2030" s="1707" t="s">
        <v>1246</v>
      </c>
      <c r="D2030" s="1707">
        <v>1</v>
      </c>
      <c r="E2030" s="1710"/>
      <c r="F2030" s="1711">
        <f t="shared" si="46"/>
        <v>0</v>
      </c>
    </row>
    <row r="2031" spans="1:6" s="1515" customFormat="1" ht="89.25">
      <c r="A2031" s="1707">
        <f t="shared" si="45"/>
        <v>7</v>
      </c>
      <c r="B2031" s="1724" t="s">
        <v>1312</v>
      </c>
      <c r="C2031" s="1707" t="s">
        <v>1246</v>
      </c>
      <c r="D2031" s="1707">
        <v>1</v>
      </c>
      <c r="E2031" s="1710"/>
      <c r="F2031" s="1711">
        <f t="shared" si="46"/>
        <v>0</v>
      </c>
    </row>
    <row r="2032" spans="1:6" s="1515" customFormat="1" ht="51">
      <c r="A2032" s="1707">
        <f t="shared" si="45"/>
        <v>8</v>
      </c>
      <c r="B2032" s="1724" t="s">
        <v>1311</v>
      </c>
      <c r="C2032" s="1707" t="s">
        <v>1246</v>
      </c>
      <c r="D2032" s="1707">
        <v>1</v>
      </c>
      <c r="E2032" s="1710"/>
      <c r="F2032" s="1711">
        <f t="shared" si="46"/>
        <v>0</v>
      </c>
    </row>
    <row r="2033" spans="1:6" s="1515" customFormat="1" ht="51">
      <c r="A2033" s="1707">
        <f t="shared" si="45"/>
        <v>9</v>
      </c>
      <c r="B2033" s="1724" t="s">
        <v>1310</v>
      </c>
      <c r="C2033" s="1707" t="s">
        <v>1246</v>
      </c>
      <c r="D2033" s="1707">
        <v>1</v>
      </c>
      <c r="E2033" s="1710"/>
      <c r="F2033" s="1711">
        <f t="shared" si="46"/>
        <v>0</v>
      </c>
    </row>
    <row r="2034" spans="1:6" s="1515" customFormat="1" ht="25.5">
      <c r="A2034" s="1707">
        <f t="shared" si="45"/>
        <v>10</v>
      </c>
      <c r="B2034" s="760" t="s">
        <v>1309</v>
      </c>
      <c r="C2034" s="1707" t="s">
        <v>1246</v>
      </c>
      <c r="D2034" s="1707">
        <v>1</v>
      </c>
      <c r="E2034" s="1710"/>
      <c r="F2034" s="1711">
        <f t="shared" si="46"/>
        <v>0</v>
      </c>
    </row>
    <row r="2035" spans="1:6" s="1515" customFormat="1" ht="25.5">
      <c r="A2035" s="1707">
        <f t="shared" si="45"/>
        <v>11</v>
      </c>
      <c r="B2035" s="760" t="s">
        <v>1308</v>
      </c>
      <c r="C2035" s="1707" t="s">
        <v>1246</v>
      </c>
      <c r="D2035" s="1707">
        <v>1</v>
      </c>
      <c r="E2035" s="1710"/>
      <c r="F2035" s="1711">
        <f t="shared" si="46"/>
        <v>0</v>
      </c>
    </row>
    <row r="2036" spans="1:6" s="1515" customFormat="1" ht="25.5">
      <c r="A2036" s="1707">
        <f t="shared" si="45"/>
        <v>12</v>
      </c>
      <c r="B2036" s="1725" t="s">
        <v>1307</v>
      </c>
      <c r="C2036" s="1709" t="s">
        <v>93</v>
      </c>
      <c r="D2036" s="1709">
        <v>1</v>
      </c>
      <c r="E2036" s="1710"/>
      <c r="F2036" s="1711">
        <f t="shared" si="46"/>
        <v>0</v>
      </c>
    </row>
    <row r="2037" spans="1:6" s="1515" customFormat="1" ht="63.75">
      <c r="A2037" s="1707">
        <f t="shared" si="45"/>
        <v>13</v>
      </c>
      <c r="B2037" s="762" t="s">
        <v>1306</v>
      </c>
      <c r="C2037" s="1709" t="s">
        <v>1246</v>
      </c>
      <c r="D2037" s="1709">
        <v>3</v>
      </c>
      <c r="E2037" s="1710"/>
      <c r="F2037" s="1711">
        <f t="shared" si="46"/>
        <v>0</v>
      </c>
    </row>
    <row r="2038" spans="1:6" s="1515" customFormat="1" ht="89.25">
      <c r="A2038" s="1707">
        <f t="shared" si="45"/>
        <v>14</v>
      </c>
      <c r="B2038" s="1708" t="s">
        <v>1305</v>
      </c>
      <c r="C2038" s="1709" t="s">
        <v>1246</v>
      </c>
      <c r="D2038" s="1709">
        <f>D1925</f>
        <v>22</v>
      </c>
      <c r="E2038" s="1710"/>
      <c r="F2038" s="1711">
        <f t="shared" si="46"/>
        <v>0</v>
      </c>
    </row>
    <row r="2039" spans="1:6" s="1515" customFormat="1" ht="25.5">
      <c r="A2039" s="1707">
        <f t="shared" si="45"/>
        <v>15</v>
      </c>
      <c r="B2039" s="1708" t="s">
        <v>1304</v>
      </c>
      <c r="C2039" s="1709" t="s">
        <v>1246</v>
      </c>
      <c r="D2039" s="1709">
        <f>D1930</f>
        <v>39</v>
      </c>
      <c r="E2039" s="1710"/>
      <c r="F2039" s="1711">
        <f t="shared" si="46"/>
        <v>0</v>
      </c>
    </row>
    <row r="2040" spans="1:6" s="1515" customFormat="1" ht="51">
      <c r="A2040" s="1707">
        <f t="shared" si="45"/>
        <v>16</v>
      </c>
      <c r="B2040" s="1708" t="s">
        <v>1303</v>
      </c>
      <c r="C2040" s="1709" t="s">
        <v>93</v>
      </c>
      <c r="D2040" s="1709">
        <f>D1932</f>
        <v>4</v>
      </c>
      <c r="E2040" s="1710"/>
      <c r="F2040" s="1711">
        <f t="shared" si="46"/>
        <v>0</v>
      </c>
    </row>
    <row r="2041" spans="1:6" s="1515" customFormat="1" ht="25.5">
      <c r="A2041" s="1707">
        <f t="shared" si="45"/>
        <v>17</v>
      </c>
      <c r="B2041" s="1708" t="s">
        <v>1302</v>
      </c>
      <c r="C2041" s="1709" t="s">
        <v>93</v>
      </c>
      <c r="D2041" s="1709">
        <v>27</v>
      </c>
      <c r="E2041" s="1710"/>
      <c r="F2041" s="1711">
        <f t="shared" si="46"/>
        <v>0</v>
      </c>
    </row>
    <row r="2042" spans="1:6" s="1515" customFormat="1" ht="76.5">
      <c r="A2042" s="1707">
        <f t="shared" si="45"/>
        <v>18</v>
      </c>
      <c r="B2042" s="1708" t="s">
        <v>1301</v>
      </c>
      <c r="C2042" s="1709" t="s">
        <v>93</v>
      </c>
      <c r="D2042" s="1709">
        <v>4</v>
      </c>
      <c r="E2042" s="1710"/>
      <c r="F2042" s="1711">
        <f t="shared" si="46"/>
        <v>0</v>
      </c>
    </row>
    <row r="2043" spans="1:6" s="1515" customFormat="1" ht="76.5">
      <c r="A2043" s="1707">
        <f t="shared" si="45"/>
        <v>19</v>
      </c>
      <c r="B2043" s="1708" t="s">
        <v>1300</v>
      </c>
      <c r="C2043" s="1709" t="s">
        <v>93</v>
      </c>
      <c r="D2043" s="1709">
        <v>1</v>
      </c>
      <c r="E2043" s="1710"/>
      <c r="F2043" s="1711">
        <f t="shared" si="46"/>
        <v>0</v>
      </c>
    </row>
    <row r="2044" spans="1:6" s="1515" customFormat="1" ht="25.5">
      <c r="A2044" s="1707">
        <f t="shared" si="45"/>
        <v>20</v>
      </c>
      <c r="B2044" s="1708" t="s">
        <v>1299</v>
      </c>
      <c r="C2044" s="1709" t="s">
        <v>93</v>
      </c>
      <c r="D2044" s="1709">
        <v>78</v>
      </c>
      <c r="E2044" s="1710"/>
      <c r="F2044" s="1711">
        <f t="shared" si="46"/>
        <v>0</v>
      </c>
    </row>
    <row r="2045" spans="1:6" s="1515" customFormat="1" ht="12.75">
      <c r="A2045" s="1707">
        <f t="shared" si="45"/>
        <v>21</v>
      </c>
      <c r="B2045" s="1708" t="s">
        <v>1298</v>
      </c>
      <c r="C2045" s="1709" t="s">
        <v>93</v>
      </c>
      <c r="D2045" s="1709">
        <v>23</v>
      </c>
      <c r="E2045" s="1710"/>
      <c r="F2045" s="1711">
        <f t="shared" si="46"/>
        <v>0</v>
      </c>
    </row>
    <row r="2046" spans="1:6" s="1515" customFormat="1" ht="63.75">
      <c r="A2046" s="1707">
        <f t="shared" si="45"/>
        <v>22</v>
      </c>
      <c r="B2046" s="1708" t="s">
        <v>1297</v>
      </c>
      <c r="C2046" s="1709" t="s">
        <v>93</v>
      </c>
      <c r="D2046" s="1709">
        <v>3</v>
      </c>
      <c r="E2046" s="1710"/>
      <c r="F2046" s="1711">
        <f t="shared" si="46"/>
        <v>0</v>
      </c>
    </row>
    <row r="2047" spans="1:6" s="1515" customFormat="1" ht="63.75">
      <c r="A2047" s="1707">
        <f t="shared" si="45"/>
        <v>23</v>
      </c>
      <c r="B2047" s="1708" t="s">
        <v>1296</v>
      </c>
      <c r="C2047" s="1709" t="s">
        <v>93</v>
      </c>
      <c r="D2047" s="1709">
        <v>1</v>
      </c>
      <c r="E2047" s="1710"/>
      <c r="F2047" s="1711">
        <f t="shared" si="46"/>
        <v>0</v>
      </c>
    </row>
    <row r="2048" spans="1:6" s="1515" customFormat="1" ht="51">
      <c r="A2048" s="1707">
        <f t="shared" si="45"/>
        <v>24</v>
      </c>
      <c r="B2048" s="1708" t="s">
        <v>1295</v>
      </c>
      <c r="C2048" s="1709" t="s">
        <v>93</v>
      </c>
      <c r="D2048" s="1709">
        <v>2</v>
      </c>
      <c r="E2048" s="1710"/>
      <c r="F2048" s="1711">
        <f t="shared" si="46"/>
        <v>0</v>
      </c>
    </row>
    <row r="2049" spans="1:6" s="1515" customFormat="1" ht="51">
      <c r="A2049" s="1707">
        <f t="shared" si="45"/>
        <v>25</v>
      </c>
      <c r="B2049" s="1708" t="s">
        <v>1294</v>
      </c>
      <c r="C2049" s="1709" t="s">
        <v>93</v>
      </c>
      <c r="D2049" s="1709">
        <v>3</v>
      </c>
      <c r="E2049" s="1710"/>
      <c r="F2049" s="1711">
        <f t="shared" si="46"/>
        <v>0</v>
      </c>
    </row>
    <row r="2050" spans="1:6" s="1515" customFormat="1" ht="76.5">
      <c r="A2050" s="1707">
        <f t="shared" si="45"/>
        <v>26</v>
      </c>
      <c r="B2050" s="1708" t="s">
        <v>1293</v>
      </c>
      <c r="C2050" s="1709" t="s">
        <v>1246</v>
      </c>
      <c r="D2050" s="1709">
        <v>3</v>
      </c>
      <c r="E2050" s="1710"/>
      <c r="F2050" s="1711">
        <f t="shared" si="46"/>
        <v>0</v>
      </c>
    </row>
    <row r="2051" spans="1:6" s="1515" customFormat="1" ht="102">
      <c r="A2051" s="1707">
        <f t="shared" si="45"/>
        <v>27</v>
      </c>
      <c r="B2051" s="1708" t="s">
        <v>1292</v>
      </c>
      <c r="C2051" s="1709" t="s">
        <v>1246</v>
      </c>
      <c r="D2051" s="1709">
        <v>2</v>
      </c>
      <c r="E2051" s="1710"/>
      <c r="F2051" s="1711">
        <f t="shared" si="46"/>
        <v>0</v>
      </c>
    </row>
    <row r="2052" spans="1:6" s="1515" customFormat="1" ht="63.75">
      <c r="A2052" s="1707">
        <f t="shared" si="45"/>
        <v>28</v>
      </c>
      <c r="B2052" s="1725" t="s">
        <v>1259</v>
      </c>
      <c r="C2052" s="1709" t="s">
        <v>1246</v>
      </c>
      <c r="D2052" s="1709">
        <v>1</v>
      </c>
      <c r="E2052" s="1710"/>
      <c r="F2052" s="1711">
        <f t="shared" si="46"/>
        <v>0</v>
      </c>
    </row>
    <row r="2053" spans="1:6" s="1515" customFormat="1" ht="38.25">
      <c r="A2053" s="1707">
        <f t="shared" si="45"/>
        <v>29</v>
      </c>
      <c r="B2053" s="1725" t="s">
        <v>1258</v>
      </c>
      <c r="C2053" s="1709" t="s">
        <v>1246</v>
      </c>
      <c r="D2053" s="1709">
        <v>1</v>
      </c>
      <c r="E2053" s="1710"/>
      <c r="F2053" s="1711">
        <f t="shared" si="46"/>
        <v>0</v>
      </c>
    </row>
    <row r="2054" spans="1:6" s="1515" customFormat="1" ht="25.5">
      <c r="A2054" s="1707">
        <f t="shared" si="45"/>
        <v>30</v>
      </c>
      <c r="B2054" s="1725" t="s">
        <v>1291</v>
      </c>
      <c r="C2054" s="1709" t="s">
        <v>1246</v>
      </c>
      <c r="D2054" s="1709">
        <v>1</v>
      </c>
      <c r="E2054" s="1710"/>
      <c r="F2054" s="1711">
        <f t="shared" si="46"/>
        <v>0</v>
      </c>
    </row>
    <row r="2055" spans="1:6" s="1515" customFormat="1" ht="12.75">
      <c r="A2055" s="1707">
        <f t="shared" si="45"/>
        <v>31</v>
      </c>
      <c r="B2055" s="1725" t="s">
        <v>1256</v>
      </c>
      <c r="C2055" s="1709" t="s">
        <v>1246</v>
      </c>
      <c r="D2055" s="1709">
        <v>1</v>
      </c>
      <c r="E2055" s="1710"/>
      <c r="F2055" s="1711">
        <f t="shared" si="46"/>
        <v>0</v>
      </c>
    </row>
    <row r="2056" spans="1:6" s="1515" customFormat="1" ht="38.25">
      <c r="A2056" s="1707">
        <f t="shared" si="45"/>
        <v>32</v>
      </c>
      <c r="B2056" s="1725" t="s">
        <v>1255</v>
      </c>
      <c r="C2056" s="1709" t="s">
        <v>1246</v>
      </c>
      <c r="D2056" s="1709">
        <v>1</v>
      </c>
      <c r="E2056" s="1710"/>
      <c r="F2056" s="1711">
        <f t="shared" si="46"/>
        <v>0</v>
      </c>
    </row>
    <row r="2057" spans="1:6" s="1515" customFormat="1" ht="38.25">
      <c r="A2057" s="1707">
        <f t="shared" si="45"/>
        <v>33</v>
      </c>
      <c r="B2057" s="1725" t="s">
        <v>1254</v>
      </c>
      <c r="C2057" s="1709" t="s">
        <v>1246</v>
      </c>
      <c r="D2057" s="1709">
        <v>1</v>
      </c>
      <c r="E2057" s="1710"/>
      <c r="F2057" s="1711">
        <f t="shared" si="46"/>
        <v>0</v>
      </c>
    </row>
    <row r="2058" spans="1:6" s="1515" customFormat="1" ht="38.25">
      <c r="A2058" s="1707">
        <f t="shared" si="45"/>
        <v>34</v>
      </c>
      <c r="B2058" s="762" t="s">
        <v>1253</v>
      </c>
      <c r="C2058" s="1709" t="s">
        <v>1246</v>
      </c>
      <c r="D2058" s="1709">
        <v>1</v>
      </c>
      <c r="E2058" s="1710"/>
      <c r="F2058" s="1711">
        <f t="shared" si="46"/>
        <v>0</v>
      </c>
    </row>
    <row r="2059" spans="1:6" s="1515" customFormat="1" ht="51">
      <c r="A2059" s="1707">
        <f t="shared" si="45"/>
        <v>35</v>
      </c>
      <c r="B2059" s="1725" t="s">
        <v>1252</v>
      </c>
      <c r="C2059" s="1709" t="s">
        <v>1246</v>
      </c>
      <c r="D2059" s="1709">
        <v>1</v>
      </c>
      <c r="E2059" s="1710"/>
      <c r="F2059" s="1711">
        <f t="shared" si="46"/>
        <v>0</v>
      </c>
    </row>
    <row r="2060" spans="1:6" s="1515" customFormat="1" ht="12.75">
      <c r="A2060" s="1707"/>
      <c r="B2060" s="1725" t="s">
        <v>1290</v>
      </c>
      <c r="C2060" s="1709"/>
      <c r="D2060" s="1709"/>
      <c r="E2060" s="1710"/>
      <c r="F2060" s="765">
        <f>SUM(F2025:F2059)</f>
        <v>0</v>
      </c>
    </row>
    <row r="2061" spans="1:6" s="1515" customFormat="1" ht="12.75">
      <c r="A2061" s="1707"/>
      <c r="B2061" s="1725"/>
      <c r="C2061" s="1709"/>
      <c r="D2061" s="1709"/>
      <c r="E2061" s="1710"/>
      <c r="F2061" s="1711"/>
    </row>
    <row r="2062" spans="1:6" s="1515" customFormat="1" ht="12.75">
      <c r="A2062" s="1709"/>
      <c r="B2062" s="762"/>
      <c r="C2062" s="1709"/>
      <c r="D2062" s="1709"/>
      <c r="E2062" s="1719"/>
      <c r="F2062" s="1719"/>
    </row>
    <row r="2063" spans="1:6" s="1515" customFormat="1" ht="12.75">
      <c r="A2063" s="1877" t="s">
        <v>1250</v>
      </c>
      <c r="B2063" s="1877"/>
      <c r="C2063" s="1877"/>
      <c r="D2063" s="1877"/>
      <c r="E2063" s="1877"/>
      <c r="F2063" s="1877"/>
    </row>
    <row r="2064" spans="1:6" s="1515" customFormat="1" ht="25.5">
      <c r="A2064" s="1709">
        <v>1</v>
      </c>
      <c r="B2064" s="1708" t="s">
        <v>1289</v>
      </c>
      <c r="C2064" s="1709" t="s">
        <v>950</v>
      </c>
      <c r="D2064" s="1709">
        <v>1500</v>
      </c>
      <c r="E2064" s="1710"/>
      <c r="F2064" s="1711">
        <f>SUM(F2029:F2063)</f>
        <v>0</v>
      </c>
    </row>
    <row r="2065" spans="1:6" s="1515" customFormat="1" ht="25.5">
      <c r="A2065" s="1709">
        <f t="shared" ref="A2065:A2070" si="47">A2064+1</f>
        <v>2</v>
      </c>
      <c r="B2065" s="1708" t="s">
        <v>1288</v>
      </c>
      <c r="C2065" s="1709" t="s">
        <v>950</v>
      </c>
      <c r="D2065" s="1709">
        <v>500</v>
      </c>
      <c r="E2065" s="1710"/>
      <c r="F2065" s="1711">
        <f t="shared" ref="F2065:F2070" si="48">SUM(F2030:F2064)</f>
        <v>0</v>
      </c>
    </row>
    <row r="2066" spans="1:6" s="1515" customFormat="1" ht="25.5">
      <c r="A2066" s="1709">
        <f t="shared" si="47"/>
        <v>3</v>
      </c>
      <c r="B2066" s="1708" t="s">
        <v>1249</v>
      </c>
      <c r="C2066" s="1709" t="s">
        <v>950</v>
      </c>
      <c r="D2066" s="1709">
        <v>500</v>
      </c>
      <c r="E2066" s="1710"/>
      <c r="F2066" s="1711">
        <f t="shared" si="48"/>
        <v>0</v>
      </c>
    </row>
    <row r="2067" spans="1:6" s="1515" customFormat="1" ht="25.5">
      <c r="A2067" s="1709">
        <f t="shared" si="47"/>
        <v>4</v>
      </c>
      <c r="B2067" s="1708" t="s">
        <v>1287</v>
      </c>
      <c r="C2067" s="1709" t="s">
        <v>950</v>
      </c>
      <c r="D2067" s="1709">
        <v>340</v>
      </c>
      <c r="E2067" s="1710"/>
      <c r="F2067" s="1711">
        <f t="shared" si="48"/>
        <v>0</v>
      </c>
    </row>
    <row r="2068" spans="1:6" s="1515" customFormat="1" ht="25.5">
      <c r="A2068" s="1709">
        <f t="shared" si="47"/>
        <v>5</v>
      </c>
      <c r="B2068" s="1708" t="s">
        <v>1248</v>
      </c>
      <c r="C2068" s="1709" t="s">
        <v>950</v>
      </c>
      <c r="D2068" s="1709">
        <v>1200</v>
      </c>
      <c r="E2068" s="1710"/>
      <c r="F2068" s="1711">
        <f t="shared" si="48"/>
        <v>0</v>
      </c>
    </row>
    <row r="2069" spans="1:6" s="1515" customFormat="1" ht="12.75">
      <c r="A2069" s="1709">
        <f t="shared" si="47"/>
        <v>6</v>
      </c>
      <c r="B2069" s="1708" t="s">
        <v>1286</v>
      </c>
      <c r="C2069" s="1709" t="s">
        <v>950</v>
      </c>
      <c r="D2069" s="1709">
        <v>4200</v>
      </c>
      <c r="E2069" s="1710"/>
      <c r="F2069" s="1711">
        <f t="shared" si="48"/>
        <v>0</v>
      </c>
    </row>
    <row r="2070" spans="1:6" s="1515" customFormat="1" ht="76.5">
      <c r="A2070" s="1709">
        <f t="shared" si="47"/>
        <v>7</v>
      </c>
      <c r="B2070" s="1708" t="s">
        <v>1247</v>
      </c>
      <c r="C2070" s="1709" t="s">
        <v>1246</v>
      </c>
      <c r="D2070" s="1709">
        <v>1</v>
      </c>
      <c r="E2070" s="1710"/>
      <c r="F2070" s="1711">
        <f t="shared" si="48"/>
        <v>0</v>
      </c>
    </row>
    <row r="2071" spans="1:6" s="1515" customFormat="1" ht="12.75">
      <c r="A2071" s="1877" t="s">
        <v>1245</v>
      </c>
      <c r="B2071" s="1877"/>
      <c r="C2071" s="1877" t="s">
        <v>1196</v>
      </c>
      <c r="D2071" s="1877"/>
      <c r="E2071" s="1710"/>
      <c r="F2071" s="1726">
        <f>SUM(F2064:F2070)</f>
        <v>0</v>
      </c>
    </row>
    <row r="2072" spans="1:6" s="1515" customFormat="1" ht="12.75">
      <c r="A2072" s="1707"/>
      <c r="B2072" s="762"/>
      <c r="C2072" s="1709"/>
      <c r="D2072" s="1709"/>
      <c r="E2072" s="1710"/>
      <c r="F2072" s="1711"/>
    </row>
    <row r="2073" spans="1:6" s="1515" customFormat="1" ht="12.75">
      <c r="A2073" s="1707"/>
      <c r="B2073" s="762" t="s">
        <v>1285</v>
      </c>
      <c r="C2073" s="1709"/>
      <c r="D2073" s="1709"/>
      <c r="E2073" s="1881">
        <f>F2071+F2060+E2018</f>
        <v>0</v>
      </c>
      <c r="F2073" s="1881"/>
    </row>
    <row r="2074" spans="1:6" s="1515" customFormat="1" ht="12.75">
      <c r="A2074" s="1602"/>
      <c r="B2074" s="1503"/>
      <c r="C2074" s="1504"/>
      <c r="D2074" s="1504"/>
      <c r="E2074" s="1690"/>
    </row>
    <row r="2075" spans="1:6" s="1515" customFormat="1" ht="12.75">
      <c r="A2075" s="1602"/>
      <c r="B2075" s="1503"/>
      <c r="C2075" s="1504"/>
      <c r="D2075" s="1504"/>
      <c r="E2075" s="1690"/>
    </row>
    <row r="2076" spans="1:6" s="1515" customFormat="1" ht="12.75">
      <c r="A2076" s="1602"/>
      <c r="B2076" s="1503"/>
      <c r="C2076" s="1504"/>
      <c r="D2076" s="1504"/>
      <c r="E2076" s="1690"/>
    </row>
    <row r="2077" spans="1:6" s="1515" customFormat="1" ht="12.75">
      <c r="A2077" s="1602"/>
      <c r="B2077" s="1503"/>
      <c r="C2077" s="1504"/>
      <c r="D2077" s="1504"/>
      <c r="E2077" s="1690"/>
    </row>
    <row r="2078" spans="1:6" s="1515" customFormat="1" ht="12.75">
      <c r="A2078" s="1602"/>
      <c r="B2078" s="1503"/>
      <c r="C2078" s="1504"/>
      <c r="D2078" s="1504"/>
      <c r="E2078" s="1690"/>
    </row>
    <row r="2079" spans="1:6" s="1515" customFormat="1" ht="12.75">
      <c r="A2079" s="1602"/>
      <c r="B2079" s="1566" t="s">
        <v>1284</v>
      </c>
      <c r="C2079" s="1504"/>
      <c r="D2079" s="1504"/>
      <c r="E2079" s="1690"/>
    </row>
    <row r="2080" spans="1:6" s="1515" customFormat="1" ht="12.75">
      <c r="A2080" s="1602"/>
      <c r="B2080" s="1566"/>
      <c r="C2080" s="1504"/>
      <c r="D2080" s="1504"/>
      <c r="E2080" s="1690"/>
    </row>
    <row r="2081" spans="1:6" s="1515" customFormat="1" ht="12.75">
      <c r="A2081" s="1602"/>
      <c r="B2081" s="1566" t="s">
        <v>1283</v>
      </c>
      <c r="C2081" s="1504"/>
      <c r="D2081" s="1504"/>
      <c r="E2081" s="1690"/>
    </row>
    <row r="2082" spans="1:6" s="1515" customFormat="1" ht="12.75">
      <c r="A2082" s="1602"/>
      <c r="B2082" s="1503"/>
      <c r="C2082" s="1504"/>
      <c r="D2082" s="1504"/>
      <c r="E2082" s="1690"/>
    </row>
    <row r="2083" spans="1:6" s="1515" customFormat="1" ht="165.75">
      <c r="A2083" s="763">
        <v>1</v>
      </c>
      <c r="B2083" s="766" t="s">
        <v>1282</v>
      </c>
      <c r="C2083" s="758" t="s">
        <v>1260</v>
      </c>
      <c r="D2083" s="758">
        <v>1</v>
      </c>
      <c r="E2083" s="769"/>
      <c r="F2083" s="764">
        <f>D2083*E2083</f>
        <v>0</v>
      </c>
    </row>
    <row r="2084" spans="1:6" s="1515" customFormat="1" ht="12.75">
      <c r="A2084" s="763"/>
      <c r="B2084" s="766"/>
      <c r="C2084" s="758"/>
      <c r="D2084" s="758"/>
      <c r="E2084" s="769"/>
      <c r="F2084" s="764"/>
    </row>
    <row r="2085" spans="1:6" s="1515" customFormat="1" ht="25.5">
      <c r="A2085" s="763">
        <f>A2083+1</f>
        <v>2</v>
      </c>
      <c r="B2085" s="766" t="s">
        <v>1281</v>
      </c>
      <c r="C2085" s="758" t="s">
        <v>93</v>
      </c>
      <c r="D2085" s="758">
        <v>1</v>
      </c>
      <c r="E2085" s="769"/>
      <c r="F2085" s="764">
        <f>D2085*E2085</f>
        <v>0</v>
      </c>
    </row>
    <row r="2086" spans="1:6" s="1515" customFormat="1" ht="12.75">
      <c r="A2086" s="763"/>
      <c r="B2086" s="766"/>
      <c r="C2086" s="758"/>
      <c r="D2086" s="758"/>
      <c r="E2086" s="769"/>
      <c r="F2086" s="764"/>
    </row>
    <row r="2087" spans="1:6" s="1515" customFormat="1" ht="102">
      <c r="A2087" s="763">
        <f>A2085+1</f>
        <v>3</v>
      </c>
      <c r="B2087" s="1624" t="s">
        <v>1280</v>
      </c>
      <c r="C2087" s="758" t="s">
        <v>93</v>
      </c>
      <c r="D2087" s="758">
        <v>1</v>
      </c>
      <c r="E2087" s="769"/>
      <c r="F2087" s="764">
        <f>D2087*E2087</f>
        <v>0</v>
      </c>
    </row>
    <row r="2088" spans="1:6" s="1515" customFormat="1" ht="12.75">
      <c r="A2088" s="763"/>
      <c r="B2088" s="766"/>
      <c r="C2088" s="758"/>
      <c r="D2088" s="758"/>
      <c r="E2088" s="769"/>
      <c r="F2088" s="764"/>
    </row>
    <row r="2089" spans="1:6" s="1515" customFormat="1" ht="63.75">
      <c r="A2089" s="763">
        <f>A2087+1</f>
        <v>4</v>
      </c>
      <c r="B2089" s="766" t="s">
        <v>1279</v>
      </c>
      <c r="C2089" s="758" t="s">
        <v>93</v>
      </c>
      <c r="D2089" s="758">
        <v>1</v>
      </c>
      <c r="E2089" s="769"/>
      <c r="F2089" s="764">
        <f>D2089*E2089</f>
        <v>0</v>
      </c>
    </row>
    <row r="2090" spans="1:6" s="1515" customFormat="1" ht="12.75">
      <c r="A2090" s="763"/>
      <c r="B2090" s="766"/>
      <c r="C2090" s="758"/>
      <c r="D2090" s="758"/>
      <c r="E2090" s="769"/>
      <c r="F2090" s="764"/>
    </row>
    <row r="2091" spans="1:6" s="1515" customFormat="1" ht="51">
      <c r="A2091" s="763">
        <f>A2089+1</f>
        <v>5</v>
      </c>
      <c r="B2091" s="1624" t="s">
        <v>1278</v>
      </c>
      <c r="C2091" s="758" t="s">
        <v>93</v>
      </c>
      <c r="D2091" s="758">
        <v>3</v>
      </c>
      <c r="E2091" s="769"/>
      <c r="F2091" s="764">
        <f t="shared" ref="F2091:F2097" si="49">D2091*E2091</f>
        <v>0</v>
      </c>
    </row>
    <row r="2092" spans="1:6" s="1515" customFormat="1" ht="38.25">
      <c r="A2092" s="763">
        <f t="shared" ref="A2092:A2097" si="50">A2091+1</f>
        <v>6</v>
      </c>
      <c r="B2092" s="766" t="s">
        <v>1277</v>
      </c>
      <c r="C2092" s="758" t="s">
        <v>93</v>
      </c>
      <c r="D2092" s="758">
        <v>1</v>
      </c>
      <c r="E2092" s="769"/>
      <c r="F2092" s="764">
        <f t="shared" si="49"/>
        <v>0</v>
      </c>
    </row>
    <row r="2093" spans="1:6" s="1515" customFormat="1" ht="127.5">
      <c r="A2093" s="763">
        <f t="shared" si="50"/>
        <v>7</v>
      </c>
      <c r="B2093" s="1624" t="s">
        <v>1276</v>
      </c>
      <c r="C2093" s="758" t="s">
        <v>93</v>
      </c>
      <c r="D2093" s="758">
        <v>2</v>
      </c>
      <c r="E2093" s="769"/>
      <c r="F2093" s="764">
        <f t="shared" si="49"/>
        <v>0</v>
      </c>
    </row>
    <row r="2094" spans="1:6" s="1515" customFormat="1" ht="25.5">
      <c r="A2094" s="763">
        <f t="shared" si="50"/>
        <v>8</v>
      </c>
      <c r="B2094" s="766" t="s">
        <v>1275</v>
      </c>
      <c r="C2094" s="758" t="s">
        <v>93</v>
      </c>
      <c r="D2094" s="758">
        <v>1</v>
      </c>
      <c r="E2094" s="769"/>
      <c r="F2094" s="764">
        <f t="shared" si="49"/>
        <v>0</v>
      </c>
    </row>
    <row r="2095" spans="1:6" s="1515" customFormat="1" ht="25.5">
      <c r="A2095" s="763">
        <f t="shared" si="50"/>
        <v>9</v>
      </c>
      <c r="B2095" s="766" t="s">
        <v>1274</v>
      </c>
      <c r="C2095" s="758" t="s">
        <v>93</v>
      </c>
      <c r="D2095" s="758">
        <v>1</v>
      </c>
      <c r="E2095" s="769"/>
      <c r="F2095" s="764">
        <f t="shared" si="49"/>
        <v>0</v>
      </c>
    </row>
    <row r="2096" spans="1:6" s="1515" customFormat="1" ht="25.5">
      <c r="A2096" s="763">
        <f t="shared" si="50"/>
        <v>10</v>
      </c>
      <c r="B2096" s="766" t="s">
        <v>1273</v>
      </c>
      <c r="C2096" s="758" t="s">
        <v>1246</v>
      </c>
      <c r="D2096" s="758">
        <v>1</v>
      </c>
      <c r="E2096" s="769"/>
      <c r="F2096" s="764">
        <f t="shared" si="49"/>
        <v>0</v>
      </c>
    </row>
    <row r="2097" spans="1:6" s="1515" customFormat="1" ht="25.5">
      <c r="A2097" s="763">
        <f t="shared" si="50"/>
        <v>11</v>
      </c>
      <c r="B2097" s="766" t="s">
        <v>1272</v>
      </c>
      <c r="C2097" s="758" t="s">
        <v>1246</v>
      </c>
      <c r="D2097" s="758">
        <v>1</v>
      </c>
      <c r="E2097" s="769"/>
      <c r="F2097" s="764">
        <f t="shared" si="49"/>
        <v>0</v>
      </c>
    </row>
    <row r="2098" spans="1:6" s="1515" customFormat="1" ht="12.75">
      <c r="A2098" s="1871" t="s">
        <v>1271</v>
      </c>
      <c r="B2098" s="1871"/>
      <c r="C2098" s="1871" t="s">
        <v>1196</v>
      </c>
      <c r="D2098" s="1871"/>
      <c r="E2098" s="1727"/>
      <c r="F2098" s="765">
        <f>SUM(F2083:F2097)</f>
        <v>0</v>
      </c>
    </row>
    <row r="2099" spans="1:6" s="1515" customFormat="1" ht="12.75">
      <c r="A2099" s="763"/>
      <c r="B2099" s="766"/>
      <c r="C2099" s="758"/>
      <c r="D2099" s="758"/>
      <c r="E2099" s="769"/>
      <c r="F2099" s="764"/>
    </row>
    <row r="2100" spans="1:6" s="1515" customFormat="1" ht="12.75">
      <c r="A2100" s="763"/>
      <c r="B2100" s="766"/>
      <c r="C2100" s="758"/>
      <c r="D2100" s="758"/>
      <c r="E2100" s="769"/>
      <c r="F2100" s="764"/>
    </row>
    <row r="2101" spans="1:6" s="1515" customFormat="1" ht="12.75">
      <c r="A2101" s="763" t="s">
        <v>98</v>
      </c>
      <c r="B2101" s="1880" t="s">
        <v>3381</v>
      </c>
      <c r="C2101" s="1880"/>
      <c r="D2101" s="1880"/>
      <c r="E2101" s="1728"/>
      <c r="F2101" s="764"/>
    </row>
    <row r="2102" spans="1:6" s="1515" customFormat="1" ht="89.25">
      <c r="A2102" s="763">
        <v>1</v>
      </c>
      <c r="B2102" s="1700" t="s">
        <v>1270</v>
      </c>
      <c r="C2102" s="763" t="s">
        <v>1246</v>
      </c>
      <c r="D2102" s="763">
        <v>1</v>
      </c>
      <c r="E2102" s="769"/>
      <c r="F2102" s="764">
        <f>D2102*E2102</f>
        <v>0</v>
      </c>
    </row>
    <row r="2103" spans="1:6" s="1515" customFormat="1" ht="25.5">
      <c r="A2103" s="763">
        <f t="shared" ref="A2103:A2118" si="51">A2102+1</f>
        <v>2</v>
      </c>
      <c r="B2103" s="766" t="s">
        <v>1269</v>
      </c>
      <c r="C2103" s="758" t="s">
        <v>2</v>
      </c>
      <c r="D2103" s="758">
        <v>1</v>
      </c>
      <c r="E2103" s="769"/>
      <c r="F2103" s="764">
        <f t="shared" ref="F2103:F2118" si="52">D2103*E2103</f>
        <v>0</v>
      </c>
    </row>
    <row r="2104" spans="1:6" s="1515" customFormat="1" ht="12.75">
      <c r="A2104" s="763">
        <f t="shared" si="51"/>
        <v>3</v>
      </c>
      <c r="B2104" s="766" t="s">
        <v>1268</v>
      </c>
      <c r="C2104" s="758" t="s">
        <v>1262</v>
      </c>
      <c r="D2104" s="758">
        <v>3</v>
      </c>
      <c r="E2104" s="769"/>
      <c r="F2104" s="764">
        <f t="shared" si="52"/>
        <v>0</v>
      </c>
    </row>
    <row r="2105" spans="1:6" s="1515" customFormat="1" ht="25.5">
      <c r="A2105" s="763">
        <f t="shared" si="51"/>
        <v>4</v>
      </c>
      <c r="B2105" s="766" t="s">
        <v>1267</v>
      </c>
      <c r="C2105" s="758" t="s">
        <v>1262</v>
      </c>
      <c r="D2105" s="758">
        <v>1</v>
      </c>
      <c r="E2105" s="769"/>
      <c r="F2105" s="764">
        <f t="shared" si="52"/>
        <v>0</v>
      </c>
    </row>
    <row r="2106" spans="1:6" s="1515" customFormat="1" ht="12.75">
      <c r="A2106" s="763">
        <f t="shared" si="51"/>
        <v>5</v>
      </c>
      <c r="B2106" s="766" t="s">
        <v>1266</v>
      </c>
      <c r="C2106" s="758" t="s">
        <v>1262</v>
      </c>
      <c r="D2106" s="758">
        <v>2</v>
      </c>
      <c r="E2106" s="769"/>
      <c r="F2106" s="764">
        <f t="shared" si="52"/>
        <v>0</v>
      </c>
    </row>
    <row r="2107" spans="1:6" s="1515" customFormat="1" ht="12.75">
      <c r="A2107" s="763">
        <f t="shared" si="51"/>
        <v>6</v>
      </c>
      <c r="B2107" s="766" t="s">
        <v>1265</v>
      </c>
      <c r="C2107" s="758" t="s">
        <v>1262</v>
      </c>
      <c r="D2107" s="758">
        <v>1</v>
      </c>
      <c r="E2107" s="769"/>
      <c r="F2107" s="764">
        <f t="shared" si="52"/>
        <v>0</v>
      </c>
    </row>
    <row r="2108" spans="1:6" s="1515" customFormat="1" ht="25.5">
      <c r="A2108" s="763">
        <f t="shared" si="51"/>
        <v>7</v>
      </c>
      <c r="B2108" s="766" t="s">
        <v>1264</v>
      </c>
      <c r="C2108" s="758" t="s">
        <v>1262</v>
      </c>
      <c r="D2108" s="758">
        <v>1</v>
      </c>
      <c r="E2108" s="769"/>
      <c r="F2108" s="764">
        <f t="shared" si="52"/>
        <v>0</v>
      </c>
    </row>
    <row r="2109" spans="1:6" s="1515" customFormat="1" ht="12.75">
      <c r="A2109" s="763">
        <f t="shared" si="51"/>
        <v>8</v>
      </c>
      <c r="B2109" s="766" t="s">
        <v>1263</v>
      </c>
      <c r="C2109" s="758" t="s">
        <v>1262</v>
      </c>
      <c r="D2109" s="758">
        <v>1</v>
      </c>
      <c r="E2109" s="769"/>
      <c r="F2109" s="764">
        <f t="shared" si="52"/>
        <v>0</v>
      </c>
    </row>
    <row r="2110" spans="1:6" s="1515" customFormat="1" ht="25.5">
      <c r="A2110" s="763">
        <f t="shared" si="51"/>
        <v>9</v>
      </c>
      <c r="B2110" s="766" t="s">
        <v>1261</v>
      </c>
      <c r="C2110" s="758" t="s">
        <v>1246</v>
      </c>
      <c r="D2110" s="758">
        <v>1</v>
      </c>
      <c r="E2110" s="769"/>
      <c r="F2110" s="764">
        <f t="shared" si="52"/>
        <v>0</v>
      </c>
    </row>
    <row r="2111" spans="1:6" s="1515" customFormat="1" ht="63.75">
      <c r="A2111" s="763">
        <f t="shared" si="51"/>
        <v>10</v>
      </c>
      <c r="B2111" s="1600" t="s">
        <v>1259</v>
      </c>
      <c r="C2111" s="758" t="s">
        <v>1246</v>
      </c>
      <c r="D2111" s="758">
        <v>1</v>
      </c>
      <c r="E2111" s="769"/>
      <c r="F2111" s="764">
        <f t="shared" si="52"/>
        <v>0</v>
      </c>
    </row>
    <row r="2112" spans="1:6" s="1515" customFormat="1" ht="38.25">
      <c r="A2112" s="763">
        <f t="shared" si="51"/>
        <v>11</v>
      </c>
      <c r="B2112" s="1600" t="s">
        <v>1258</v>
      </c>
      <c r="C2112" s="758" t="s">
        <v>1246</v>
      </c>
      <c r="D2112" s="758">
        <v>1</v>
      </c>
      <c r="E2112" s="769"/>
      <c r="F2112" s="764">
        <f t="shared" si="52"/>
        <v>0</v>
      </c>
    </row>
    <row r="2113" spans="1:6" s="1515" customFormat="1" ht="25.5">
      <c r="A2113" s="763">
        <f t="shared" si="51"/>
        <v>12</v>
      </c>
      <c r="B2113" s="1600" t="s">
        <v>1257</v>
      </c>
      <c r="C2113" s="758" t="s">
        <v>1246</v>
      </c>
      <c r="D2113" s="758">
        <v>1</v>
      </c>
      <c r="E2113" s="769"/>
      <c r="F2113" s="764">
        <f t="shared" si="52"/>
        <v>0</v>
      </c>
    </row>
    <row r="2114" spans="1:6" s="1515" customFormat="1" ht="12.75">
      <c r="A2114" s="763">
        <f t="shared" si="51"/>
        <v>13</v>
      </c>
      <c r="B2114" s="1600" t="s">
        <v>1256</v>
      </c>
      <c r="C2114" s="758" t="s">
        <v>1246</v>
      </c>
      <c r="D2114" s="758">
        <v>1</v>
      </c>
      <c r="E2114" s="769"/>
      <c r="F2114" s="764">
        <f t="shared" si="52"/>
        <v>0</v>
      </c>
    </row>
    <row r="2115" spans="1:6" s="1515" customFormat="1" ht="38.25">
      <c r="A2115" s="763">
        <f t="shared" si="51"/>
        <v>14</v>
      </c>
      <c r="B2115" s="1600" t="s">
        <v>1255</v>
      </c>
      <c r="C2115" s="758" t="s">
        <v>1246</v>
      </c>
      <c r="D2115" s="758">
        <v>1</v>
      </c>
      <c r="E2115" s="769"/>
      <c r="F2115" s="764">
        <f t="shared" si="52"/>
        <v>0</v>
      </c>
    </row>
    <row r="2116" spans="1:6" s="1515" customFormat="1" ht="38.25">
      <c r="A2116" s="763">
        <f t="shared" si="51"/>
        <v>15</v>
      </c>
      <c r="B2116" s="1600" t="s">
        <v>1254</v>
      </c>
      <c r="C2116" s="758" t="s">
        <v>1246</v>
      </c>
      <c r="D2116" s="758">
        <v>1</v>
      </c>
      <c r="E2116" s="769"/>
      <c r="F2116" s="764">
        <f t="shared" si="52"/>
        <v>0</v>
      </c>
    </row>
    <row r="2117" spans="1:6" s="1515" customFormat="1" ht="38.25">
      <c r="A2117" s="763">
        <f t="shared" si="51"/>
        <v>16</v>
      </c>
      <c r="B2117" s="766" t="s">
        <v>1253</v>
      </c>
      <c r="C2117" s="758" t="s">
        <v>1246</v>
      </c>
      <c r="D2117" s="758">
        <v>1</v>
      </c>
      <c r="E2117" s="769"/>
      <c r="F2117" s="764">
        <f t="shared" si="52"/>
        <v>0</v>
      </c>
    </row>
    <row r="2118" spans="1:6" s="1515" customFormat="1" ht="51">
      <c r="A2118" s="763">
        <f t="shared" si="51"/>
        <v>17</v>
      </c>
      <c r="B2118" s="1600" t="s">
        <v>1252</v>
      </c>
      <c r="C2118" s="758" t="s">
        <v>1246</v>
      </c>
      <c r="D2118" s="758">
        <v>1</v>
      </c>
      <c r="E2118" s="769"/>
      <c r="F2118" s="764">
        <f t="shared" si="52"/>
        <v>0</v>
      </c>
    </row>
    <row r="2119" spans="1:6" s="1729" customFormat="1" ht="12.75">
      <c r="A2119" s="1872" t="s">
        <v>1251</v>
      </c>
      <c r="B2119" s="1871"/>
      <c r="C2119" s="1871" t="s">
        <v>1196</v>
      </c>
      <c r="D2119" s="1871"/>
      <c r="E2119" s="765"/>
      <c r="F2119" s="765">
        <f>SUM(F2102:F2118)</f>
        <v>0</v>
      </c>
    </row>
    <row r="2120" spans="1:6" s="1515" customFormat="1" ht="12.75">
      <c r="A2120" s="763"/>
      <c r="B2120" s="1600"/>
      <c r="C2120" s="758"/>
      <c r="D2120" s="758"/>
      <c r="E2120" s="1693"/>
      <c r="F2120" s="764"/>
    </row>
    <row r="2121" spans="1:6" s="1515" customFormat="1" ht="12.75">
      <c r="A2121" s="758"/>
      <c r="B2121" s="766"/>
      <c r="C2121" s="758"/>
      <c r="D2121" s="758"/>
      <c r="E2121" s="1693"/>
      <c r="F2121" s="1693"/>
    </row>
    <row r="2122" spans="1:6" s="1515" customFormat="1" ht="12.75">
      <c r="A2122" s="1873" t="s">
        <v>1250</v>
      </c>
      <c r="B2122" s="1873"/>
      <c r="C2122" s="1873"/>
      <c r="D2122" s="1873"/>
      <c r="E2122" s="1873"/>
      <c r="F2122" s="1873"/>
    </row>
    <row r="2123" spans="1:6" s="1515" customFormat="1" ht="25.5">
      <c r="A2123" s="758">
        <v>1</v>
      </c>
      <c r="B2123" s="766" t="s">
        <v>1249</v>
      </c>
      <c r="C2123" s="758" t="s">
        <v>950</v>
      </c>
      <c r="D2123" s="758">
        <v>100</v>
      </c>
      <c r="E2123" s="769"/>
      <c r="F2123" s="1693">
        <f>D2123*E2123</f>
        <v>0</v>
      </c>
    </row>
    <row r="2124" spans="1:6" s="1515" customFormat="1" ht="25.5">
      <c r="A2124" s="758">
        <v>2</v>
      </c>
      <c r="B2124" s="766" t="s">
        <v>1248</v>
      </c>
      <c r="C2124" s="758" t="s">
        <v>950</v>
      </c>
      <c r="D2124" s="758">
        <v>300</v>
      </c>
      <c r="E2124" s="769"/>
      <c r="F2124" s="1693">
        <f>D2124*E2124</f>
        <v>0</v>
      </c>
    </row>
    <row r="2125" spans="1:6" s="1515" customFormat="1" ht="76.5">
      <c r="A2125" s="758">
        <v>3</v>
      </c>
      <c r="B2125" s="766" t="s">
        <v>1247</v>
      </c>
      <c r="C2125" s="758" t="s">
        <v>1246</v>
      </c>
      <c r="D2125" s="758">
        <v>1</v>
      </c>
      <c r="E2125" s="769"/>
      <c r="F2125" s="1693">
        <f>D2125*E2125</f>
        <v>0</v>
      </c>
    </row>
    <row r="2126" spans="1:6" s="1729" customFormat="1" ht="12.75">
      <c r="A2126" s="1874" t="s">
        <v>1245</v>
      </c>
      <c r="B2126" s="1874"/>
      <c r="C2126" s="1874" t="s">
        <v>1196</v>
      </c>
      <c r="D2126" s="1874"/>
      <c r="E2126" s="1730"/>
      <c r="F2126" s="1706">
        <f>SUM(F2123:F2125)</f>
        <v>0</v>
      </c>
    </row>
    <row r="2127" spans="1:6" s="1515" customFormat="1" ht="12.75">
      <c r="A2127" s="763"/>
      <c r="B2127" s="766"/>
      <c r="C2127" s="758"/>
      <c r="D2127" s="758"/>
      <c r="E2127" s="769"/>
      <c r="F2127" s="764"/>
    </row>
    <row r="2128" spans="1:6" s="1515" customFormat="1" ht="12.75">
      <c r="A2128" s="763"/>
      <c r="B2128" s="767" t="s">
        <v>1244</v>
      </c>
      <c r="C2128" s="758"/>
      <c r="D2128" s="758"/>
      <c r="E2128" s="1554"/>
      <c r="F2128" s="768">
        <f>F2098+F2119+F2126</f>
        <v>0</v>
      </c>
    </row>
    <row r="2129" spans="1:6" s="1515" customFormat="1" ht="12.75">
      <c r="A2129" s="1528"/>
      <c r="B2129" s="1528"/>
      <c r="C2129" s="1528"/>
      <c r="D2129" s="1528"/>
      <c r="E2129" s="1731"/>
      <c r="F2129" s="756"/>
    </row>
    <row r="2130" spans="1:6" s="1515" customFormat="1" ht="12.75">
      <c r="A2130" s="1528"/>
      <c r="B2130" s="1528"/>
      <c r="C2130" s="1528"/>
      <c r="D2130" s="1528"/>
      <c r="E2130" s="1731"/>
      <c r="F2130" s="756"/>
    </row>
    <row r="2131" spans="1:6" s="1515" customFormat="1" ht="12.75">
      <c r="A2131" s="1528"/>
      <c r="B2131" s="1732" t="s">
        <v>1243</v>
      </c>
      <c r="C2131" s="1683"/>
      <c r="D2131" s="1683"/>
      <c r="E2131" s="1554"/>
      <c r="F2131" s="768">
        <f>E1909</f>
        <v>0</v>
      </c>
    </row>
    <row r="2132" spans="1:6" s="1515" customFormat="1" ht="12.75">
      <c r="A2132" s="1528"/>
      <c r="B2132" s="1684"/>
      <c r="C2132" s="1683"/>
      <c r="D2132" s="1683"/>
      <c r="E2132" s="1733"/>
      <c r="F2132" s="1734"/>
    </row>
    <row r="2133" spans="1:6" s="1515" customFormat="1" ht="12.75">
      <c r="A2133" s="1528"/>
      <c r="B2133" s="1732" t="s">
        <v>1242</v>
      </c>
      <c r="C2133" s="1683"/>
      <c r="D2133" s="1683"/>
      <c r="E2133" s="1554"/>
      <c r="F2133" s="768">
        <f>E2073</f>
        <v>0</v>
      </c>
    </row>
    <row r="2134" spans="1:6" s="1515" customFormat="1" ht="12.75">
      <c r="A2134" s="1528"/>
      <c r="B2134" s="1684"/>
      <c r="C2134" s="1683"/>
      <c r="D2134" s="1683"/>
      <c r="E2134" s="1733"/>
      <c r="F2134" s="1734"/>
    </row>
    <row r="2135" spans="1:6" s="1515" customFormat="1" ht="12.75">
      <c r="A2135" s="1528"/>
      <c r="B2135" s="1732" t="s">
        <v>1241</v>
      </c>
      <c r="C2135" s="1683"/>
      <c r="D2135" s="1683"/>
      <c r="E2135" s="1554"/>
      <c r="F2135" s="768">
        <f>F2128</f>
        <v>0</v>
      </c>
    </row>
    <row r="2136" spans="1:6" s="1515" customFormat="1" ht="12.75">
      <c r="A2136" s="1528"/>
      <c r="B2136" s="1684"/>
      <c r="C2136" s="1683"/>
      <c r="D2136" s="1683"/>
      <c r="E2136" s="1733"/>
      <c r="F2136" s="1734"/>
    </row>
    <row r="2137" spans="1:6" s="1515" customFormat="1" ht="12.75">
      <c r="A2137" s="1528"/>
      <c r="B2137" s="1732" t="s">
        <v>1240</v>
      </c>
      <c r="C2137" s="1683"/>
      <c r="D2137" s="1683"/>
      <c r="E2137" s="1554"/>
      <c r="F2137" s="1735">
        <f>SUM(F2131:F2135)</f>
        <v>0</v>
      </c>
    </row>
    <row r="2138" spans="1:6" s="1515" customFormat="1" ht="12.75">
      <c r="A2138" s="1528"/>
      <c r="B2138" s="1736"/>
      <c r="C2138" s="1528"/>
      <c r="D2138" s="1528"/>
      <c r="E2138" s="1731"/>
      <c r="F2138" s="756"/>
    </row>
    <row r="2139" spans="1:6" s="1515" customFormat="1" ht="12.75">
      <c r="A2139" s="1528"/>
      <c r="B2139" s="1528"/>
      <c r="C2139" s="1528"/>
      <c r="D2139" s="1528"/>
      <c r="E2139" s="1731"/>
      <c r="F2139" s="756"/>
    </row>
    <row r="2140" spans="1:6" s="1515" customFormat="1" ht="12.75">
      <c r="A2140" s="1602"/>
      <c r="B2140" s="1503"/>
      <c r="C2140" s="1504"/>
      <c r="D2140" s="1504"/>
      <c r="E2140" s="1505"/>
    </row>
    <row r="2141" spans="1:6" s="1515" customFormat="1" ht="12.75">
      <c r="A2141" s="1602"/>
      <c r="B2141" s="1503"/>
      <c r="C2141" s="1504"/>
      <c r="D2141" s="1504"/>
      <c r="E2141" s="1505"/>
    </row>
    <row r="2142" spans="1:6" s="1515" customFormat="1" ht="12.75">
      <c r="A2142" s="1602"/>
      <c r="B2142" s="1503"/>
      <c r="C2142" s="1504"/>
      <c r="D2142" s="1504"/>
      <c r="E2142" s="1505"/>
    </row>
    <row r="2143" spans="1:6" s="1515" customFormat="1" ht="12.75">
      <c r="A2143" s="1602"/>
      <c r="B2143" s="1503"/>
      <c r="C2143" s="1504"/>
      <c r="D2143" s="1504"/>
      <c r="E2143" s="1505"/>
    </row>
    <row r="2144" spans="1:6" s="1515" customFormat="1" ht="12.75">
      <c r="A2144" s="1602"/>
      <c r="B2144" s="1503"/>
      <c r="C2144" s="1504"/>
      <c r="D2144" s="1504"/>
      <c r="E2144" s="1505"/>
    </row>
    <row r="2145" spans="1:6" s="1515" customFormat="1" ht="12.75">
      <c r="A2145" s="1485" t="s">
        <v>1198</v>
      </c>
      <c r="B2145" s="1486" t="s">
        <v>952</v>
      </c>
      <c r="C2145" s="1487"/>
      <c r="D2145" s="1488"/>
      <c r="E2145" s="1489"/>
      <c r="F2145" s="1490"/>
    </row>
    <row r="2146" spans="1:6" s="1515" customFormat="1" ht="12.75">
      <c r="A2146" s="1602"/>
      <c r="B2146" s="1503"/>
      <c r="C2146" s="1504"/>
      <c r="D2146" s="1504"/>
      <c r="E2146" s="1505"/>
      <c r="F2146" s="1506"/>
    </row>
    <row r="2147" spans="1:6" s="1515" customFormat="1" ht="12.75">
      <c r="A2147" s="1602"/>
      <c r="B2147" s="1503"/>
      <c r="C2147" s="1504"/>
      <c r="D2147" s="1504"/>
      <c r="E2147" s="1505"/>
      <c r="F2147" s="1506"/>
    </row>
    <row r="2148" spans="1:6" s="1515" customFormat="1" ht="12.75">
      <c r="A2148" s="1474" t="s">
        <v>1</v>
      </c>
      <c r="B2148" s="1616" t="s">
        <v>1239</v>
      </c>
      <c r="C2148" s="1499" t="s">
        <v>1237</v>
      </c>
      <c r="D2148" s="1608">
        <v>1</v>
      </c>
      <c r="E2148" s="1505"/>
      <c r="F2148" s="1497">
        <f>D2148*E2148</f>
        <v>0</v>
      </c>
    </row>
    <row r="2149" spans="1:6" s="1515" customFormat="1" ht="12.75">
      <c r="A2149" s="1474"/>
      <c r="B2149" s="1616"/>
      <c r="C2149" s="1499"/>
      <c r="D2149" s="1608"/>
      <c r="E2149" s="1505"/>
      <c r="F2149" s="1506"/>
    </row>
    <row r="2150" spans="1:6" s="1515" customFormat="1" ht="12.75">
      <c r="A2150" s="1474" t="s">
        <v>94</v>
      </c>
      <c r="B2150" s="1616" t="s">
        <v>1238</v>
      </c>
      <c r="C2150" s="1499" t="s">
        <v>1237</v>
      </c>
      <c r="D2150" s="1608">
        <v>1</v>
      </c>
      <c r="E2150" s="1505"/>
      <c r="F2150" s="1497">
        <f>D2150*E2150</f>
        <v>0</v>
      </c>
    </row>
    <row r="2151" spans="1:6" s="1515" customFormat="1" ht="12.75">
      <c r="A2151" s="1474"/>
      <c r="B2151" s="1616"/>
      <c r="C2151" s="1499"/>
      <c r="D2151" s="1608"/>
      <c r="E2151" s="1505"/>
      <c r="F2151" s="1497"/>
    </row>
    <row r="2152" spans="1:6" s="1515" customFormat="1" ht="12.75">
      <c r="A2152" s="1474"/>
      <c r="B2152" s="1616"/>
      <c r="C2152" s="1499"/>
      <c r="D2152" s="1608"/>
      <c r="E2152" s="1505"/>
      <c r="F2152" s="1497"/>
    </row>
    <row r="2153" spans="1:6" s="1515" customFormat="1" ht="38.25">
      <c r="A2153" s="1474"/>
      <c r="B2153" s="1616" t="s">
        <v>1236</v>
      </c>
      <c r="C2153" s="1499"/>
      <c r="D2153" s="1608"/>
      <c r="E2153" s="1505"/>
      <c r="F2153" s="1506"/>
    </row>
    <row r="2154" spans="1:6" s="1515" customFormat="1" ht="12.75">
      <c r="A2154" s="1474"/>
      <c r="B2154" s="1616"/>
      <c r="C2154" s="1499"/>
      <c r="D2154" s="1608"/>
      <c r="E2154" s="1505"/>
      <c r="F2154" s="1506"/>
    </row>
    <row r="2155" spans="1:6" s="1515" customFormat="1" ht="12.75">
      <c r="A2155" s="1474"/>
      <c r="B2155" s="1616"/>
      <c r="C2155" s="1499"/>
      <c r="D2155" s="1608"/>
      <c r="E2155" s="1505"/>
      <c r="F2155" s="1506"/>
    </row>
    <row r="2156" spans="1:6" s="1515" customFormat="1" ht="12.75">
      <c r="A2156" s="1474"/>
      <c r="B2156" s="1616"/>
      <c r="C2156" s="1499"/>
      <c r="D2156" s="1608"/>
      <c r="E2156" s="1505"/>
      <c r="F2156" s="1506"/>
    </row>
    <row r="2157" spans="1:6" s="1515" customFormat="1" ht="12.75">
      <c r="A2157" s="1474"/>
      <c r="B2157" s="1503" t="s">
        <v>953</v>
      </c>
      <c r="C2157" s="1504"/>
      <c r="D2157" s="1504"/>
      <c r="E2157" s="1505"/>
      <c r="F2157" s="1506">
        <f>SUM(F2148:F2154)</f>
        <v>0</v>
      </c>
    </row>
    <row r="2158" spans="1:6" s="1515" customFormat="1" ht="12.75">
      <c r="A2158" s="1602"/>
      <c r="B2158" s="1503"/>
      <c r="C2158" s="1504"/>
      <c r="D2158" s="1504"/>
      <c r="E2158" s="1505"/>
      <c r="F2158" s="1506"/>
    </row>
    <row r="2159" spans="1:6" s="1515" customFormat="1" ht="12.75">
      <c r="A2159" s="1602"/>
      <c r="B2159" s="1503"/>
      <c r="C2159" s="1504"/>
      <c r="D2159" s="1504"/>
      <c r="E2159" s="1505"/>
      <c r="F2159" s="1506"/>
    </row>
    <row r="2160" spans="1:6" s="1515" customFormat="1" ht="12.75">
      <c r="A2160" s="1602"/>
      <c r="B2160" s="1503"/>
      <c r="C2160" s="1504"/>
      <c r="D2160" s="1504"/>
      <c r="E2160" s="1505"/>
      <c r="F2160" s="1506"/>
    </row>
    <row r="2161" spans="1:6" s="1515" customFormat="1" ht="12.75">
      <c r="A2161" s="1602"/>
      <c r="B2161" s="1503"/>
      <c r="C2161" s="1504"/>
      <c r="D2161" s="1504"/>
      <c r="E2161" s="1505"/>
      <c r="F2161" s="1506"/>
    </row>
    <row r="2162" spans="1:6" s="1515" customFormat="1" ht="12.75">
      <c r="A2162" s="1602"/>
      <c r="B2162" s="1503"/>
      <c r="C2162" s="1504"/>
      <c r="D2162" s="1504"/>
      <c r="E2162" s="1505"/>
    </row>
    <row r="2163" spans="1:6" s="1515" customFormat="1" ht="12.75">
      <c r="A2163" s="1737"/>
      <c r="B2163" s="1738" t="s">
        <v>1235</v>
      </c>
      <c r="C2163" s="1739"/>
      <c r="D2163" s="1740"/>
      <c r="E2163" s="1741"/>
      <c r="F2163" s="1742"/>
    </row>
    <row r="2164" spans="1:6" s="1515" customFormat="1" ht="12.75">
      <c r="A2164" s="1474"/>
      <c r="B2164" s="1743"/>
      <c r="C2164" s="1744"/>
      <c r="D2164" s="1608"/>
      <c r="E2164" s="1745"/>
    </row>
    <row r="2165" spans="1:6" s="1515" customFormat="1" ht="12.75">
      <c r="A2165" s="1474" t="s">
        <v>1234</v>
      </c>
      <c r="B2165" s="1743" t="s">
        <v>1233</v>
      </c>
      <c r="C2165" s="1744"/>
      <c r="D2165" s="1608"/>
      <c r="E2165" s="1745"/>
      <c r="F2165" s="1746">
        <f>F18</f>
        <v>0</v>
      </c>
    </row>
    <row r="2166" spans="1:6" s="1515" customFormat="1" ht="12.75">
      <c r="A2166" s="1474" t="s">
        <v>1232</v>
      </c>
      <c r="B2166" s="1743" t="s">
        <v>1231</v>
      </c>
      <c r="C2166" s="1744"/>
      <c r="D2166" s="1608"/>
      <c r="E2166" s="1745"/>
      <c r="F2166" s="1746">
        <f>F41</f>
        <v>0</v>
      </c>
    </row>
    <row r="2167" spans="1:6" s="1515" customFormat="1" ht="12.75">
      <c r="A2167" s="1474" t="s">
        <v>1230</v>
      </c>
      <c r="B2167" s="1743" t="s">
        <v>1229</v>
      </c>
      <c r="C2167" s="1744"/>
      <c r="D2167" s="1608"/>
      <c r="E2167" s="1745"/>
      <c r="F2167" s="1746">
        <f>F602</f>
        <v>0</v>
      </c>
    </row>
    <row r="2168" spans="1:6" s="1515" customFormat="1" ht="12.75">
      <c r="A2168" s="1474" t="s">
        <v>1228</v>
      </c>
      <c r="B2168" s="1743" t="s">
        <v>1227</v>
      </c>
      <c r="C2168" s="1744"/>
      <c r="D2168" s="1608"/>
      <c r="E2168" s="1745"/>
      <c r="F2168" s="1746">
        <f>F639</f>
        <v>0</v>
      </c>
    </row>
    <row r="2169" spans="1:6" s="1515" customFormat="1" ht="12.75">
      <c r="A2169" s="1474" t="s">
        <v>1226</v>
      </c>
      <c r="B2169" s="1743" t="s">
        <v>1225</v>
      </c>
      <c r="C2169" s="1744"/>
      <c r="D2169" s="1608"/>
      <c r="E2169" s="1745"/>
      <c r="F2169" s="1746">
        <f>F755</f>
        <v>0</v>
      </c>
    </row>
    <row r="2170" spans="1:6" s="1515" customFormat="1" ht="12.75">
      <c r="A2170" s="1474" t="s">
        <v>1224</v>
      </c>
      <c r="B2170" s="1743" t="s">
        <v>1223</v>
      </c>
      <c r="C2170" s="1744"/>
      <c r="D2170" s="1608"/>
      <c r="E2170" s="1745"/>
      <c r="F2170" s="1746">
        <f>F819</f>
        <v>0</v>
      </c>
    </row>
    <row r="2171" spans="1:6" s="1515" customFormat="1" ht="12.75">
      <c r="A2171" s="1474" t="s">
        <v>1222</v>
      </c>
      <c r="B2171" s="1743" t="s">
        <v>1221</v>
      </c>
      <c r="C2171" s="1744"/>
      <c r="D2171" s="1608"/>
      <c r="E2171" s="1745"/>
      <c r="F2171" s="1746">
        <f>F947</f>
        <v>0</v>
      </c>
    </row>
    <row r="2172" spans="1:6" s="1515" customFormat="1" ht="12.75">
      <c r="A2172" s="1474" t="s">
        <v>1220</v>
      </c>
      <c r="B2172" s="1743" t="s">
        <v>1219</v>
      </c>
      <c r="C2172" s="1747"/>
      <c r="D2172" s="1522"/>
      <c r="E2172" s="1745"/>
      <c r="F2172" s="1746">
        <f>F1234</f>
        <v>0</v>
      </c>
    </row>
    <row r="2173" spans="1:6" s="1515" customFormat="1" ht="12.75">
      <c r="A2173" s="1474" t="s">
        <v>1218</v>
      </c>
      <c r="B2173" s="1743" t="s">
        <v>1217</v>
      </c>
      <c r="C2173" s="1747"/>
      <c r="D2173" s="1522"/>
      <c r="E2173" s="1745"/>
      <c r="F2173" s="1746">
        <f>F1234</f>
        <v>0</v>
      </c>
    </row>
    <row r="2174" spans="1:6" s="1515" customFormat="1" ht="12.75">
      <c r="A2174" s="1474" t="s">
        <v>1216</v>
      </c>
      <c r="B2174" s="1743" t="s">
        <v>1215</v>
      </c>
      <c r="C2174" s="1747"/>
      <c r="D2174" s="1522"/>
      <c r="E2174" s="1745"/>
      <c r="F2174" s="1746">
        <f>F1252</f>
        <v>0</v>
      </c>
    </row>
    <row r="2175" spans="1:6" s="1515" customFormat="1" ht="12.75">
      <c r="A2175" s="1474" t="s">
        <v>1214</v>
      </c>
      <c r="B2175" s="1743" t="s">
        <v>1213</v>
      </c>
      <c r="C2175" s="1747"/>
      <c r="D2175" s="1522"/>
      <c r="E2175" s="1745"/>
      <c r="F2175" s="1746">
        <f>F1442</f>
        <v>0</v>
      </c>
    </row>
    <row r="2176" spans="1:6" s="1515" customFormat="1" ht="12.75">
      <c r="A2176" s="1474" t="s">
        <v>1212</v>
      </c>
      <c r="B2176" s="1743" t="s">
        <v>1211</v>
      </c>
      <c r="C2176" s="1747"/>
      <c r="D2176" s="1522"/>
      <c r="E2176" s="1745"/>
      <c r="F2176" s="1746">
        <f>F1487</f>
        <v>0</v>
      </c>
    </row>
    <row r="2177" spans="1:6" s="1515" customFormat="1" ht="12.75">
      <c r="A2177" s="1474" t="s">
        <v>1210</v>
      </c>
      <c r="B2177" s="1743" t="s">
        <v>1209</v>
      </c>
      <c r="C2177" s="1747"/>
      <c r="D2177" s="1522"/>
      <c r="E2177" s="1745"/>
      <c r="F2177" s="1746">
        <f>F1507</f>
        <v>0</v>
      </c>
    </row>
    <row r="2178" spans="1:6" s="1515" customFormat="1" ht="12.75">
      <c r="A2178" s="1474" t="s">
        <v>1208</v>
      </c>
      <c r="B2178" s="1743" t="s">
        <v>1207</v>
      </c>
      <c r="C2178" s="1747"/>
      <c r="D2178" s="1522"/>
      <c r="E2178" s="1745"/>
      <c r="F2178" s="1746">
        <f>F1601</f>
        <v>0</v>
      </c>
    </row>
    <row r="2179" spans="1:6" s="1515" customFormat="1" ht="12.75">
      <c r="A2179" s="1474" t="s">
        <v>1206</v>
      </c>
      <c r="B2179" s="1743" t="s">
        <v>1205</v>
      </c>
      <c r="C2179" s="1747"/>
      <c r="D2179" s="1522"/>
      <c r="E2179" s="1745"/>
      <c r="F2179" s="1746">
        <f>F1641</f>
        <v>0</v>
      </c>
    </row>
    <row r="2180" spans="1:6" s="1515" customFormat="1" ht="12.75">
      <c r="A2180" s="1474" t="s">
        <v>1204</v>
      </c>
      <c r="B2180" s="1743" t="s">
        <v>1203</v>
      </c>
      <c r="C2180" s="1747"/>
      <c r="D2180" s="1522"/>
      <c r="E2180" s="1745"/>
      <c r="F2180" s="1746">
        <f>F1665</f>
        <v>0</v>
      </c>
    </row>
    <row r="2181" spans="1:6" s="1515" customFormat="1" ht="12.75">
      <c r="A2181" s="1515" t="s">
        <v>1202</v>
      </c>
      <c r="B2181" s="1743" t="s">
        <v>1201</v>
      </c>
      <c r="C2181" s="1747"/>
      <c r="D2181" s="1522"/>
      <c r="E2181" s="1745"/>
      <c r="F2181" s="1746">
        <f>F1776</f>
        <v>0</v>
      </c>
    </row>
    <row r="2182" spans="1:6" s="1515" customFormat="1" ht="12.75">
      <c r="A2182" s="1515" t="s">
        <v>1200</v>
      </c>
      <c r="B2182" s="1743" t="s">
        <v>1199</v>
      </c>
      <c r="C2182" s="1747"/>
      <c r="D2182" s="1522"/>
      <c r="E2182" s="1745"/>
      <c r="F2182" s="1746">
        <f>F2137</f>
        <v>0</v>
      </c>
    </row>
    <row r="2183" spans="1:6" s="1515" customFormat="1" ht="12.75">
      <c r="A2183" s="1515" t="s">
        <v>1198</v>
      </c>
      <c r="B2183" s="1743" t="s">
        <v>1197</v>
      </c>
      <c r="C2183" s="1747"/>
      <c r="D2183" s="1522"/>
      <c r="E2183" s="1745"/>
      <c r="F2183" s="1746">
        <f>F2157</f>
        <v>0</v>
      </c>
    </row>
    <row r="2184" spans="1:6" s="1515" customFormat="1" ht="12.75">
      <c r="A2184" s="1474"/>
      <c r="B2184" s="1616"/>
      <c r="C2184" s="1747"/>
      <c r="D2184" s="1522"/>
      <c r="E2184" s="1745"/>
    </row>
    <row r="2185" spans="1:6" s="1515" customFormat="1" ht="12.75">
      <c r="A2185" s="1474"/>
      <c r="B2185" s="1503" t="s">
        <v>1196</v>
      </c>
      <c r="C2185" s="1499"/>
      <c r="D2185" s="1748"/>
      <c r="E2185" s="1749"/>
      <c r="F2185" s="1750">
        <f>SUM(F2165:F2184)</f>
        <v>0</v>
      </c>
    </row>
    <row r="2186" spans="1:6" s="1515" customFormat="1" ht="12.75">
      <c r="A2186" s="1751"/>
      <c r="B2186" s="1751"/>
      <c r="C2186" s="1504"/>
      <c r="D2186" s="1752"/>
      <c r="E2186" s="1753"/>
      <c r="F2186" s="1469"/>
    </row>
    <row r="2187" spans="1:6" s="1515" customFormat="1" ht="12.75">
      <c r="A2187" s="1465"/>
      <c r="B2187" s="1471"/>
      <c r="C2187" s="1467"/>
      <c r="D2187" s="1468"/>
      <c r="E2187" s="1469"/>
      <c r="F2187" s="1469"/>
    </row>
    <row r="2188" spans="1:6" s="1515" customFormat="1" ht="12.75">
      <c r="A2188" s="1465"/>
      <c r="B2188" s="1471"/>
      <c r="C2188" s="1467"/>
      <c r="D2188" s="1468"/>
      <c r="E2188" s="1469"/>
      <c r="F2188" s="1469"/>
    </row>
    <row r="2189" spans="1:6" s="1515" customFormat="1" ht="12.75">
      <c r="A2189" s="1465"/>
      <c r="B2189" s="1471"/>
      <c r="C2189" s="1467"/>
      <c r="D2189" s="1468"/>
      <c r="E2189" s="1469"/>
      <c r="F2189" s="1469"/>
    </row>
    <row r="2190" spans="1:6" s="1515" customFormat="1" ht="12.75">
      <c r="A2190" s="1465"/>
      <c r="B2190" s="1465" t="s">
        <v>1195</v>
      </c>
      <c r="C2190" s="1467"/>
      <c r="D2190" s="1468"/>
      <c r="E2190" s="1469"/>
      <c r="F2190" s="1469"/>
    </row>
    <row r="2191" spans="1:6" s="1515" customFormat="1" ht="12.75">
      <c r="A2191" s="1465"/>
      <c r="B2191" s="1465" t="s">
        <v>1194</v>
      </c>
      <c r="C2191" s="1754"/>
      <c r="D2191" s="1504"/>
      <c r="E2191" s="1690"/>
      <c r="F2191" s="1690"/>
    </row>
    <row r="2192" spans="1:6" s="1515" customFormat="1" ht="12.75">
      <c r="A2192" s="1465"/>
      <c r="B2192" s="1471"/>
      <c r="C2192" s="1467"/>
      <c r="D2192" s="1468"/>
      <c r="E2192" s="1469"/>
      <c r="F2192" s="1469"/>
    </row>
    <row r="2193" spans="1:6" s="1515" customFormat="1" ht="12.75">
      <c r="A2193" s="1465"/>
      <c r="B2193" s="1471"/>
      <c r="C2193" s="1467"/>
      <c r="D2193" s="1468"/>
      <c r="E2193" s="1469"/>
      <c r="F2193" s="1469"/>
    </row>
    <row r="2194" spans="1:6" s="1515" customFormat="1" ht="12.75">
      <c r="A2194" s="1465"/>
      <c r="B2194" s="1471"/>
      <c r="C2194" s="1467"/>
      <c r="D2194" s="1468"/>
      <c r="E2194" s="1469"/>
      <c r="F2194" s="1469"/>
    </row>
    <row r="2195" spans="1:6" s="1515" customFormat="1" ht="12.75">
      <c r="A2195" s="1465"/>
      <c r="B2195" s="1471"/>
      <c r="C2195" s="1467"/>
      <c r="D2195" s="1468"/>
      <c r="E2195" s="1469"/>
      <c r="F2195" s="1469"/>
    </row>
    <row r="2196" spans="1:6" s="1515" customFormat="1" ht="12.75">
      <c r="A2196" s="1465"/>
      <c r="B2196" s="1471"/>
      <c r="C2196" s="1467"/>
      <c r="D2196" s="1468"/>
      <c r="E2196" s="1469"/>
      <c r="F2196" s="1469"/>
    </row>
    <row r="2197" spans="1:6" s="1515" customFormat="1" ht="12.75">
      <c r="A2197" s="1465"/>
      <c r="B2197" s="1471"/>
      <c r="C2197" s="1467"/>
      <c r="D2197" s="1468"/>
      <c r="E2197" s="1469"/>
      <c r="F2197" s="1469"/>
    </row>
    <row r="2198" spans="1:6" s="1515" customFormat="1" ht="12.75">
      <c r="A2198" s="1465"/>
      <c r="B2198" s="1471"/>
      <c r="C2198" s="1467"/>
      <c r="D2198" s="1468"/>
      <c r="E2198" s="1469"/>
      <c r="F2198" s="1469"/>
    </row>
    <row r="2199" spans="1:6" s="1515" customFormat="1" ht="12.75">
      <c r="A2199" s="1465"/>
      <c r="B2199" s="1471"/>
      <c r="C2199" s="1467"/>
      <c r="D2199" s="1468"/>
      <c r="E2199" s="1469"/>
      <c r="F2199" s="1469"/>
    </row>
    <row r="2200" spans="1:6" s="1515" customFormat="1">
      <c r="A2200" s="1755"/>
      <c r="B2200" s="1471"/>
      <c r="C2200" s="1467"/>
      <c r="D2200" s="1468"/>
      <c r="E2200" s="1469"/>
      <c r="F2200" s="1469"/>
    </row>
    <row r="2201" spans="1:6" s="1515" customFormat="1">
      <c r="A2201" s="1755"/>
      <c r="B2201" s="1471"/>
      <c r="C2201" s="1467"/>
      <c r="D2201" s="1468"/>
      <c r="E2201" s="1469"/>
      <c r="F2201" s="1469"/>
    </row>
    <row r="2202" spans="1:6" s="1515" customFormat="1">
      <c r="A2202" s="1755"/>
      <c r="B2202" s="1471"/>
      <c r="C2202" s="1467"/>
      <c r="D2202" s="1468"/>
      <c r="E2202" s="1469"/>
      <c r="F2202" s="1469"/>
    </row>
    <row r="2203" spans="1:6" s="1515" customFormat="1">
      <c r="A2203" s="1755"/>
      <c r="B2203" s="1471"/>
      <c r="C2203" s="1467"/>
      <c r="D2203" s="1468"/>
      <c r="E2203" s="1469"/>
      <c r="F2203" s="1469"/>
    </row>
    <row r="2204" spans="1:6" s="1515" customFormat="1">
      <c r="A2204" s="1755"/>
      <c r="B2204" s="1471"/>
      <c r="C2204" s="1467"/>
      <c r="D2204" s="1468"/>
      <c r="E2204" s="1469"/>
      <c r="F2204" s="1469"/>
    </row>
    <row r="2205" spans="1:6" s="1515" customFormat="1">
      <c r="A2205" s="1755"/>
      <c r="B2205" s="1471"/>
      <c r="C2205" s="1467"/>
      <c r="D2205" s="1468"/>
      <c r="E2205" s="1469"/>
      <c r="F2205" s="1469"/>
    </row>
    <row r="2206" spans="1:6" s="1515" customFormat="1">
      <c r="A2206" s="1755"/>
      <c r="B2206" s="1471"/>
      <c r="C2206" s="1467"/>
      <c r="D2206" s="1468"/>
      <c r="E2206" s="1469"/>
      <c r="F2206" s="1469"/>
    </row>
    <row r="2207" spans="1:6" s="1515" customFormat="1">
      <c r="A2207" s="1755"/>
      <c r="B2207" s="1471"/>
      <c r="C2207" s="1467"/>
      <c r="D2207" s="1468"/>
      <c r="E2207" s="1469"/>
      <c r="F2207" s="1469"/>
    </row>
    <row r="2208" spans="1:6" s="1515" customFormat="1">
      <c r="A2208" s="1755"/>
      <c r="B2208" s="1471"/>
      <c r="C2208" s="1467"/>
      <c r="D2208" s="1468"/>
      <c r="E2208" s="1469"/>
      <c r="F2208" s="1469"/>
    </row>
    <row r="2209" spans="1:6" s="1515" customFormat="1">
      <c r="A2209" s="1755"/>
      <c r="B2209" s="1471"/>
      <c r="C2209" s="1467"/>
      <c r="D2209" s="1468"/>
      <c r="E2209" s="1469"/>
      <c r="F2209" s="1469"/>
    </row>
    <row r="2210" spans="1:6" s="1515" customFormat="1">
      <c r="A2210" s="1755"/>
      <c r="B2210" s="1471"/>
      <c r="C2210" s="1467"/>
      <c r="D2210" s="1468"/>
      <c r="E2210" s="1469"/>
      <c r="F2210" s="1469"/>
    </row>
    <row r="2211" spans="1:6" s="1515" customFormat="1">
      <c r="A2211" s="1755"/>
      <c r="B2211" s="1471"/>
      <c r="C2211" s="1467"/>
      <c r="D2211" s="1468"/>
      <c r="E2211" s="1469"/>
      <c r="F2211" s="1469"/>
    </row>
    <row r="2212" spans="1:6" s="1515" customFormat="1">
      <c r="A2212" s="1755"/>
      <c r="B2212" s="1471"/>
      <c r="C2212" s="1467"/>
      <c r="D2212" s="1468"/>
      <c r="E2212" s="1469"/>
      <c r="F2212" s="1469"/>
    </row>
    <row r="2213" spans="1:6" s="1515" customFormat="1">
      <c r="A2213" s="1755"/>
      <c r="B2213" s="1471"/>
      <c r="C2213" s="1467"/>
      <c r="D2213" s="1468"/>
      <c r="E2213" s="1469"/>
      <c r="F2213" s="1469"/>
    </row>
    <row r="2214" spans="1:6" s="1515" customFormat="1">
      <c r="A2214" s="1755"/>
      <c r="B2214" s="1471"/>
      <c r="C2214" s="1467"/>
      <c r="D2214" s="1468"/>
      <c r="E2214" s="1469"/>
      <c r="F2214" s="1469"/>
    </row>
    <row r="2215" spans="1:6" s="1515" customFormat="1">
      <c r="A2215" s="1755"/>
      <c r="B2215" s="1471"/>
      <c r="C2215" s="1467"/>
      <c r="D2215" s="1468"/>
      <c r="E2215" s="1469"/>
      <c r="F2215" s="1469"/>
    </row>
    <row r="2216" spans="1:6" s="1515" customFormat="1">
      <c r="A2216" s="1755"/>
      <c r="B2216" s="1471"/>
      <c r="C2216" s="1467"/>
      <c r="D2216" s="1468"/>
      <c r="E2216" s="1469"/>
      <c r="F2216" s="1469"/>
    </row>
    <row r="2217" spans="1:6" s="1515" customFormat="1">
      <c r="A2217" s="1755"/>
      <c r="B2217" s="1471"/>
      <c r="C2217" s="1467"/>
      <c r="D2217" s="1468"/>
      <c r="E2217" s="1469"/>
      <c r="F2217" s="1469"/>
    </row>
    <row r="2218" spans="1:6" s="1515" customFormat="1">
      <c r="A2218" s="1755"/>
      <c r="B2218" s="1471"/>
      <c r="C2218" s="1467"/>
      <c r="D2218" s="1468"/>
      <c r="E2218" s="1469"/>
      <c r="F2218" s="1469"/>
    </row>
    <row r="2219" spans="1:6" s="1515" customFormat="1">
      <c r="A2219" s="1755"/>
      <c r="B2219" s="1471"/>
      <c r="C2219" s="1467"/>
      <c r="D2219" s="1468"/>
      <c r="E2219" s="1469"/>
      <c r="F2219" s="1469"/>
    </row>
    <row r="2220" spans="1:6" s="1515" customFormat="1">
      <c r="A2220" s="1755"/>
      <c r="B2220" s="1471"/>
      <c r="C2220" s="1467"/>
      <c r="D2220" s="1468"/>
      <c r="E2220" s="1469"/>
      <c r="F2220" s="1469"/>
    </row>
    <row r="2221" spans="1:6" s="1515" customFormat="1">
      <c r="A2221" s="1755"/>
      <c r="B2221" s="1471"/>
      <c r="C2221" s="1467"/>
      <c r="D2221" s="1468"/>
      <c r="E2221" s="1469"/>
      <c r="F2221" s="1469"/>
    </row>
    <row r="2222" spans="1:6" s="1515" customFormat="1">
      <c r="A2222" s="1755"/>
      <c r="B2222" s="1471"/>
      <c r="C2222" s="1467"/>
      <c r="D2222" s="1468"/>
      <c r="E2222" s="1469"/>
      <c r="F2222" s="1469"/>
    </row>
    <row r="2223" spans="1:6" s="1515" customFormat="1">
      <c r="A2223" s="1755"/>
      <c r="B2223" s="1471"/>
      <c r="C2223" s="1467"/>
      <c r="D2223" s="1468"/>
      <c r="E2223" s="1469"/>
      <c r="F2223" s="1469"/>
    </row>
    <row r="2224" spans="1:6" s="1515" customFormat="1">
      <c r="A2224" s="1755"/>
      <c r="B2224" s="1471"/>
      <c r="C2224" s="1467"/>
      <c r="D2224" s="1468"/>
      <c r="E2224" s="1469"/>
      <c r="F2224" s="1469"/>
    </row>
    <row r="2225" spans="1:6" s="1515" customFormat="1">
      <c r="A2225" s="1755"/>
      <c r="B2225" s="1471"/>
      <c r="C2225" s="1467"/>
      <c r="D2225" s="1468"/>
      <c r="E2225" s="1469"/>
      <c r="F2225" s="1469"/>
    </row>
    <row r="2226" spans="1:6" s="1515" customFormat="1">
      <c r="A2226" s="1755"/>
      <c r="B2226" s="1471"/>
      <c r="C2226" s="1467"/>
      <c r="D2226" s="1468"/>
      <c r="E2226" s="1469"/>
      <c r="F2226" s="1469"/>
    </row>
    <row r="2227" spans="1:6" s="1515" customFormat="1">
      <c r="A2227" s="1755"/>
      <c r="B2227" s="1471"/>
      <c r="C2227" s="1467"/>
      <c r="D2227" s="1468"/>
      <c r="E2227" s="1469"/>
      <c r="F2227" s="1469"/>
    </row>
    <row r="2228" spans="1:6" s="1515" customFormat="1">
      <c r="A2228" s="1755"/>
      <c r="B2228" s="1471"/>
      <c r="C2228" s="1467"/>
      <c r="D2228" s="1468"/>
      <c r="E2228" s="1469"/>
      <c r="F2228" s="1469"/>
    </row>
    <row r="2229" spans="1:6" s="1515" customFormat="1">
      <c r="A2229" s="1755"/>
      <c r="B2229" s="1471"/>
      <c r="C2229" s="1467"/>
      <c r="D2229" s="1468"/>
      <c r="E2229" s="1469"/>
      <c r="F2229" s="1469"/>
    </row>
    <row r="2230" spans="1:6" s="1515" customFormat="1">
      <c r="A2230" s="1755"/>
      <c r="B2230" s="1471"/>
      <c r="C2230" s="1467"/>
      <c r="D2230" s="1468"/>
      <c r="E2230" s="1469"/>
      <c r="F2230" s="1469"/>
    </row>
    <row r="2231" spans="1:6" s="1515" customFormat="1">
      <c r="A2231" s="1755"/>
      <c r="B2231" s="1471"/>
      <c r="C2231" s="1467"/>
      <c r="D2231" s="1468"/>
      <c r="E2231" s="1469"/>
      <c r="F2231" s="1469"/>
    </row>
    <row r="2232" spans="1:6" s="1515" customFormat="1">
      <c r="A2232" s="1755"/>
      <c r="B2232" s="1471"/>
      <c r="C2232" s="1467"/>
      <c r="D2232" s="1468"/>
      <c r="E2232" s="1469"/>
      <c r="F2232" s="1469"/>
    </row>
    <row r="2233" spans="1:6" s="1515" customFormat="1">
      <c r="A2233" s="1755"/>
      <c r="B2233" s="1471"/>
      <c r="C2233" s="1467"/>
      <c r="D2233" s="1468"/>
      <c r="E2233" s="1469"/>
      <c r="F2233" s="1469"/>
    </row>
    <row r="2234" spans="1:6" s="1515" customFormat="1">
      <c r="A2234" s="1755"/>
      <c r="B2234" s="1471"/>
      <c r="C2234" s="1467"/>
      <c r="D2234" s="1468"/>
      <c r="E2234" s="1469"/>
      <c r="F2234" s="1469"/>
    </row>
    <row r="2235" spans="1:6" s="1515" customFormat="1">
      <c r="A2235" s="1755"/>
      <c r="B2235" s="1471"/>
      <c r="C2235" s="1467"/>
      <c r="D2235" s="1468"/>
      <c r="E2235" s="1469"/>
      <c r="F2235" s="1469"/>
    </row>
    <row r="2236" spans="1:6" s="1515" customFormat="1">
      <c r="A2236" s="1755"/>
      <c r="B2236" s="1471"/>
      <c r="C2236" s="1467"/>
      <c r="D2236" s="1468"/>
      <c r="E2236" s="1469"/>
      <c r="F2236" s="1469"/>
    </row>
    <row r="2237" spans="1:6" s="1515" customFormat="1">
      <c r="A2237" s="1755"/>
      <c r="B2237" s="1471"/>
      <c r="C2237" s="1467"/>
      <c r="D2237" s="1468"/>
      <c r="E2237" s="1469"/>
      <c r="F2237" s="1469"/>
    </row>
    <row r="2238" spans="1:6" s="1515" customFormat="1">
      <c r="A2238" s="1755"/>
      <c r="B2238" s="1471"/>
      <c r="C2238" s="1467"/>
      <c r="D2238" s="1468"/>
      <c r="E2238" s="1469"/>
      <c r="F2238" s="1469"/>
    </row>
    <row r="2239" spans="1:6" s="1515" customFormat="1">
      <c r="A2239" s="1755"/>
      <c r="B2239" s="1471"/>
      <c r="C2239" s="1467"/>
      <c r="D2239" s="1468"/>
      <c r="E2239" s="1469"/>
      <c r="F2239" s="1469"/>
    </row>
    <row r="2240" spans="1:6" s="1515" customFormat="1">
      <c r="A2240" s="1755"/>
      <c r="B2240" s="1471"/>
      <c r="C2240" s="1467"/>
      <c r="D2240" s="1468"/>
      <c r="E2240" s="1469"/>
      <c r="F2240" s="1469"/>
    </row>
    <row r="2241" spans="1:7" s="1515" customFormat="1">
      <c r="A2241" s="1755"/>
      <c r="B2241" s="1471"/>
      <c r="C2241" s="1467"/>
      <c r="D2241" s="1468"/>
      <c r="E2241" s="1469"/>
      <c r="F2241" s="1469"/>
    </row>
    <row r="2242" spans="1:7" s="1515" customFormat="1">
      <c r="A2242" s="1755"/>
      <c r="B2242" s="1471"/>
      <c r="C2242" s="1467"/>
      <c r="D2242" s="1468"/>
      <c r="E2242" s="1469"/>
      <c r="F2242" s="1469"/>
    </row>
    <row r="2243" spans="1:7" s="1515" customFormat="1">
      <c r="A2243" s="1755"/>
      <c r="B2243" s="1471"/>
      <c r="C2243" s="1467"/>
      <c r="D2243" s="1468"/>
      <c r="E2243" s="1469"/>
      <c r="F2243" s="1469"/>
      <c r="G2243" s="1470"/>
    </row>
    <row r="2244" spans="1:7" s="1515" customFormat="1">
      <c r="A2244" s="1755"/>
      <c r="B2244" s="1471"/>
      <c r="C2244" s="1467"/>
      <c r="D2244" s="1468"/>
      <c r="E2244" s="1469"/>
      <c r="F2244" s="1469"/>
      <c r="G2244" s="1470"/>
    </row>
    <row r="2245" spans="1:7" s="1515" customFormat="1">
      <c r="A2245" s="1755"/>
      <c r="B2245" s="1471"/>
      <c r="C2245" s="1467"/>
      <c r="D2245" s="1468"/>
      <c r="E2245" s="1469"/>
      <c r="F2245" s="1469"/>
      <c r="G2245" s="1470"/>
    </row>
  </sheetData>
  <sheetProtection algorithmName="SHA-512" hashValue="K5jqkXki6Lqzxp3IJPrxdtp34dgqFGYYpdbMd6ZTMRGcmTQn3TStoVvhMRDCPMfFSiVaHhr5NuiQi7tv9QhlZw==" saltValue="TZZJZ1dHJeA1pPyUPRCgwA==" spinCount="100000" sheet="1" objects="1" scenarios="1"/>
  <protectedRanges>
    <protectedRange sqref="F824:F825 F1661 F1663 F2148 F1020:F1025 F1041:F1043 F1055 F1058:F1060 F1146:F1147 F1034:F1039 F1589:F1604 F1649 F1653 F1655 F1544 F1512:F1514 F469 F1027:F1032 F1657 F1659 E599:F599 E826:F826 F1227 E17:F17 F1230:F1232 E837 F1546:F1587 F2150:F2152 F1225 F860:F863 F81:F83 F154:F157 F574:F577 F537:F540 F1185:F1186 F505:F508 F591 F1053 F1217:F1223 F593:F598 F985:F990 F1651 F969:F975 F952:F966 F13:F15 E14:E16 F754:F755 F471:F474 F1160 F286:F290 F113:F116 F1510 F233:F236 F977:F983 F180:F183 F261:F264 F313:F316 F208:F209 F340:F344 F404:F405 F378:F381 F1213:F1214 F407:F410 F1047:F1050 F444:F447 F1198:F1201 F789:F796 F829:F831 F834:F835 F992:F997 F999:F1004 F1006:F1011 F1013:F1018 F1131:F1134 E840:E863 E864:F945" name="Range1"/>
    <protectedRange sqref="E1058:E1059" name="Range1_2"/>
    <protectedRange sqref="E1060" name="Range1_3"/>
    <protectedRange sqref="F16" name="Range1_5"/>
    <protectedRange sqref="E33:F37 E39:F40 E23:F31" name="Range1_1"/>
  </protectedRanges>
  <mergeCells count="37">
    <mergeCell ref="E2073:F2073"/>
    <mergeCell ref="A2098:B2098"/>
    <mergeCell ref="B1776:E1776"/>
    <mergeCell ref="A2018:B2018"/>
    <mergeCell ref="C2018:D2018"/>
    <mergeCell ref="E2018:F2018"/>
    <mergeCell ref="E1909:F1909"/>
    <mergeCell ref="A1856:B1856"/>
    <mergeCell ref="C1856:D1856"/>
    <mergeCell ref="A1859:F1859"/>
    <mergeCell ref="C1861:C1862"/>
    <mergeCell ref="D1861:D1862"/>
    <mergeCell ref="A1898:B1898"/>
    <mergeCell ref="C1898:F1898"/>
    <mergeCell ref="A1906:B1906"/>
    <mergeCell ref="C1906:D1906"/>
    <mergeCell ref="A2126:B2126"/>
    <mergeCell ref="C2126:D2126"/>
    <mergeCell ref="E1861:E1862"/>
    <mergeCell ref="F1861:F1862"/>
    <mergeCell ref="A1895:B1895"/>
    <mergeCell ref="C1895:D1895"/>
    <mergeCell ref="A2063:B2063"/>
    <mergeCell ref="C2063:F2063"/>
    <mergeCell ref="A2020:F2020"/>
    <mergeCell ref="C2022:C2023"/>
    <mergeCell ref="D2022:D2023"/>
    <mergeCell ref="E2022:E2023"/>
    <mergeCell ref="F2022:F2023"/>
    <mergeCell ref="B2101:D2101"/>
    <mergeCell ref="A2071:B2071"/>
    <mergeCell ref="C2071:D2071"/>
    <mergeCell ref="C2098:D2098"/>
    <mergeCell ref="A2119:B2119"/>
    <mergeCell ref="C2119:D2119"/>
    <mergeCell ref="A2122:B2122"/>
    <mergeCell ref="C2122:F2122"/>
  </mergeCells>
  <pageMargins left="0.78740157480314965" right="0.23622047244094491" top="0.74803149606299213" bottom="0.74803149606299213" header="0.31496062992125984" footer="0.31496062992125984"/>
  <pageSetup paperSize="9" scale="87" fitToHeight="0" orientation="portrait" useFirstPageNumber="1" r:id="rId1"/>
  <headerFooter alignWithMargins="0">
    <oddHeader xml:space="preserve">&amp;LInvestitor: Institut za medicinska istraživanja i medicinu rada, Ksaverska cesta2, Zagreb
Građevina:Rekonstrukcija-dogradnja građevine instituta za medicinska istraživanja i medicinu rada, Ksaverska cesta 2, Zagreb, na k.č. 3556/1, k.o. Gračani
  </oddHeader>
    <oddFooter>&amp;C&amp;P</oddFooter>
  </headerFooter>
  <rowBreaks count="49" manualBreakCount="49">
    <brk id="18" min="1" max="5" man="1"/>
    <brk id="41" max="16383" man="1"/>
    <brk id="81" max="5" man="1"/>
    <brk id="138" max="5" man="1"/>
    <brk id="203" max="5" man="1"/>
    <brk id="257" max="5" man="1"/>
    <brk id="286" min="1" max="5" man="1"/>
    <brk id="340" min="1" max="5" man="1"/>
    <brk id="398" max="5" man="1"/>
    <brk id="458" max="5" man="1"/>
    <brk id="525" max="5" man="1"/>
    <brk id="586" max="5" man="1"/>
    <brk id="602" min="1" max="5" man="1"/>
    <brk id="641" min="1" max="5" man="1"/>
    <brk id="662" min="1" max="5" man="1"/>
    <brk id="685" min="1" max="5" man="1"/>
    <brk id="702" min="1" max="5" man="1"/>
    <brk id="719" max="5" man="1"/>
    <brk id="735" min="1" max="5" man="1"/>
    <brk id="756" min="1" max="5" man="1"/>
    <brk id="794" min="1" max="5" man="1"/>
    <brk id="819" min="1" max="5" man="1"/>
    <brk id="908" max="5" man="1"/>
    <brk id="947" min="1" max="5" man="1"/>
    <brk id="988" min="1" max="5" man="1"/>
    <brk id="1042" max="5" man="1"/>
    <brk id="1062" min="1" max="5" man="1"/>
    <brk id="1131" min="1" max="5" man="1"/>
    <brk id="1198" min="1" max="5" man="1"/>
    <brk id="1234" min="1" max="5" man="1"/>
    <brk id="1252" min="1" max="5" man="1"/>
    <brk id="1274" max="5" man="1"/>
    <brk id="1325" max="5" man="1"/>
    <brk id="1353" max="5" man="1"/>
    <brk id="1392" max="5" man="1"/>
    <brk id="1424" max="5" man="1"/>
    <brk id="1443" max="5" man="1"/>
    <brk id="1467" min="1" max="5" man="1"/>
    <brk id="1488" min="1" max="5" man="1"/>
    <brk id="1508" min="1" max="5" man="1"/>
    <brk id="1557" max="5" man="1"/>
    <brk id="1602" min="1" max="5" man="1"/>
    <brk id="1641" min="1" max="5" man="1"/>
    <brk id="1665" min="1" max="5" man="1"/>
    <brk id="1808" max="5" man="1"/>
    <brk id="1820" max="5" man="1"/>
    <brk id="1836" max="5" man="1"/>
    <brk id="2157" min="1" max="5" man="1"/>
    <brk id="220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680"/>
  <sheetViews>
    <sheetView showZeros="0" zoomScaleNormal="100" zoomScaleSheetLayoutView="110" workbookViewId="0">
      <selection activeCell="B13" sqref="B13:F13"/>
    </sheetView>
  </sheetViews>
  <sheetFormatPr defaultColWidth="9.140625" defaultRowHeight="12.75"/>
  <cols>
    <col min="1" max="1" width="10.28515625" style="945" customWidth="1"/>
    <col min="2" max="2" width="44" style="1011" customWidth="1"/>
    <col min="3" max="3" width="7.28515625" style="997" customWidth="1"/>
    <col min="4" max="4" width="8.5703125" style="998" customWidth="1"/>
    <col min="5" max="5" width="10.85546875" style="770" customWidth="1"/>
    <col min="6" max="6" width="12.5703125" style="830" customWidth="1"/>
    <col min="7" max="16384" width="9.140625" style="807"/>
  </cols>
  <sheetData>
    <row r="1" spans="1:6" s="802" customFormat="1" ht="29.25">
      <c r="A1" s="797" t="s">
        <v>3348</v>
      </c>
      <c r="B1" s="798" t="s">
        <v>3347</v>
      </c>
      <c r="C1" s="799" t="s">
        <v>3346</v>
      </c>
      <c r="D1" s="800"/>
      <c r="E1" s="801" t="s">
        <v>3345</v>
      </c>
      <c r="F1" s="800" t="s">
        <v>3344</v>
      </c>
    </row>
    <row r="2" spans="1:6">
      <c r="A2" s="803" t="s">
        <v>3343</v>
      </c>
      <c r="B2" s="804"/>
      <c r="C2" s="1899" t="s">
        <v>3342</v>
      </c>
      <c r="D2" s="1900"/>
      <c r="E2" s="805" t="s">
        <v>3341</v>
      </c>
      <c r="F2" s="806"/>
    </row>
    <row r="3" spans="1:6" ht="19.5">
      <c r="A3" s="803" t="s">
        <v>3340</v>
      </c>
      <c r="B3" s="808" t="s">
        <v>3339</v>
      </c>
      <c r="C3" s="809" t="s">
        <v>3338</v>
      </c>
      <c r="D3" s="809"/>
      <c r="E3" s="810"/>
      <c r="F3" s="811" t="s">
        <v>3337</v>
      </c>
    </row>
    <row r="4" spans="1:6">
      <c r="A4" s="812"/>
      <c r="B4" s="804" t="s">
        <v>3336</v>
      </c>
      <c r="C4" s="1901" t="s">
        <v>3335</v>
      </c>
      <c r="D4" s="1901"/>
      <c r="E4" s="1901"/>
      <c r="F4" s="805" t="s">
        <v>3334</v>
      </c>
    </row>
    <row r="5" spans="1:6">
      <c r="A5" s="813"/>
      <c r="B5" s="814"/>
      <c r="C5" s="809"/>
      <c r="D5" s="809"/>
      <c r="E5" s="809"/>
      <c r="F5" s="815"/>
    </row>
    <row r="6" spans="1:6" s="802" customFormat="1" ht="22.5">
      <c r="A6" s="816" t="s">
        <v>2603</v>
      </c>
      <c r="B6" s="816" t="s">
        <v>2602</v>
      </c>
      <c r="C6" s="816" t="s">
        <v>2601</v>
      </c>
      <c r="D6" s="817" t="s">
        <v>89</v>
      </c>
      <c r="E6" s="818" t="s">
        <v>2600</v>
      </c>
      <c r="F6" s="818" t="s">
        <v>2599</v>
      </c>
    </row>
    <row r="7" spans="1:6" s="802" customFormat="1">
      <c r="A7" s="816"/>
      <c r="B7" s="816"/>
      <c r="C7" s="816"/>
      <c r="D7" s="817"/>
      <c r="E7" s="818"/>
      <c r="F7" s="818"/>
    </row>
    <row r="8" spans="1:6" s="802" customFormat="1" ht="15">
      <c r="A8" s="819"/>
      <c r="B8" s="820" t="s">
        <v>0</v>
      </c>
      <c r="C8" s="816"/>
      <c r="D8" s="817"/>
      <c r="E8" s="818"/>
      <c r="F8" s="818"/>
    </row>
    <row r="9" spans="1:6" s="802" customFormat="1">
      <c r="A9" s="821"/>
      <c r="B9" s="822" t="s">
        <v>3333</v>
      </c>
      <c r="C9" s="823"/>
      <c r="D9" s="824"/>
      <c r="E9" s="825"/>
      <c r="F9" s="825"/>
    </row>
    <row r="10" spans="1:6" s="802" customFormat="1" ht="18" customHeight="1">
      <c r="A10" s="821"/>
      <c r="B10" s="1968" t="s">
        <v>3332</v>
      </c>
      <c r="C10" s="1968"/>
      <c r="D10" s="1968"/>
      <c r="E10" s="1968"/>
      <c r="F10" s="1968"/>
    </row>
    <row r="11" spans="1:6" s="802" customFormat="1" ht="27" customHeight="1">
      <c r="A11" s="821"/>
      <c r="B11" s="1897" t="s">
        <v>3331</v>
      </c>
      <c r="C11" s="1897"/>
      <c r="D11" s="1897"/>
      <c r="E11" s="1897"/>
      <c r="F11" s="1897"/>
    </row>
    <row r="12" spans="1:6" s="802" customFormat="1" ht="27" customHeight="1">
      <c r="A12" s="821"/>
      <c r="B12" s="1897" t="s">
        <v>3330</v>
      </c>
      <c r="C12" s="1897"/>
      <c r="D12" s="1897"/>
      <c r="E12" s="1897"/>
      <c r="F12" s="1897"/>
    </row>
    <row r="13" spans="1:6" s="802" customFormat="1" ht="30" customHeight="1">
      <c r="A13" s="821"/>
      <c r="B13" s="1897" t="s">
        <v>3329</v>
      </c>
      <c r="C13" s="1897"/>
      <c r="D13" s="1897"/>
      <c r="E13" s="1897"/>
      <c r="F13" s="1897"/>
    </row>
    <row r="14" spans="1:6" s="802" customFormat="1" ht="16.5" customHeight="1">
      <c r="A14" s="821"/>
      <c r="B14" s="1897" t="s">
        <v>3328</v>
      </c>
      <c r="C14" s="1897"/>
      <c r="D14" s="1897"/>
      <c r="E14" s="1897"/>
      <c r="F14" s="1897"/>
    </row>
    <row r="15" spans="1:6" s="802" customFormat="1" ht="42" customHeight="1">
      <c r="A15" s="821"/>
      <c r="B15" s="1897" t="s">
        <v>3327</v>
      </c>
      <c r="C15" s="1897"/>
      <c r="D15" s="1897"/>
      <c r="E15" s="1897"/>
      <c r="F15" s="1897"/>
    </row>
    <row r="16" spans="1:6" s="802" customFormat="1" ht="42" customHeight="1">
      <c r="A16" s="821"/>
      <c r="B16" s="1897" t="s">
        <v>3326</v>
      </c>
      <c r="C16" s="1897"/>
      <c r="D16" s="1897"/>
      <c r="E16" s="1897"/>
      <c r="F16" s="1897"/>
    </row>
    <row r="17" spans="1:6" s="802" customFormat="1" ht="39" customHeight="1">
      <c r="A17" s="821"/>
      <c r="B17" s="1897" t="s">
        <v>3325</v>
      </c>
      <c r="C17" s="1897"/>
      <c r="D17" s="1897"/>
      <c r="E17" s="1897"/>
      <c r="F17" s="1897"/>
    </row>
    <row r="18" spans="1:6" s="802" customFormat="1" ht="32.25" customHeight="1">
      <c r="A18" s="821"/>
      <c r="B18" s="1897" t="s">
        <v>3324</v>
      </c>
      <c r="C18" s="1897"/>
      <c r="D18" s="1897"/>
      <c r="E18" s="1897"/>
      <c r="F18" s="1897"/>
    </row>
    <row r="19" spans="1:6" s="802" customFormat="1" ht="28.5" customHeight="1">
      <c r="A19" s="821"/>
      <c r="B19" s="1898" t="s">
        <v>3323</v>
      </c>
      <c r="C19" s="1898"/>
      <c r="D19" s="1898"/>
      <c r="E19" s="1898"/>
      <c r="F19" s="1898"/>
    </row>
    <row r="20" spans="1:6" s="802" customFormat="1" ht="17.25" customHeight="1">
      <c r="A20" s="821"/>
      <c r="B20" s="1897" t="s">
        <v>3322</v>
      </c>
      <c r="C20" s="1897"/>
      <c r="D20" s="1897"/>
      <c r="E20" s="1897"/>
      <c r="F20" s="1897"/>
    </row>
    <row r="21" spans="1:6" s="802" customFormat="1" ht="31.5" customHeight="1">
      <c r="A21" s="821"/>
      <c r="B21" s="1897" t="s">
        <v>3321</v>
      </c>
      <c r="C21" s="1897"/>
      <c r="D21" s="1897"/>
      <c r="E21" s="1897"/>
      <c r="F21" s="1897"/>
    </row>
    <row r="22" spans="1:6" s="802" customFormat="1" ht="24.75" customHeight="1">
      <c r="A22" s="821"/>
      <c r="B22" s="1897" t="s">
        <v>3320</v>
      </c>
      <c r="C22" s="1897"/>
      <c r="D22" s="1897"/>
      <c r="E22" s="1897"/>
      <c r="F22" s="1897"/>
    </row>
    <row r="23" spans="1:6" s="802" customFormat="1" ht="17.25" customHeight="1">
      <c r="A23" s="821"/>
      <c r="B23" s="1897" t="s">
        <v>3319</v>
      </c>
      <c r="C23" s="1897"/>
      <c r="D23" s="1897"/>
      <c r="E23" s="1897"/>
      <c r="F23" s="1897"/>
    </row>
    <row r="24" spans="1:6" s="802" customFormat="1">
      <c r="A24" s="821"/>
      <c r="B24" s="826"/>
      <c r="C24" s="826"/>
      <c r="D24" s="826"/>
      <c r="E24" s="826"/>
      <c r="F24" s="825"/>
    </row>
    <row r="25" spans="1:6" s="802" customFormat="1" ht="15">
      <c r="A25" s="819" t="s">
        <v>1234</v>
      </c>
      <c r="B25" s="820" t="s">
        <v>3318</v>
      </c>
      <c r="C25" s="816"/>
      <c r="D25" s="817"/>
      <c r="E25" s="1012"/>
      <c r="F25" s="818"/>
    </row>
    <row r="26" spans="1:6" s="802" customFormat="1" ht="15">
      <c r="A26" s="819" t="s">
        <v>1</v>
      </c>
      <c r="B26" s="820" t="s">
        <v>2725</v>
      </c>
      <c r="C26" s="816"/>
      <c r="D26" s="817"/>
      <c r="E26" s="1012"/>
      <c r="F26" s="818"/>
    </row>
    <row r="27" spans="1:6" s="802" customFormat="1" ht="15">
      <c r="A27" s="819"/>
      <c r="B27" s="820"/>
      <c r="C27" s="816"/>
      <c r="D27" s="817"/>
      <c r="E27" s="1012"/>
      <c r="F27" s="818"/>
    </row>
    <row r="28" spans="1:6" ht="89.25">
      <c r="A28" s="827" t="s">
        <v>1</v>
      </c>
      <c r="B28" s="828" t="s">
        <v>3317</v>
      </c>
      <c r="C28" s="829"/>
      <c r="D28" s="830"/>
      <c r="F28" s="830">
        <f>E28:E28</f>
        <v>0</v>
      </c>
    </row>
    <row r="29" spans="1:6">
      <c r="A29" s="827"/>
      <c r="B29" s="828" t="s">
        <v>3316</v>
      </c>
      <c r="C29" s="829" t="s">
        <v>93</v>
      </c>
      <c r="D29" s="831">
        <v>5</v>
      </c>
      <c r="F29" s="830">
        <f t="shared" ref="F29:F92" si="0">E29*D29</f>
        <v>0</v>
      </c>
    </row>
    <row r="30" spans="1:6">
      <c r="A30" s="827"/>
      <c r="B30" s="828" t="s">
        <v>3315</v>
      </c>
      <c r="C30" s="829" t="s">
        <v>93</v>
      </c>
      <c r="D30" s="831">
        <v>2</v>
      </c>
      <c r="F30" s="830">
        <f t="shared" si="0"/>
        <v>0</v>
      </c>
    </row>
    <row r="31" spans="1:6">
      <c r="A31" s="827"/>
      <c r="B31" s="828" t="s">
        <v>3314</v>
      </c>
      <c r="C31" s="829" t="s">
        <v>93</v>
      </c>
      <c r="D31" s="831">
        <v>2</v>
      </c>
      <c r="F31" s="830">
        <f t="shared" si="0"/>
        <v>0</v>
      </c>
    </row>
    <row r="32" spans="1:6">
      <c r="A32" s="827"/>
      <c r="B32" s="828" t="s">
        <v>3313</v>
      </c>
      <c r="C32" s="829" t="s">
        <v>93</v>
      </c>
      <c r="D32" s="831">
        <v>4</v>
      </c>
      <c r="F32" s="830">
        <f t="shared" si="0"/>
        <v>0</v>
      </c>
    </row>
    <row r="33" spans="1:6">
      <c r="A33" s="827"/>
      <c r="B33" s="828" t="s">
        <v>3312</v>
      </c>
      <c r="C33" s="829" t="s">
        <v>93</v>
      </c>
      <c r="D33" s="831">
        <v>2</v>
      </c>
      <c r="F33" s="830">
        <f t="shared" si="0"/>
        <v>0</v>
      </c>
    </row>
    <row r="34" spans="1:6">
      <c r="A34" s="827"/>
      <c r="B34" s="828" t="s">
        <v>3311</v>
      </c>
      <c r="C34" s="829" t="s">
        <v>93</v>
      </c>
      <c r="D34" s="831">
        <v>2</v>
      </c>
      <c r="F34" s="830">
        <f t="shared" si="0"/>
        <v>0</v>
      </c>
    </row>
    <row r="35" spans="1:6">
      <c r="A35" s="827"/>
      <c r="B35" s="828" t="s">
        <v>3310</v>
      </c>
      <c r="C35" s="829" t="s">
        <v>93</v>
      </c>
      <c r="D35" s="831">
        <v>2</v>
      </c>
      <c r="F35" s="830">
        <f t="shared" si="0"/>
        <v>0</v>
      </c>
    </row>
    <row r="36" spans="1:6">
      <c r="A36" s="827"/>
      <c r="B36" s="828"/>
      <c r="C36" s="829"/>
      <c r="D36" s="830"/>
      <c r="F36" s="830">
        <f t="shared" si="0"/>
        <v>0</v>
      </c>
    </row>
    <row r="37" spans="1:6">
      <c r="A37" s="827"/>
      <c r="B37" s="828" t="s">
        <v>3309</v>
      </c>
      <c r="C37" s="829" t="s">
        <v>93</v>
      </c>
      <c r="D37" s="831">
        <v>26</v>
      </c>
      <c r="F37" s="830">
        <f t="shared" si="0"/>
        <v>0</v>
      </c>
    </row>
    <row r="38" spans="1:6">
      <c r="A38" s="827"/>
      <c r="B38" s="828" t="s">
        <v>3308</v>
      </c>
      <c r="C38" s="829" t="s">
        <v>93</v>
      </c>
      <c r="D38" s="831">
        <v>16</v>
      </c>
      <c r="F38" s="830">
        <f t="shared" si="0"/>
        <v>0</v>
      </c>
    </row>
    <row r="39" spans="1:6">
      <c r="A39" s="827"/>
      <c r="B39" s="828" t="s">
        <v>3307</v>
      </c>
      <c r="C39" s="829" t="s">
        <v>93</v>
      </c>
      <c r="D39" s="831">
        <v>42</v>
      </c>
      <c r="F39" s="830">
        <f t="shared" si="0"/>
        <v>0</v>
      </c>
    </row>
    <row r="40" spans="1:6">
      <c r="A40" s="827"/>
      <c r="B40" s="828" t="s">
        <v>3306</v>
      </c>
      <c r="C40" s="829" t="s">
        <v>93</v>
      </c>
      <c r="D40" s="831">
        <v>49</v>
      </c>
      <c r="F40" s="830">
        <f t="shared" si="0"/>
        <v>0</v>
      </c>
    </row>
    <row r="41" spans="1:6">
      <c r="A41" s="827"/>
      <c r="B41" s="828" t="s">
        <v>3305</v>
      </c>
      <c r="C41" s="829" t="s">
        <v>93</v>
      </c>
      <c r="D41" s="831">
        <v>47</v>
      </c>
      <c r="F41" s="830">
        <f t="shared" si="0"/>
        <v>0</v>
      </c>
    </row>
    <row r="42" spans="1:6">
      <c r="A42" s="827"/>
      <c r="B42" s="828" t="s">
        <v>3304</v>
      </c>
      <c r="C42" s="829" t="s">
        <v>93</v>
      </c>
      <c r="D42" s="831">
        <v>50</v>
      </c>
      <c r="F42" s="830">
        <f t="shared" si="0"/>
        <v>0</v>
      </c>
    </row>
    <row r="43" spans="1:6">
      <c r="A43" s="827"/>
      <c r="B43" s="828" t="s">
        <v>3303</v>
      </c>
      <c r="C43" s="829" t="s">
        <v>93</v>
      </c>
      <c r="D43" s="831">
        <v>33</v>
      </c>
      <c r="F43" s="830">
        <f t="shared" si="0"/>
        <v>0</v>
      </c>
    </row>
    <row r="44" spans="1:6">
      <c r="A44" s="827"/>
      <c r="B44" s="828" t="s">
        <v>3302</v>
      </c>
      <c r="C44" s="829" t="s">
        <v>93</v>
      </c>
      <c r="D44" s="831">
        <v>23</v>
      </c>
      <c r="F44" s="830">
        <f t="shared" si="0"/>
        <v>0</v>
      </c>
    </row>
    <row r="45" spans="1:6">
      <c r="A45" s="827"/>
      <c r="B45" s="828" t="s">
        <v>3301</v>
      </c>
      <c r="C45" s="829" t="s">
        <v>93</v>
      </c>
      <c r="D45" s="831">
        <v>48</v>
      </c>
      <c r="F45" s="830">
        <f t="shared" si="0"/>
        <v>0</v>
      </c>
    </row>
    <row r="46" spans="1:6">
      <c r="A46" s="827"/>
      <c r="B46" s="832"/>
      <c r="C46" s="829"/>
      <c r="D46" s="833"/>
      <c r="F46" s="830">
        <f t="shared" si="0"/>
        <v>0</v>
      </c>
    </row>
    <row r="47" spans="1:6" ht="63.75">
      <c r="A47" s="827" t="s">
        <v>94</v>
      </c>
      <c r="B47" s="832" t="s">
        <v>3300</v>
      </c>
      <c r="C47" s="829" t="s">
        <v>93</v>
      </c>
      <c r="D47" s="831">
        <v>353</v>
      </c>
      <c r="F47" s="830">
        <f t="shared" si="0"/>
        <v>0</v>
      </c>
    </row>
    <row r="48" spans="1:6">
      <c r="A48" s="827"/>
      <c r="B48" s="822"/>
      <c r="C48" s="829"/>
      <c r="D48" s="833"/>
      <c r="F48" s="830">
        <f t="shared" si="0"/>
        <v>0</v>
      </c>
    </row>
    <row r="49" spans="1:6" ht="25.5">
      <c r="A49" s="827" t="s">
        <v>97</v>
      </c>
      <c r="B49" s="832" t="s">
        <v>3299</v>
      </c>
      <c r="C49" s="829" t="s">
        <v>93</v>
      </c>
      <c r="D49" s="831">
        <v>353</v>
      </c>
      <c r="F49" s="830">
        <f t="shared" si="0"/>
        <v>0</v>
      </c>
    </row>
    <row r="50" spans="1:6">
      <c r="A50" s="827"/>
      <c r="B50" s="832"/>
      <c r="C50" s="829"/>
      <c r="D50" s="831"/>
      <c r="F50" s="830">
        <f t="shared" si="0"/>
        <v>0</v>
      </c>
    </row>
    <row r="51" spans="1:6">
      <c r="A51" s="827" t="s">
        <v>98</v>
      </c>
      <c r="B51" s="832" t="s">
        <v>3298</v>
      </c>
      <c r="C51" s="829"/>
      <c r="D51" s="831"/>
      <c r="F51" s="830">
        <f t="shared" si="0"/>
        <v>0</v>
      </c>
    </row>
    <row r="52" spans="1:6">
      <c r="A52" s="827"/>
      <c r="B52" s="832" t="s">
        <v>3295</v>
      </c>
      <c r="C52" s="829" t="s">
        <v>93</v>
      </c>
      <c r="D52" s="831">
        <v>8</v>
      </c>
      <c r="F52" s="830">
        <f t="shared" si="0"/>
        <v>0</v>
      </c>
    </row>
    <row r="53" spans="1:6">
      <c r="A53" s="827"/>
      <c r="B53" s="832" t="s">
        <v>3294</v>
      </c>
      <c r="C53" s="829" t="s">
        <v>93</v>
      </c>
      <c r="D53" s="831">
        <v>2</v>
      </c>
      <c r="F53" s="830">
        <f t="shared" si="0"/>
        <v>0</v>
      </c>
    </row>
    <row r="54" spans="1:6">
      <c r="A54" s="827"/>
      <c r="B54" s="832" t="s">
        <v>3293</v>
      </c>
      <c r="C54" s="829" t="s">
        <v>93</v>
      </c>
      <c r="D54" s="831">
        <v>1</v>
      </c>
      <c r="F54" s="830">
        <f t="shared" si="0"/>
        <v>0</v>
      </c>
    </row>
    <row r="55" spans="1:6">
      <c r="A55" s="827"/>
      <c r="B55" s="832"/>
      <c r="C55" s="829"/>
      <c r="D55" s="831"/>
      <c r="F55" s="830">
        <f t="shared" si="0"/>
        <v>0</v>
      </c>
    </row>
    <row r="56" spans="1:6">
      <c r="A56" s="827" t="s">
        <v>101</v>
      </c>
      <c r="B56" s="832" t="s">
        <v>3297</v>
      </c>
      <c r="C56" s="829"/>
      <c r="D56" s="831"/>
      <c r="F56" s="830">
        <f t="shared" si="0"/>
        <v>0</v>
      </c>
    </row>
    <row r="57" spans="1:6">
      <c r="A57" s="827"/>
      <c r="B57" s="832" t="s">
        <v>3295</v>
      </c>
      <c r="C57" s="829" t="s">
        <v>93</v>
      </c>
      <c r="D57" s="831">
        <v>8</v>
      </c>
      <c r="F57" s="830">
        <f t="shared" si="0"/>
        <v>0</v>
      </c>
    </row>
    <row r="58" spans="1:6">
      <c r="A58" s="827"/>
      <c r="B58" s="832" t="s">
        <v>3294</v>
      </c>
      <c r="C58" s="829" t="s">
        <v>93</v>
      </c>
      <c r="D58" s="831">
        <v>2</v>
      </c>
      <c r="F58" s="830">
        <f t="shared" si="0"/>
        <v>0</v>
      </c>
    </row>
    <row r="59" spans="1:6">
      <c r="A59" s="827"/>
      <c r="B59" s="832" t="s">
        <v>3293</v>
      </c>
      <c r="C59" s="829" t="s">
        <v>93</v>
      </c>
      <c r="D59" s="831">
        <v>1</v>
      </c>
      <c r="F59" s="830">
        <f t="shared" si="0"/>
        <v>0</v>
      </c>
    </row>
    <row r="60" spans="1:6">
      <c r="A60" s="827"/>
      <c r="B60" s="832"/>
      <c r="C60" s="829"/>
      <c r="D60" s="831"/>
      <c r="F60" s="830">
        <f t="shared" si="0"/>
        <v>0</v>
      </c>
    </row>
    <row r="61" spans="1:6">
      <c r="A61" s="827" t="s">
        <v>110</v>
      </c>
      <c r="B61" s="832" t="s">
        <v>3296</v>
      </c>
      <c r="C61" s="829"/>
      <c r="D61" s="831"/>
      <c r="F61" s="830">
        <f t="shared" si="0"/>
        <v>0</v>
      </c>
    </row>
    <row r="62" spans="1:6">
      <c r="A62" s="827"/>
      <c r="B62" s="832" t="s">
        <v>3295</v>
      </c>
      <c r="C62" s="829" t="s">
        <v>93</v>
      </c>
      <c r="D62" s="831">
        <v>8</v>
      </c>
      <c r="F62" s="830">
        <f t="shared" si="0"/>
        <v>0</v>
      </c>
    </row>
    <row r="63" spans="1:6">
      <c r="A63" s="827"/>
      <c r="B63" s="832" t="s">
        <v>3294</v>
      </c>
      <c r="C63" s="829" t="s">
        <v>93</v>
      </c>
      <c r="D63" s="831">
        <v>2</v>
      </c>
      <c r="F63" s="830">
        <f t="shared" si="0"/>
        <v>0</v>
      </c>
    </row>
    <row r="64" spans="1:6">
      <c r="A64" s="827"/>
      <c r="B64" s="832" t="s">
        <v>3293</v>
      </c>
      <c r="C64" s="829" t="s">
        <v>93</v>
      </c>
      <c r="D64" s="831">
        <v>1</v>
      </c>
      <c r="F64" s="830">
        <f t="shared" si="0"/>
        <v>0</v>
      </c>
    </row>
    <row r="65" spans="1:6">
      <c r="A65" s="827"/>
      <c r="B65" s="832"/>
      <c r="C65" s="829"/>
      <c r="D65" s="831"/>
      <c r="F65" s="830">
        <f t="shared" si="0"/>
        <v>0</v>
      </c>
    </row>
    <row r="66" spans="1:6" ht="25.5">
      <c r="A66" s="827" t="s">
        <v>116</v>
      </c>
      <c r="B66" s="822" t="s">
        <v>3292</v>
      </c>
      <c r="C66" s="829"/>
      <c r="D66" s="833"/>
      <c r="F66" s="830">
        <f t="shared" si="0"/>
        <v>0</v>
      </c>
    </row>
    <row r="67" spans="1:6">
      <c r="A67" s="827"/>
      <c r="B67" s="829" t="s">
        <v>3291</v>
      </c>
      <c r="C67" s="829" t="s">
        <v>950</v>
      </c>
      <c r="D67" s="831">
        <v>1400</v>
      </c>
      <c r="F67" s="830">
        <f t="shared" si="0"/>
        <v>0</v>
      </c>
    </row>
    <row r="68" spans="1:6">
      <c r="A68" s="827"/>
      <c r="B68" s="829" t="s">
        <v>3290</v>
      </c>
      <c r="C68" s="829" t="s">
        <v>950</v>
      </c>
      <c r="D68" s="831">
        <v>430</v>
      </c>
      <c r="F68" s="830">
        <f t="shared" si="0"/>
        <v>0</v>
      </c>
    </row>
    <row r="69" spans="1:6">
      <c r="A69" s="827"/>
      <c r="B69" s="829" t="s">
        <v>3289</v>
      </c>
      <c r="C69" s="829" t="s">
        <v>950</v>
      </c>
      <c r="D69" s="831">
        <v>250</v>
      </c>
      <c r="F69" s="830">
        <f t="shared" si="0"/>
        <v>0</v>
      </c>
    </row>
    <row r="70" spans="1:6">
      <c r="A70" s="827"/>
      <c r="B70" s="829" t="s">
        <v>3288</v>
      </c>
      <c r="C70" s="829" t="s">
        <v>950</v>
      </c>
      <c r="D70" s="831">
        <v>460</v>
      </c>
      <c r="F70" s="830">
        <f t="shared" si="0"/>
        <v>0</v>
      </c>
    </row>
    <row r="71" spans="1:6">
      <c r="A71" s="827"/>
      <c r="B71" s="829" t="s">
        <v>3287</v>
      </c>
      <c r="C71" s="829" t="s">
        <v>950</v>
      </c>
      <c r="D71" s="831">
        <v>780</v>
      </c>
      <c r="F71" s="830">
        <f t="shared" si="0"/>
        <v>0</v>
      </c>
    </row>
    <row r="72" spans="1:6">
      <c r="A72" s="827"/>
      <c r="B72" s="829" t="s">
        <v>3286</v>
      </c>
      <c r="C72" s="829" t="s">
        <v>950</v>
      </c>
      <c r="D72" s="831">
        <v>800</v>
      </c>
      <c r="F72" s="830">
        <f t="shared" si="0"/>
        <v>0</v>
      </c>
    </row>
    <row r="73" spans="1:6">
      <c r="A73" s="827"/>
      <c r="B73" s="829" t="s">
        <v>3285</v>
      </c>
      <c r="C73" s="829" t="s">
        <v>950</v>
      </c>
      <c r="D73" s="831">
        <v>1200</v>
      </c>
      <c r="F73" s="830">
        <f t="shared" si="0"/>
        <v>0</v>
      </c>
    </row>
    <row r="74" spans="1:6">
      <c r="A74" s="827"/>
      <c r="B74" s="829" t="s">
        <v>3284</v>
      </c>
      <c r="C74" s="829" t="s">
        <v>950</v>
      </c>
      <c r="D74" s="831">
        <v>3400</v>
      </c>
      <c r="F74" s="830">
        <f t="shared" si="0"/>
        <v>0</v>
      </c>
    </row>
    <row r="75" spans="1:6">
      <c r="A75" s="827"/>
      <c r="B75" s="829"/>
      <c r="C75" s="829"/>
      <c r="D75" s="833"/>
      <c r="F75" s="830">
        <f t="shared" si="0"/>
        <v>0</v>
      </c>
    </row>
    <row r="76" spans="1:6" ht="25.5">
      <c r="A76" s="827" t="s">
        <v>120</v>
      </c>
      <c r="B76" s="832" t="s">
        <v>3283</v>
      </c>
      <c r="C76" s="829"/>
      <c r="D76" s="833"/>
      <c r="F76" s="830">
        <f t="shared" si="0"/>
        <v>0</v>
      </c>
    </row>
    <row r="77" spans="1:6">
      <c r="A77" s="827"/>
      <c r="B77" s="822" t="s">
        <v>3282</v>
      </c>
      <c r="C77" s="829" t="s">
        <v>93</v>
      </c>
      <c r="D77" s="831">
        <v>750</v>
      </c>
      <c r="F77" s="830">
        <f t="shared" si="0"/>
        <v>0</v>
      </c>
    </row>
    <row r="78" spans="1:6">
      <c r="A78" s="827"/>
      <c r="B78" s="822"/>
      <c r="C78" s="829"/>
      <c r="D78" s="833"/>
      <c r="F78" s="830">
        <f t="shared" si="0"/>
        <v>0</v>
      </c>
    </row>
    <row r="79" spans="1:6" ht="51">
      <c r="A79" s="827" t="s">
        <v>123</v>
      </c>
      <c r="B79" s="822" t="s">
        <v>3480</v>
      </c>
      <c r="C79" s="829" t="s">
        <v>1466</v>
      </c>
      <c r="D79" s="831">
        <v>1</v>
      </c>
      <c r="F79" s="830">
        <f t="shared" si="0"/>
        <v>0</v>
      </c>
    </row>
    <row r="80" spans="1:6">
      <c r="A80" s="827"/>
      <c r="B80" s="822" t="s">
        <v>2773</v>
      </c>
      <c r="C80" s="829"/>
      <c r="D80" s="831"/>
      <c r="F80" s="830">
        <f t="shared" si="0"/>
        <v>0</v>
      </c>
    </row>
    <row r="81" spans="1:6" s="829" customFormat="1">
      <c r="A81" s="827"/>
      <c r="B81" s="829" t="s">
        <v>2772</v>
      </c>
      <c r="C81" s="829" t="s">
        <v>1466</v>
      </c>
      <c r="D81" s="831">
        <v>1</v>
      </c>
      <c r="E81" s="770"/>
      <c r="F81" s="830">
        <f t="shared" si="0"/>
        <v>0</v>
      </c>
    </row>
    <row r="82" spans="1:6">
      <c r="A82" s="827"/>
      <c r="B82" s="822" t="s">
        <v>2771</v>
      </c>
      <c r="C82" s="829" t="s">
        <v>1466</v>
      </c>
      <c r="D82" s="831">
        <v>1</v>
      </c>
      <c r="F82" s="830">
        <f t="shared" si="0"/>
        <v>0</v>
      </c>
    </row>
    <row r="83" spans="1:6" s="829" customFormat="1">
      <c r="A83" s="827"/>
      <c r="B83" s="829" t="s">
        <v>2770</v>
      </c>
      <c r="C83" s="829" t="s">
        <v>950</v>
      </c>
      <c r="D83" s="831">
        <v>2</v>
      </c>
      <c r="E83" s="770"/>
      <c r="F83" s="830">
        <f t="shared" si="0"/>
        <v>0</v>
      </c>
    </row>
    <row r="84" spans="1:6" s="829" customFormat="1" ht="25.5">
      <c r="A84" s="827"/>
      <c r="C84" s="829" t="s">
        <v>2</v>
      </c>
      <c r="D84" s="831">
        <v>14</v>
      </c>
      <c r="E84" s="770"/>
      <c r="F84" s="830">
        <f t="shared" si="0"/>
        <v>0</v>
      </c>
    </row>
    <row r="85" spans="1:6" s="829" customFormat="1">
      <c r="A85" s="827"/>
      <c r="D85" s="831"/>
      <c r="E85" s="770"/>
      <c r="F85" s="830">
        <f t="shared" si="0"/>
        <v>0</v>
      </c>
    </row>
    <row r="86" spans="1:6" ht="63.75">
      <c r="A86" s="827" t="s">
        <v>124</v>
      </c>
      <c r="B86" s="822" t="s">
        <v>3281</v>
      </c>
      <c r="C86" s="829"/>
      <c r="D86" s="831"/>
      <c r="F86" s="830">
        <f t="shared" si="0"/>
        <v>0</v>
      </c>
    </row>
    <row r="87" spans="1:6">
      <c r="A87" s="827"/>
      <c r="B87" s="822"/>
      <c r="C87" s="829" t="s">
        <v>103</v>
      </c>
      <c r="D87" s="831">
        <v>1300</v>
      </c>
      <c r="F87" s="830">
        <f t="shared" si="0"/>
        <v>0</v>
      </c>
    </row>
    <row r="88" spans="1:6">
      <c r="A88" s="827"/>
      <c r="B88" s="822"/>
      <c r="C88" s="829"/>
      <c r="D88" s="831"/>
      <c r="F88" s="830">
        <f t="shared" si="0"/>
        <v>0</v>
      </c>
    </row>
    <row r="89" spans="1:6" s="829" customFormat="1" ht="38.25">
      <c r="A89" s="827" t="s">
        <v>126</v>
      </c>
      <c r="B89" s="822" t="s">
        <v>3280</v>
      </c>
      <c r="D89" s="831"/>
      <c r="E89" s="770"/>
      <c r="F89" s="830">
        <f t="shared" si="0"/>
        <v>0</v>
      </c>
    </row>
    <row r="90" spans="1:6">
      <c r="A90" s="827"/>
      <c r="B90" s="822"/>
      <c r="C90" s="829" t="s">
        <v>103</v>
      </c>
      <c r="D90" s="831">
        <v>650</v>
      </c>
      <c r="F90" s="830">
        <f t="shared" si="0"/>
        <v>0</v>
      </c>
    </row>
    <row r="91" spans="1:6">
      <c r="A91" s="827"/>
      <c r="B91" s="822"/>
      <c r="C91" s="829"/>
      <c r="D91" s="831"/>
      <c r="F91" s="830">
        <f t="shared" si="0"/>
        <v>0</v>
      </c>
    </row>
    <row r="92" spans="1:6" s="829" customFormat="1" ht="38.25">
      <c r="A92" s="827" t="s">
        <v>127</v>
      </c>
      <c r="B92" s="822" t="s">
        <v>3279</v>
      </c>
      <c r="D92" s="831"/>
      <c r="E92" s="770"/>
      <c r="F92" s="830">
        <f t="shared" si="0"/>
        <v>0</v>
      </c>
    </row>
    <row r="93" spans="1:6">
      <c r="A93" s="827"/>
      <c r="B93" s="822"/>
      <c r="C93" s="829" t="s">
        <v>103</v>
      </c>
      <c r="D93" s="831">
        <v>360</v>
      </c>
      <c r="F93" s="830">
        <f t="shared" ref="F93:F100" si="1">E93*D93</f>
        <v>0</v>
      </c>
    </row>
    <row r="94" spans="1:6">
      <c r="A94" s="827"/>
      <c r="B94" s="822"/>
      <c r="C94" s="829"/>
      <c r="D94" s="831"/>
      <c r="F94" s="830">
        <f t="shared" si="1"/>
        <v>0</v>
      </c>
    </row>
    <row r="95" spans="1:6" s="829" customFormat="1" ht="63.75">
      <c r="A95" s="827" t="s">
        <v>128</v>
      </c>
      <c r="B95" s="822" t="s">
        <v>3278</v>
      </c>
      <c r="D95" s="831"/>
      <c r="E95" s="770"/>
      <c r="F95" s="830">
        <f t="shared" si="1"/>
        <v>0</v>
      </c>
    </row>
    <row r="96" spans="1:6" s="829" customFormat="1">
      <c r="A96" s="827"/>
      <c r="B96" s="822"/>
      <c r="C96" s="829" t="s">
        <v>1466</v>
      </c>
      <c r="D96" s="831">
        <v>20</v>
      </c>
      <c r="E96" s="770"/>
      <c r="F96" s="830">
        <f t="shared" si="1"/>
        <v>0</v>
      </c>
    </row>
    <row r="97" spans="1:6" s="829" customFormat="1" ht="25.5">
      <c r="A97" s="827"/>
      <c r="B97" s="822"/>
      <c r="C97" s="829" t="s">
        <v>2</v>
      </c>
      <c r="D97" s="831">
        <v>1</v>
      </c>
      <c r="E97" s="770"/>
      <c r="F97" s="830">
        <f t="shared" si="1"/>
        <v>0</v>
      </c>
    </row>
    <row r="98" spans="1:6" s="829" customFormat="1">
      <c r="A98" s="827"/>
      <c r="B98" s="822"/>
      <c r="D98" s="833"/>
      <c r="E98" s="770"/>
      <c r="F98" s="830">
        <f t="shared" si="1"/>
        <v>0</v>
      </c>
    </row>
    <row r="99" spans="1:6" s="485" customFormat="1" ht="25.5">
      <c r="A99" s="484" t="s">
        <v>129</v>
      </c>
      <c r="B99" s="401" t="s">
        <v>2764</v>
      </c>
      <c r="C99" s="417" t="s">
        <v>93</v>
      </c>
      <c r="D99" s="416">
        <v>3</v>
      </c>
      <c r="E99" s="771"/>
      <c r="F99" s="830">
        <f t="shared" si="1"/>
        <v>0</v>
      </c>
    </row>
    <row r="100" spans="1:6" s="485" customFormat="1" ht="26.25" thickBot="1">
      <c r="A100" s="486"/>
      <c r="B100" s="398"/>
      <c r="C100" s="404" t="s">
        <v>2</v>
      </c>
      <c r="D100" s="415">
        <v>1</v>
      </c>
      <c r="E100" s="772"/>
      <c r="F100" s="834">
        <f t="shared" si="1"/>
        <v>0</v>
      </c>
    </row>
    <row r="101" spans="1:6" s="829" customFormat="1" ht="26.25" thickTop="1">
      <c r="A101" s="835" t="s">
        <v>1</v>
      </c>
      <c r="B101" s="836" t="s">
        <v>3277</v>
      </c>
      <c r="C101" s="837"/>
      <c r="D101" s="838"/>
      <c r="E101" s="773"/>
      <c r="F101" s="839">
        <f>SUM(F28:F100)</f>
        <v>0</v>
      </c>
    </row>
    <row r="102" spans="1:6" s="829" customFormat="1">
      <c r="A102" s="827"/>
      <c r="B102" s="840"/>
      <c r="D102" s="833"/>
      <c r="E102" s="770"/>
      <c r="F102" s="830"/>
    </row>
    <row r="103" spans="1:6">
      <c r="A103" s="841" t="s">
        <v>94</v>
      </c>
      <c r="B103" s="840" t="s">
        <v>2724</v>
      </c>
      <c r="C103" s="842"/>
      <c r="D103" s="833"/>
    </row>
    <row r="104" spans="1:6">
      <c r="A104" s="841"/>
      <c r="B104" s="840"/>
      <c r="C104" s="842"/>
      <c r="D104" s="833"/>
    </row>
    <row r="105" spans="1:6" s="829" customFormat="1" ht="165.75">
      <c r="A105" s="843" t="s">
        <v>1</v>
      </c>
      <c r="B105" s="844" t="s">
        <v>3276</v>
      </c>
      <c r="C105" s="845"/>
      <c r="D105" s="846"/>
      <c r="E105" s="770"/>
      <c r="F105" s="830"/>
    </row>
    <row r="106" spans="1:6" s="829" customFormat="1" ht="102">
      <c r="A106" s="847"/>
      <c r="B106" s="844" t="s">
        <v>3481</v>
      </c>
      <c r="C106" s="845"/>
      <c r="D106" s="846"/>
      <c r="E106" s="770"/>
      <c r="F106" s="830"/>
    </row>
    <row r="107" spans="1:6" s="829" customFormat="1">
      <c r="A107" s="847"/>
      <c r="B107" s="848" t="s">
        <v>3275</v>
      </c>
      <c r="C107" s="845"/>
      <c r="D107" s="846"/>
      <c r="E107" s="770"/>
      <c r="F107" s="830"/>
    </row>
    <row r="108" spans="1:6" s="829" customFormat="1" ht="38.25">
      <c r="A108" s="847"/>
      <c r="B108" s="844" t="s">
        <v>3274</v>
      </c>
      <c r="C108" s="845"/>
      <c r="D108" s="846"/>
      <c r="E108" s="770"/>
      <c r="F108" s="830"/>
    </row>
    <row r="109" spans="1:6" s="829" customFormat="1">
      <c r="A109" s="847"/>
      <c r="B109" s="844" t="s">
        <v>3273</v>
      </c>
      <c r="C109" s="845"/>
      <c r="D109" s="846"/>
      <c r="E109" s="770"/>
      <c r="F109" s="830"/>
    </row>
    <row r="110" spans="1:6">
      <c r="A110" s="847"/>
      <c r="B110" s="844" t="s">
        <v>3272</v>
      </c>
      <c r="C110" s="845"/>
      <c r="D110" s="846"/>
    </row>
    <row r="111" spans="1:6">
      <c r="A111" s="847"/>
      <c r="B111" s="844" t="s">
        <v>3266</v>
      </c>
      <c r="C111" s="845"/>
      <c r="D111" s="846"/>
    </row>
    <row r="112" spans="1:6" ht="38.25">
      <c r="A112" s="847"/>
      <c r="B112" s="844" t="s">
        <v>3271</v>
      </c>
      <c r="C112" s="845"/>
      <c r="D112" s="846"/>
    </row>
    <row r="113" spans="1:5" s="807" customFormat="1">
      <c r="A113" s="847"/>
      <c r="B113" s="844" t="s">
        <v>3264</v>
      </c>
      <c r="C113" s="845"/>
      <c r="D113" s="846"/>
      <c r="E113" s="774"/>
    </row>
    <row r="114" spans="1:5" s="807" customFormat="1">
      <c r="A114" s="847"/>
      <c r="B114" s="844" t="s">
        <v>3270</v>
      </c>
      <c r="C114" s="845"/>
      <c r="D114" s="846"/>
      <c r="E114" s="774"/>
    </row>
    <row r="115" spans="1:5" s="807" customFormat="1">
      <c r="A115" s="847"/>
      <c r="B115" s="848" t="s">
        <v>3269</v>
      </c>
      <c r="C115" s="845"/>
      <c r="D115" s="846"/>
      <c r="E115" s="774"/>
    </row>
    <row r="116" spans="1:5" s="807" customFormat="1">
      <c r="A116" s="847"/>
      <c r="B116" s="844" t="s">
        <v>3268</v>
      </c>
      <c r="C116" s="845"/>
      <c r="D116" s="846"/>
      <c r="E116" s="774"/>
    </row>
    <row r="117" spans="1:5" s="807" customFormat="1">
      <c r="A117" s="847"/>
      <c r="B117" s="844" t="s">
        <v>3267</v>
      </c>
      <c r="C117" s="845"/>
      <c r="D117" s="846"/>
      <c r="E117" s="774"/>
    </row>
    <row r="118" spans="1:5" s="807" customFormat="1">
      <c r="A118" s="847"/>
      <c r="B118" s="844" t="s">
        <v>3266</v>
      </c>
      <c r="C118" s="845"/>
      <c r="D118" s="846"/>
      <c r="E118" s="774"/>
    </row>
    <row r="119" spans="1:5" s="807" customFormat="1">
      <c r="A119" s="847"/>
      <c r="B119" s="844" t="s">
        <v>3265</v>
      </c>
      <c r="C119" s="845"/>
      <c r="D119" s="846"/>
      <c r="E119" s="774"/>
    </row>
    <row r="120" spans="1:5" s="807" customFormat="1">
      <c r="A120" s="847"/>
      <c r="B120" s="844" t="s">
        <v>3264</v>
      </c>
      <c r="C120" s="845"/>
      <c r="D120" s="846"/>
      <c r="E120" s="774"/>
    </row>
    <row r="121" spans="1:5" s="807" customFormat="1">
      <c r="A121" s="847"/>
      <c r="B121" s="844" t="s">
        <v>3263</v>
      </c>
      <c r="C121" s="845"/>
      <c r="D121" s="846"/>
      <c r="E121" s="774"/>
    </row>
    <row r="122" spans="1:5" s="807" customFormat="1">
      <c r="A122" s="847"/>
      <c r="B122" s="844" t="s">
        <v>3262</v>
      </c>
      <c r="C122" s="845"/>
      <c r="D122" s="846"/>
      <c r="E122" s="774"/>
    </row>
    <row r="123" spans="1:5" s="807" customFormat="1" ht="25.5">
      <c r="A123" s="847"/>
      <c r="B123" s="844" t="s">
        <v>3261</v>
      </c>
      <c r="C123" s="845"/>
      <c r="D123" s="846"/>
      <c r="E123" s="774"/>
    </row>
    <row r="124" spans="1:5" s="807" customFormat="1" ht="25.5">
      <c r="A124" s="847"/>
      <c r="B124" s="844" t="s">
        <v>3260</v>
      </c>
      <c r="C124" s="845"/>
      <c r="D124" s="846"/>
      <c r="E124" s="774"/>
    </row>
    <row r="125" spans="1:5" s="807" customFormat="1">
      <c r="A125" s="847"/>
      <c r="B125" s="844" t="s">
        <v>3259</v>
      </c>
      <c r="C125" s="845"/>
      <c r="D125" s="846"/>
      <c r="E125" s="774"/>
    </row>
    <row r="126" spans="1:5" s="807" customFormat="1" ht="25.5">
      <c r="A126" s="847"/>
      <c r="B126" s="844" t="s">
        <v>3258</v>
      </c>
      <c r="C126" s="845"/>
      <c r="D126" s="846"/>
      <c r="E126" s="774"/>
    </row>
    <row r="127" spans="1:5" s="807" customFormat="1">
      <c r="A127" s="847"/>
      <c r="B127" s="848" t="s">
        <v>3257</v>
      </c>
      <c r="C127" s="845"/>
      <c r="D127" s="846"/>
      <c r="E127" s="774"/>
    </row>
    <row r="128" spans="1:5" s="807" customFormat="1" ht="63.75">
      <c r="A128" s="847"/>
      <c r="B128" s="849" t="s">
        <v>3256</v>
      </c>
      <c r="C128" s="845"/>
      <c r="D128" s="846"/>
      <c r="E128" s="774"/>
    </row>
    <row r="129" spans="1:5" s="807" customFormat="1" ht="63.75">
      <c r="A129" s="847"/>
      <c r="B129" s="849" t="s">
        <v>3255</v>
      </c>
      <c r="C129" s="845"/>
      <c r="D129" s="846"/>
      <c r="E129" s="774"/>
    </row>
    <row r="130" spans="1:5" s="807" customFormat="1" ht="25.5">
      <c r="A130" s="847"/>
      <c r="B130" s="848" t="s">
        <v>3254</v>
      </c>
      <c r="C130" s="845"/>
      <c r="D130" s="846"/>
      <c r="E130" s="774"/>
    </row>
    <row r="131" spans="1:5" s="807" customFormat="1" ht="38.25">
      <c r="A131" s="847"/>
      <c r="B131" s="844" t="s">
        <v>3253</v>
      </c>
      <c r="C131" s="845"/>
      <c r="D131" s="846"/>
      <c r="E131" s="774"/>
    </row>
    <row r="132" spans="1:5" s="807" customFormat="1" ht="25.5">
      <c r="A132" s="847"/>
      <c r="B132" s="844" t="s">
        <v>3252</v>
      </c>
      <c r="C132" s="845"/>
      <c r="D132" s="846"/>
      <c r="E132" s="774"/>
    </row>
    <row r="133" spans="1:5" s="807" customFormat="1" ht="25.5">
      <c r="A133" s="847"/>
      <c r="B133" s="844" t="s">
        <v>3251</v>
      </c>
      <c r="C133" s="845"/>
      <c r="D133" s="846"/>
      <c r="E133" s="774"/>
    </row>
    <row r="134" spans="1:5" s="807" customFormat="1">
      <c r="A134" s="847"/>
      <c r="B134" s="844" t="s">
        <v>3250</v>
      </c>
      <c r="C134" s="845"/>
      <c r="D134" s="846"/>
      <c r="E134" s="774"/>
    </row>
    <row r="135" spans="1:5" s="807" customFormat="1" ht="25.5">
      <c r="A135" s="847"/>
      <c r="B135" s="844" t="s">
        <v>3249</v>
      </c>
      <c r="C135" s="845"/>
      <c r="D135" s="846"/>
      <c r="E135" s="774"/>
    </row>
    <row r="136" spans="1:5" s="807" customFormat="1" ht="25.5">
      <c r="A136" s="847"/>
      <c r="B136" s="844" t="s">
        <v>3248</v>
      </c>
      <c r="C136" s="845"/>
      <c r="D136" s="846"/>
      <c r="E136" s="774"/>
    </row>
    <row r="137" spans="1:5" s="807" customFormat="1" ht="25.5">
      <c r="A137" s="847"/>
      <c r="B137" s="844" t="s">
        <v>3247</v>
      </c>
      <c r="C137" s="845"/>
      <c r="D137" s="846"/>
      <c r="E137" s="774"/>
    </row>
    <row r="138" spans="1:5" s="807" customFormat="1">
      <c r="A138" s="847"/>
      <c r="B138" s="844" t="s">
        <v>3246</v>
      </c>
      <c r="C138" s="845"/>
      <c r="D138" s="846"/>
      <c r="E138" s="774"/>
    </row>
    <row r="139" spans="1:5" s="807" customFormat="1">
      <c r="A139" s="847"/>
      <c r="B139" s="844" t="s">
        <v>3245</v>
      </c>
      <c r="C139" s="845"/>
      <c r="D139" s="846"/>
      <c r="E139" s="774"/>
    </row>
    <row r="140" spans="1:5" s="807" customFormat="1" ht="63.75">
      <c r="A140" s="847"/>
      <c r="B140" s="844" t="s">
        <v>3244</v>
      </c>
      <c r="C140" s="845"/>
      <c r="D140" s="846"/>
      <c r="E140" s="774"/>
    </row>
    <row r="141" spans="1:5" s="807" customFormat="1" ht="25.5">
      <c r="A141" s="847"/>
      <c r="B141" s="850" t="s">
        <v>3243</v>
      </c>
      <c r="C141" s="845"/>
      <c r="D141" s="846"/>
      <c r="E141" s="774"/>
    </row>
    <row r="142" spans="1:5" s="807" customFormat="1" ht="25.5">
      <c r="A142" s="847"/>
      <c r="B142" s="850" t="s">
        <v>3242</v>
      </c>
      <c r="C142" s="845"/>
      <c r="D142" s="846"/>
      <c r="E142" s="774"/>
    </row>
    <row r="143" spans="1:5" s="807" customFormat="1" ht="25.5">
      <c r="A143" s="847"/>
      <c r="B143" s="850" t="s">
        <v>3241</v>
      </c>
      <c r="C143" s="845"/>
      <c r="D143" s="846"/>
      <c r="E143" s="774"/>
    </row>
    <row r="144" spans="1:5" s="807" customFormat="1" ht="25.5">
      <c r="A144" s="847"/>
      <c r="B144" s="850" t="s">
        <v>3240</v>
      </c>
      <c r="C144" s="845"/>
      <c r="D144" s="846"/>
      <c r="E144" s="774"/>
    </row>
    <row r="145" spans="1:6" ht="25.5">
      <c r="A145" s="847"/>
      <c r="B145" s="850" t="s">
        <v>3239</v>
      </c>
      <c r="C145" s="845"/>
      <c r="D145" s="846"/>
    </row>
    <row r="146" spans="1:6" ht="25.5">
      <c r="A146" s="847"/>
      <c r="B146" s="850" t="s">
        <v>3238</v>
      </c>
      <c r="C146" s="845"/>
      <c r="D146" s="846"/>
    </row>
    <row r="147" spans="1:6" ht="25.5">
      <c r="A147" s="847"/>
      <c r="B147" s="851"/>
      <c r="C147" s="852" t="s">
        <v>2</v>
      </c>
      <c r="D147" s="853">
        <v>1</v>
      </c>
      <c r="F147" s="830">
        <f>E147*D147</f>
        <v>0</v>
      </c>
    </row>
    <row r="148" spans="1:6">
      <c r="A148" s="847"/>
      <c r="B148" s="854"/>
      <c r="C148" s="845"/>
      <c r="D148" s="846"/>
    </row>
    <row r="149" spans="1:6" ht="63.75">
      <c r="A149" s="855" t="s">
        <v>94</v>
      </c>
      <c r="B149" s="844" t="s">
        <v>3237</v>
      </c>
      <c r="C149" s="845"/>
      <c r="D149" s="846"/>
    </row>
    <row r="150" spans="1:6" ht="25.5">
      <c r="A150" s="847"/>
      <c r="B150" s="856"/>
      <c r="C150" s="852" t="s">
        <v>2</v>
      </c>
      <c r="D150" s="853">
        <v>1</v>
      </c>
      <c r="F150" s="830">
        <f t="shared" ref="F150:F213" si="2">E150*D150</f>
        <v>0</v>
      </c>
    </row>
    <row r="151" spans="1:6">
      <c r="A151" s="841"/>
      <c r="B151" s="857"/>
      <c r="C151" s="842"/>
      <c r="D151" s="833"/>
      <c r="F151" s="830">
        <f t="shared" si="2"/>
        <v>0</v>
      </c>
    </row>
    <row r="152" spans="1:6" ht="204">
      <c r="A152" s="858" t="s">
        <v>97</v>
      </c>
      <c r="B152" s="857" t="s">
        <v>3236</v>
      </c>
      <c r="C152" s="842"/>
      <c r="D152" s="833"/>
      <c r="F152" s="830">
        <f t="shared" si="2"/>
        <v>0</v>
      </c>
    </row>
    <row r="153" spans="1:6" ht="25.5">
      <c r="A153" s="841"/>
      <c r="B153" s="857"/>
      <c r="C153" s="829" t="s">
        <v>2</v>
      </c>
      <c r="D153" s="831">
        <v>1</v>
      </c>
      <c r="F153" s="830">
        <f t="shared" si="2"/>
        <v>0</v>
      </c>
    </row>
    <row r="154" spans="1:6">
      <c r="A154" s="841"/>
      <c r="B154" s="857"/>
      <c r="C154" s="829"/>
      <c r="D154" s="831"/>
      <c r="F154" s="830">
        <f t="shared" si="2"/>
        <v>0</v>
      </c>
    </row>
    <row r="155" spans="1:6" ht="114.75">
      <c r="A155" s="858" t="s">
        <v>98</v>
      </c>
      <c r="B155" s="822" t="s">
        <v>3235</v>
      </c>
      <c r="C155" s="842"/>
      <c r="D155" s="833"/>
      <c r="F155" s="830">
        <f t="shared" si="2"/>
        <v>0</v>
      </c>
    </row>
    <row r="156" spans="1:6" s="829" customFormat="1">
      <c r="A156" s="827"/>
      <c r="B156" s="840"/>
      <c r="C156" s="829" t="s">
        <v>93</v>
      </c>
      <c r="D156" s="831">
        <v>1</v>
      </c>
      <c r="E156" s="770"/>
      <c r="F156" s="830">
        <f t="shared" si="2"/>
        <v>0</v>
      </c>
    </row>
    <row r="157" spans="1:6">
      <c r="A157" s="841"/>
      <c r="B157" s="857"/>
      <c r="C157" s="829"/>
      <c r="D157" s="831"/>
      <c r="F157" s="830">
        <f t="shared" si="2"/>
        <v>0</v>
      </c>
    </row>
    <row r="158" spans="1:6" ht="114.75">
      <c r="A158" s="858" t="s">
        <v>101</v>
      </c>
      <c r="B158" s="822" t="s">
        <v>3234</v>
      </c>
      <c r="C158" s="842"/>
      <c r="D158" s="833"/>
      <c r="F158" s="830">
        <f t="shared" si="2"/>
        <v>0</v>
      </c>
    </row>
    <row r="159" spans="1:6" s="829" customFormat="1">
      <c r="A159" s="827"/>
      <c r="B159" s="840"/>
      <c r="C159" s="829" t="s">
        <v>93</v>
      </c>
      <c r="D159" s="831">
        <v>1</v>
      </c>
      <c r="E159" s="770"/>
      <c r="F159" s="830">
        <f t="shared" si="2"/>
        <v>0</v>
      </c>
    </row>
    <row r="160" spans="1:6" s="829" customFormat="1">
      <c r="A160" s="827"/>
      <c r="B160" s="840"/>
      <c r="D160" s="831"/>
      <c r="E160" s="770"/>
      <c r="F160" s="830">
        <f t="shared" si="2"/>
        <v>0</v>
      </c>
    </row>
    <row r="161" spans="1:6" ht="76.5">
      <c r="A161" s="858" t="s">
        <v>110</v>
      </c>
      <c r="B161" s="822" t="s">
        <v>3233</v>
      </c>
      <c r="C161" s="859" t="s">
        <v>2</v>
      </c>
      <c r="D161" s="831">
        <v>1</v>
      </c>
      <c r="F161" s="830">
        <f t="shared" si="2"/>
        <v>0</v>
      </c>
    </row>
    <row r="162" spans="1:6">
      <c r="A162" s="841"/>
      <c r="B162" s="822"/>
      <c r="C162" s="807"/>
      <c r="D162" s="860"/>
      <c r="E162" s="775"/>
      <c r="F162" s="830">
        <f t="shared" si="2"/>
        <v>0</v>
      </c>
    </row>
    <row r="163" spans="1:6" s="829" customFormat="1" ht="165.75">
      <c r="A163" s="858" t="s">
        <v>116</v>
      </c>
      <c r="B163" s="822" t="s">
        <v>3232</v>
      </c>
      <c r="C163" s="859" t="s">
        <v>2</v>
      </c>
      <c r="D163" s="831">
        <v>2</v>
      </c>
      <c r="E163" s="770"/>
      <c r="F163" s="830">
        <f t="shared" si="2"/>
        <v>0</v>
      </c>
    </row>
    <row r="164" spans="1:6" s="829" customFormat="1">
      <c r="A164" s="858"/>
      <c r="B164" s="822"/>
      <c r="D164" s="831"/>
      <c r="E164" s="770"/>
      <c r="F164" s="830">
        <f t="shared" si="2"/>
        <v>0</v>
      </c>
    </row>
    <row r="165" spans="1:6" s="829" customFormat="1" ht="63.75">
      <c r="A165" s="858" t="s">
        <v>120</v>
      </c>
      <c r="B165" s="828" t="s">
        <v>3231</v>
      </c>
      <c r="C165" s="829" t="s">
        <v>2</v>
      </c>
      <c r="D165" s="831">
        <v>3</v>
      </c>
      <c r="E165" s="770"/>
      <c r="F165" s="830">
        <f t="shared" si="2"/>
        <v>0</v>
      </c>
    </row>
    <row r="166" spans="1:6">
      <c r="A166" s="861"/>
      <c r="B166" s="862"/>
      <c r="C166" s="807"/>
      <c r="D166" s="863"/>
      <c r="E166" s="776"/>
      <c r="F166" s="830">
        <f t="shared" si="2"/>
        <v>0</v>
      </c>
    </row>
    <row r="167" spans="1:6" ht="38.25">
      <c r="A167" s="827" t="s">
        <v>123</v>
      </c>
      <c r="B167" s="865" t="s">
        <v>3230</v>
      </c>
      <c r="C167" s="807"/>
      <c r="D167" s="863"/>
      <c r="E167" s="776"/>
      <c r="F167" s="830">
        <f t="shared" si="2"/>
        <v>0</v>
      </c>
    </row>
    <row r="168" spans="1:6">
      <c r="A168" s="861"/>
      <c r="B168" s="866"/>
      <c r="C168" s="807" t="s">
        <v>93</v>
      </c>
      <c r="D168" s="863">
        <v>1</v>
      </c>
      <c r="E168" s="776"/>
      <c r="F168" s="830">
        <f t="shared" si="2"/>
        <v>0</v>
      </c>
    </row>
    <row r="169" spans="1:6">
      <c r="A169" s="861"/>
      <c r="B169" s="866"/>
      <c r="C169" s="807"/>
      <c r="D169" s="863"/>
      <c r="E169" s="776"/>
      <c r="F169" s="830">
        <f t="shared" si="2"/>
        <v>0</v>
      </c>
    </row>
    <row r="170" spans="1:6" ht="51">
      <c r="A170" s="861" t="s">
        <v>124</v>
      </c>
      <c r="B170" s="865" t="s">
        <v>3229</v>
      </c>
      <c r="C170" s="807"/>
      <c r="D170" s="863"/>
      <c r="E170" s="776"/>
      <c r="F170" s="830">
        <f t="shared" si="2"/>
        <v>0</v>
      </c>
    </row>
    <row r="171" spans="1:6">
      <c r="A171" s="861"/>
      <c r="B171" s="840"/>
      <c r="C171" s="807" t="s">
        <v>93</v>
      </c>
      <c r="D171" s="863">
        <v>1</v>
      </c>
      <c r="E171" s="776"/>
      <c r="F171" s="830">
        <f t="shared" si="2"/>
        <v>0</v>
      </c>
    </row>
    <row r="172" spans="1:6">
      <c r="A172" s="861"/>
      <c r="B172" s="840"/>
      <c r="C172" s="842"/>
      <c r="D172" s="833"/>
      <c r="F172" s="830">
        <f t="shared" si="2"/>
        <v>0</v>
      </c>
    </row>
    <row r="173" spans="1:6" s="829" customFormat="1" ht="76.5">
      <c r="A173" s="861" t="s">
        <v>126</v>
      </c>
      <c r="B173" s="828" t="s">
        <v>3228</v>
      </c>
      <c r="D173" s="831"/>
      <c r="E173" s="770"/>
      <c r="F173" s="830">
        <f t="shared" si="2"/>
        <v>0</v>
      </c>
    </row>
    <row r="174" spans="1:6" s="829" customFormat="1">
      <c r="A174" s="861"/>
      <c r="B174" s="840"/>
      <c r="C174" s="829" t="s">
        <v>93</v>
      </c>
      <c r="D174" s="831">
        <v>1</v>
      </c>
      <c r="E174" s="770"/>
      <c r="F174" s="830">
        <f t="shared" si="2"/>
        <v>0</v>
      </c>
    </row>
    <row r="175" spans="1:6" s="829" customFormat="1">
      <c r="A175" s="861"/>
      <c r="B175" s="840"/>
      <c r="D175" s="831"/>
      <c r="E175" s="770"/>
      <c r="F175" s="830">
        <f t="shared" si="2"/>
        <v>0</v>
      </c>
    </row>
    <row r="176" spans="1:6" s="829" customFormat="1">
      <c r="A176" s="861"/>
      <c r="B176" s="840"/>
      <c r="D176" s="831"/>
      <c r="E176" s="770"/>
      <c r="F176" s="830">
        <f t="shared" si="2"/>
        <v>0</v>
      </c>
    </row>
    <row r="177" spans="1:6" s="829" customFormat="1">
      <c r="A177" s="861"/>
      <c r="B177" s="840"/>
      <c r="D177" s="831"/>
      <c r="E177" s="770"/>
      <c r="F177" s="830">
        <f t="shared" si="2"/>
        <v>0</v>
      </c>
    </row>
    <row r="178" spans="1:6" s="829" customFormat="1">
      <c r="A178" s="861"/>
      <c r="B178" s="840"/>
      <c r="D178" s="831"/>
      <c r="E178" s="770"/>
      <c r="F178" s="830">
        <f t="shared" si="2"/>
        <v>0</v>
      </c>
    </row>
    <row r="179" spans="1:6" s="829" customFormat="1">
      <c r="A179" s="861"/>
      <c r="B179" s="840"/>
      <c r="D179" s="831"/>
      <c r="E179" s="770"/>
      <c r="F179" s="830">
        <f t="shared" si="2"/>
        <v>0</v>
      </c>
    </row>
    <row r="180" spans="1:6" s="829" customFormat="1">
      <c r="A180" s="861"/>
      <c r="B180" s="840"/>
      <c r="D180" s="831"/>
      <c r="E180" s="770"/>
      <c r="F180" s="830">
        <f t="shared" si="2"/>
        <v>0</v>
      </c>
    </row>
    <row r="181" spans="1:6" s="829" customFormat="1">
      <c r="A181" s="861"/>
      <c r="B181" s="840"/>
      <c r="D181" s="831"/>
      <c r="E181" s="770"/>
      <c r="F181" s="830">
        <f t="shared" si="2"/>
        <v>0</v>
      </c>
    </row>
    <row r="182" spans="1:6" ht="191.25">
      <c r="A182" s="861" t="s">
        <v>127</v>
      </c>
      <c r="B182" s="866" t="s">
        <v>3227</v>
      </c>
      <c r="C182" s="807"/>
      <c r="D182" s="860"/>
      <c r="E182" s="775"/>
      <c r="F182" s="830">
        <f t="shared" si="2"/>
        <v>0</v>
      </c>
    </row>
    <row r="183" spans="1:6">
      <c r="A183" s="861"/>
      <c r="B183" s="866"/>
      <c r="C183" s="807" t="s">
        <v>93</v>
      </c>
      <c r="D183" s="864">
        <v>1</v>
      </c>
      <c r="E183" s="776"/>
      <c r="F183" s="830">
        <f t="shared" si="2"/>
        <v>0</v>
      </c>
    </row>
    <row r="184" spans="1:6">
      <c r="A184" s="861"/>
      <c r="B184" s="867"/>
      <c r="C184" s="807"/>
      <c r="D184" s="860"/>
      <c r="E184" s="775"/>
      <c r="F184" s="830">
        <f t="shared" si="2"/>
        <v>0</v>
      </c>
    </row>
    <row r="185" spans="1:6" s="829" customFormat="1" ht="51">
      <c r="A185" s="861" t="s">
        <v>128</v>
      </c>
      <c r="B185" s="828" t="s">
        <v>3226</v>
      </c>
      <c r="D185" s="831"/>
      <c r="E185" s="770"/>
      <c r="F185" s="830">
        <f t="shared" si="2"/>
        <v>0</v>
      </c>
    </row>
    <row r="186" spans="1:6" s="829" customFormat="1" ht="344.25">
      <c r="A186" s="861"/>
      <c r="B186" s="828" t="s">
        <v>3225</v>
      </c>
      <c r="D186" s="831"/>
      <c r="E186" s="770"/>
      <c r="F186" s="830">
        <f t="shared" si="2"/>
        <v>0</v>
      </c>
    </row>
    <row r="187" spans="1:6" s="829" customFormat="1" ht="38.25">
      <c r="A187" s="861"/>
      <c r="B187" s="828" t="s">
        <v>3224</v>
      </c>
      <c r="D187" s="831"/>
      <c r="E187" s="770"/>
      <c r="F187" s="830">
        <f t="shared" si="2"/>
        <v>0</v>
      </c>
    </row>
    <row r="188" spans="1:6" s="829" customFormat="1">
      <c r="A188" s="861"/>
      <c r="B188" s="840"/>
      <c r="C188" s="829" t="s">
        <v>93</v>
      </c>
      <c r="D188" s="831">
        <v>2</v>
      </c>
      <c r="E188" s="770"/>
      <c r="F188" s="830">
        <f t="shared" si="2"/>
        <v>0</v>
      </c>
    </row>
    <row r="189" spans="1:6" s="829" customFormat="1">
      <c r="A189" s="841"/>
      <c r="B189" s="840"/>
      <c r="D189" s="831"/>
      <c r="E189" s="770"/>
      <c r="F189" s="830">
        <f t="shared" si="2"/>
        <v>0</v>
      </c>
    </row>
    <row r="190" spans="1:6" s="829" customFormat="1" ht="76.5">
      <c r="A190" s="827" t="s">
        <v>129</v>
      </c>
      <c r="B190" s="828" t="s">
        <v>3223</v>
      </c>
      <c r="D190" s="831"/>
      <c r="E190" s="770"/>
      <c r="F190" s="830">
        <f t="shared" si="2"/>
        <v>0</v>
      </c>
    </row>
    <row r="191" spans="1:6" s="829" customFormat="1">
      <c r="A191" s="827"/>
      <c r="B191" s="840"/>
      <c r="C191" s="829" t="s">
        <v>93</v>
      </c>
      <c r="D191" s="831">
        <v>2</v>
      </c>
      <c r="E191" s="770"/>
      <c r="F191" s="830">
        <f t="shared" si="2"/>
        <v>0</v>
      </c>
    </row>
    <row r="192" spans="1:6" s="829" customFormat="1">
      <c r="A192" s="827"/>
      <c r="B192" s="840"/>
      <c r="D192" s="831"/>
      <c r="E192" s="770"/>
      <c r="F192" s="830">
        <f t="shared" si="2"/>
        <v>0</v>
      </c>
    </row>
    <row r="193" spans="1:6" s="829" customFormat="1" ht="63.75">
      <c r="A193" s="827" t="s">
        <v>130</v>
      </c>
      <c r="B193" s="828" t="s">
        <v>3222</v>
      </c>
      <c r="D193" s="831"/>
      <c r="E193" s="770"/>
      <c r="F193" s="830">
        <f t="shared" si="2"/>
        <v>0</v>
      </c>
    </row>
    <row r="194" spans="1:6" s="829" customFormat="1">
      <c r="A194" s="827"/>
      <c r="B194" s="840"/>
      <c r="C194" s="829" t="s">
        <v>93</v>
      </c>
      <c r="D194" s="831">
        <v>5</v>
      </c>
      <c r="E194" s="770"/>
      <c r="F194" s="830">
        <f t="shared" si="2"/>
        <v>0</v>
      </c>
    </row>
    <row r="195" spans="1:6" s="829" customFormat="1">
      <c r="A195" s="827"/>
      <c r="B195" s="840"/>
      <c r="D195" s="831"/>
      <c r="E195" s="770"/>
      <c r="F195" s="830">
        <f t="shared" si="2"/>
        <v>0</v>
      </c>
    </row>
    <row r="196" spans="1:6" s="829" customFormat="1" ht="76.5">
      <c r="A196" s="827" t="s">
        <v>133</v>
      </c>
      <c r="B196" s="828" t="s">
        <v>3221</v>
      </c>
      <c r="D196" s="831"/>
      <c r="E196" s="770"/>
      <c r="F196" s="830">
        <f t="shared" si="2"/>
        <v>0</v>
      </c>
    </row>
    <row r="197" spans="1:6" s="829" customFormat="1">
      <c r="A197" s="827"/>
      <c r="B197" s="840"/>
      <c r="C197" s="829" t="s">
        <v>93</v>
      </c>
      <c r="D197" s="831">
        <v>1</v>
      </c>
      <c r="E197" s="770"/>
      <c r="F197" s="830">
        <f t="shared" si="2"/>
        <v>0</v>
      </c>
    </row>
    <row r="198" spans="1:6" s="829" customFormat="1">
      <c r="A198" s="827"/>
      <c r="B198" s="840"/>
      <c r="D198" s="831"/>
      <c r="E198" s="770"/>
      <c r="F198" s="830">
        <f t="shared" si="2"/>
        <v>0</v>
      </c>
    </row>
    <row r="199" spans="1:6" s="829" customFormat="1" ht="63.75">
      <c r="A199" s="827" t="s">
        <v>135</v>
      </c>
      <c r="B199" s="828" t="s">
        <v>3220</v>
      </c>
      <c r="D199" s="831"/>
      <c r="E199" s="770"/>
      <c r="F199" s="830">
        <f t="shared" si="2"/>
        <v>0</v>
      </c>
    </row>
    <row r="200" spans="1:6" s="829" customFormat="1">
      <c r="A200" s="827"/>
      <c r="B200" s="840"/>
      <c r="C200" s="829" t="s">
        <v>93</v>
      </c>
      <c r="D200" s="831">
        <v>1</v>
      </c>
      <c r="E200" s="770"/>
      <c r="F200" s="830">
        <f t="shared" si="2"/>
        <v>0</v>
      </c>
    </row>
    <row r="201" spans="1:6" s="829" customFormat="1" ht="63.75">
      <c r="A201" s="827" t="s">
        <v>136</v>
      </c>
      <c r="B201" s="828" t="s">
        <v>3219</v>
      </c>
      <c r="D201" s="831"/>
      <c r="E201" s="770"/>
      <c r="F201" s="830">
        <f t="shared" si="2"/>
        <v>0</v>
      </c>
    </row>
    <row r="202" spans="1:6" s="829" customFormat="1">
      <c r="A202" s="827"/>
      <c r="B202" s="840"/>
      <c r="C202" s="829" t="s">
        <v>93</v>
      </c>
      <c r="D202" s="831">
        <v>1</v>
      </c>
      <c r="E202" s="770"/>
      <c r="F202" s="830">
        <f t="shared" si="2"/>
        <v>0</v>
      </c>
    </row>
    <row r="203" spans="1:6" s="829" customFormat="1">
      <c r="A203" s="827"/>
      <c r="B203" s="840"/>
      <c r="D203" s="831"/>
      <c r="E203" s="770"/>
      <c r="F203" s="830">
        <f t="shared" si="2"/>
        <v>0</v>
      </c>
    </row>
    <row r="204" spans="1:6" s="829" customFormat="1" ht="76.5">
      <c r="A204" s="827" t="s">
        <v>137</v>
      </c>
      <c r="B204" s="828" t="s">
        <v>3218</v>
      </c>
      <c r="D204" s="831"/>
      <c r="E204" s="770"/>
      <c r="F204" s="830">
        <f t="shared" si="2"/>
        <v>0</v>
      </c>
    </row>
    <row r="205" spans="1:6" s="829" customFormat="1">
      <c r="A205" s="827"/>
      <c r="B205" s="840"/>
      <c r="C205" s="829" t="s">
        <v>93</v>
      </c>
      <c r="D205" s="831">
        <v>1</v>
      </c>
      <c r="E205" s="770"/>
      <c r="F205" s="830">
        <f t="shared" si="2"/>
        <v>0</v>
      </c>
    </row>
    <row r="206" spans="1:6" s="829" customFormat="1">
      <c r="A206" s="827"/>
      <c r="B206" s="840"/>
      <c r="D206" s="831"/>
      <c r="E206" s="770"/>
      <c r="F206" s="830">
        <f t="shared" si="2"/>
        <v>0</v>
      </c>
    </row>
    <row r="207" spans="1:6" s="829" customFormat="1" ht="63.75">
      <c r="A207" s="827" t="s">
        <v>139</v>
      </c>
      <c r="B207" s="828" t="s">
        <v>3217</v>
      </c>
      <c r="D207" s="831"/>
      <c r="E207" s="770"/>
      <c r="F207" s="830">
        <f t="shared" si="2"/>
        <v>0</v>
      </c>
    </row>
    <row r="208" spans="1:6" s="829" customFormat="1">
      <c r="A208" s="827"/>
      <c r="B208" s="840"/>
      <c r="C208" s="829" t="s">
        <v>93</v>
      </c>
      <c r="D208" s="831">
        <v>1</v>
      </c>
      <c r="E208" s="770"/>
      <c r="F208" s="830">
        <f t="shared" si="2"/>
        <v>0</v>
      </c>
    </row>
    <row r="209" spans="1:6" s="829" customFormat="1">
      <c r="A209" s="827"/>
      <c r="B209" s="840"/>
      <c r="D209" s="831"/>
      <c r="E209" s="770"/>
      <c r="F209" s="830">
        <f t="shared" si="2"/>
        <v>0</v>
      </c>
    </row>
    <row r="210" spans="1:6" s="829" customFormat="1" ht="63.75">
      <c r="A210" s="827" t="s">
        <v>141</v>
      </c>
      <c r="B210" s="828" t="s">
        <v>3216</v>
      </c>
      <c r="D210" s="831"/>
      <c r="E210" s="770"/>
      <c r="F210" s="830">
        <f t="shared" si="2"/>
        <v>0</v>
      </c>
    </row>
    <row r="211" spans="1:6" s="829" customFormat="1">
      <c r="A211" s="827"/>
      <c r="B211" s="840"/>
      <c r="C211" s="829" t="s">
        <v>93</v>
      </c>
      <c r="D211" s="831">
        <v>1</v>
      </c>
      <c r="E211" s="770"/>
      <c r="F211" s="830">
        <f t="shared" si="2"/>
        <v>0</v>
      </c>
    </row>
    <row r="212" spans="1:6" s="829" customFormat="1">
      <c r="A212" s="827"/>
      <c r="B212" s="828"/>
      <c r="D212" s="831"/>
      <c r="E212" s="770"/>
      <c r="F212" s="830">
        <f t="shared" si="2"/>
        <v>0</v>
      </c>
    </row>
    <row r="213" spans="1:6" s="829" customFormat="1" ht="76.5">
      <c r="A213" s="827" t="s">
        <v>143</v>
      </c>
      <c r="B213" s="828" t="s">
        <v>3215</v>
      </c>
      <c r="D213" s="831"/>
      <c r="E213" s="770"/>
      <c r="F213" s="830">
        <f t="shared" si="2"/>
        <v>0</v>
      </c>
    </row>
    <row r="214" spans="1:6" s="829" customFormat="1">
      <c r="A214" s="827"/>
      <c r="B214" s="840"/>
      <c r="C214" s="829" t="s">
        <v>93</v>
      </c>
      <c r="D214" s="831">
        <v>1</v>
      </c>
      <c r="E214" s="770"/>
      <c r="F214" s="830">
        <f t="shared" ref="F214:F277" si="3">E214*D214</f>
        <v>0</v>
      </c>
    </row>
    <row r="215" spans="1:6" s="829" customFormat="1">
      <c r="A215" s="827"/>
      <c r="B215" s="840"/>
      <c r="D215" s="831"/>
      <c r="E215" s="770"/>
      <c r="F215" s="830">
        <f t="shared" si="3"/>
        <v>0</v>
      </c>
    </row>
    <row r="216" spans="1:6" s="829" customFormat="1" ht="63.75">
      <c r="A216" s="827" t="s">
        <v>145</v>
      </c>
      <c r="B216" s="828" t="s">
        <v>3214</v>
      </c>
      <c r="D216" s="831"/>
      <c r="E216" s="770"/>
      <c r="F216" s="830">
        <f t="shared" si="3"/>
        <v>0</v>
      </c>
    </row>
    <row r="217" spans="1:6" s="829" customFormat="1">
      <c r="A217" s="827"/>
      <c r="B217" s="840"/>
      <c r="C217" s="829" t="s">
        <v>93</v>
      </c>
      <c r="D217" s="831">
        <v>1</v>
      </c>
      <c r="E217" s="770"/>
      <c r="F217" s="830">
        <f t="shared" si="3"/>
        <v>0</v>
      </c>
    </row>
    <row r="218" spans="1:6" s="829" customFormat="1">
      <c r="A218" s="827"/>
      <c r="B218" s="840"/>
      <c r="D218" s="831"/>
      <c r="E218" s="770"/>
      <c r="F218" s="830">
        <f t="shared" si="3"/>
        <v>0</v>
      </c>
    </row>
    <row r="219" spans="1:6" s="829" customFormat="1" ht="63.75">
      <c r="A219" s="827" t="s">
        <v>146</v>
      </c>
      <c r="B219" s="828" t="s">
        <v>3213</v>
      </c>
      <c r="D219" s="831"/>
      <c r="E219" s="770"/>
      <c r="F219" s="830">
        <f t="shared" si="3"/>
        <v>0</v>
      </c>
    </row>
    <row r="220" spans="1:6" s="829" customFormat="1">
      <c r="A220" s="827"/>
      <c r="B220" s="840"/>
      <c r="C220" s="829" t="s">
        <v>93</v>
      </c>
      <c r="D220" s="831">
        <v>1</v>
      </c>
      <c r="E220" s="770"/>
      <c r="F220" s="830">
        <f t="shared" si="3"/>
        <v>0</v>
      </c>
    </row>
    <row r="221" spans="1:6" s="829" customFormat="1">
      <c r="A221" s="827"/>
      <c r="B221" s="840"/>
      <c r="D221" s="831"/>
      <c r="E221" s="770"/>
      <c r="F221" s="830">
        <f t="shared" si="3"/>
        <v>0</v>
      </c>
    </row>
    <row r="222" spans="1:6" s="829" customFormat="1" ht="63.75">
      <c r="A222" s="827" t="s">
        <v>148</v>
      </c>
      <c r="B222" s="828" t="s">
        <v>3212</v>
      </c>
      <c r="D222" s="831"/>
      <c r="E222" s="770"/>
      <c r="F222" s="830">
        <f t="shared" si="3"/>
        <v>0</v>
      </c>
    </row>
    <row r="223" spans="1:6" s="829" customFormat="1">
      <c r="A223" s="827"/>
      <c r="B223" s="840"/>
      <c r="C223" s="829" t="s">
        <v>93</v>
      </c>
      <c r="D223" s="831">
        <v>1</v>
      </c>
      <c r="E223" s="770"/>
      <c r="F223" s="830">
        <f t="shared" si="3"/>
        <v>0</v>
      </c>
    </row>
    <row r="224" spans="1:6" s="829" customFormat="1">
      <c r="A224" s="827"/>
      <c r="B224" s="840"/>
      <c r="D224" s="831"/>
      <c r="E224" s="770"/>
      <c r="F224" s="830">
        <f t="shared" si="3"/>
        <v>0</v>
      </c>
    </row>
    <row r="225" spans="1:6" s="829" customFormat="1" ht="63.75">
      <c r="A225" s="827" t="s">
        <v>152</v>
      </c>
      <c r="B225" s="828" t="s">
        <v>3211</v>
      </c>
      <c r="D225" s="831"/>
      <c r="E225" s="770"/>
      <c r="F225" s="830">
        <f t="shared" si="3"/>
        <v>0</v>
      </c>
    </row>
    <row r="226" spans="1:6" s="829" customFormat="1">
      <c r="A226" s="827"/>
      <c r="B226" s="840"/>
      <c r="C226" s="829" t="s">
        <v>93</v>
      </c>
      <c r="D226" s="831">
        <v>1</v>
      </c>
      <c r="E226" s="770"/>
      <c r="F226" s="830">
        <f t="shared" si="3"/>
        <v>0</v>
      </c>
    </row>
    <row r="227" spans="1:6" s="829" customFormat="1">
      <c r="A227" s="827"/>
      <c r="B227" s="840"/>
      <c r="D227" s="831"/>
      <c r="E227" s="770"/>
      <c r="F227" s="830">
        <f t="shared" si="3"/>
        <v>0</v>
      </c>
    </row>
    <row r="228" spans="1:6" s="829" customFormat="1" ht="63.75">
      <c r="A228" s="827" t="s">
        <v>185</v>
      </c>
      <c r="B228" s="828" t="s">
        <v>3210</v>
      </c>
      <c r="D228" s="831"/>
      <c r="E228" s="770"/>
      <c r="F228" s="830">
        <f t="shared" si="3"/>
        <v>0</v>
      </c>
    </row>
    <row r="229" spans="1:6" s="829" customFormat="1">
      <c r="A229" s="827"/>
      <c r="B229" s="840"/>
      <c r="C229" s="829" t="s">
        <v>93</v>
      </c>
      <c r="D229" s="831">
        <v>1</v>
      </c>
      <c r="E229" s="770"/>
      <c r="F229" s="830">
        <f t="shared" si="3"/>
        <v>0</v>
      </c>
    </row>
    <row r="230" spans="1:6" s="829" customFormat="1">
      <c r="A230" s="827"/>
      <c r="B230" s="840"/>
      <c r="D230" s="831"/>
      <c r="E230" s="770"/>
      <c r="F230" s="830">
        <f t="shared" si="3"/>
        <v>0</v>
      </c>
    </row>
    <row r="231" spans="1:6" s="829" customFormat="1" ht="63.75">
      <c r="A231" s="827" t="s">
        <v>187</v>
      </c>
      <c r="B231" s="828" t="s">
        <v>3209</v>
      </c>
      <c r="D231" s="831"/>
      <c r="E231" s="770"/>
      <c r="F231" s="830">
        <f t="shared" si="3"/>
        <v>0</v>
      </c>
    </row>
    <row r="232" spans="1:6" s="829" customFormat="1">
      <c r="A232" s="827"/>
      <c r="B232" s="840"/>
      <c r="C232" s="829" t="s">
        <v>93</v>
      </c>
      <c r="D232" s="831">
        <v>1</v>
      </c>
      <c r="E232" s="770"/>
      <c r="F232" s="830">
        <f t="shared" si="3"/>
        <v>0</v>
      </c>
    </row>
    <row r="233" spans="1:6" s="829" customFormat="1">
      <c r="A233" s="827"/>
      <c r="B233" s="840"/>
      <c r="D233" s="831"/>
      <c r="E233" s="770"/>
      <c r="F233" s="830">
        <f t="shared" si="3"/>
        <v>0</v>
      </c>
    </row>
    <row r="234" spans="1:6" s="829" customFormat="1" ht="76.5">
      <c r="A234" s="827" t="s">
        <v>189</v>
      </c>
      <c r="B234" s="828" t="s">
        <v>3208</v>
      </c>
      <c r="D234" s="831"/>
      <c r="E234" s="770"/>
      <c r="F234" s="830">
        <f t="shared" si="3"/>
        <v>0</v>
      </c>
    </row>
    <row r="235" spans="1:6" s="829" customFormat="1">
      <c r="A235" s="827"/>
      <c r="B235" s="840"/>
      <c r="C235" s="829" t="s">
        <v>93</v>
      </c>
      <c r="D235" s="831">
        <v>1</v>
      </c>
      <c r="E235" s="770"/>
      <c r="F235" s="830">
        <f t="shared" si="3"/>
        <v>0</v>
      </c>
    </row>
    <row r="236" spans="1:6" s="829" customFormat="1" ht="63.75">
      <c r="A236" s="827" t="s">
        <v>190</v>
      </c>
      <c r="B236" s="828" t="s">
        <v>3207</v>
      </c>
      <c r="D236" s="831"/>
      <c r="E236" s="770"/>
      <c r="F236" s="830">
        <f t="shared" si="3"/>
        <v>0</v>
      </c>
    </row>
    <row r="237" spans="1:6" s="829" customFormat="1">
      <c r="A237" s="827"/>
      <c r="B237" s="840"/>
      <c r="C237" s="829" t="s">
        <v>93</v>
      </c>
      <c r="D237" s="831">
        <v>1</v>
      </c>
      <c r="E237" s="770"/>
      <c r="F237" s="830">
        <f t="shared" si="3"/>
        <v>0</v>
      </c>
    </row>
    <row r="238" spans="1:6" s="829" customFormat="1">
      <c r="A238" s="827"/>
      <c r="B238" s="840"/>
      <c r="D238" s="831"/>
      <c r="E238" s="770"/>
      <c r="F238" s="830">
        <f t="shared" si="3"/>
        <v>0</v>
      </c>
    </row>
    <row r="239" spans="1:6" s="829" customFormat="1" ht="76.5">
      <c r="A239" s="827" t="s">
        <v>191</v>
      </c>
      <c r="B239" s="828" t="s">
        <v>3206</v>
      </c>
      <c r="D239" s="831"/>
      <c r="E239" s="770"/>
      <c r="F239" s="830">
        <f t="shared" si="3"/>
        <v>0</v>
      </c>
    </row>
    <row r="240" spans="1:6" s="829" customFormat="1">
      <c r="A240" s="827"/>
      <c r="B240" s="840"/>
      <c r="C240" s="829" t="s">
        <v>93</v>
      </c>
      <c r="D240" s="831">
        <v>1</v>
      </c>
      <c r="E240" s="770"/>
      <c r="F240" s="830">
        <f t="shared" si="3"/>
        <v>0</v>
      </c>
    </row>
    <row r="241" spans="1:7" s="829" customFormat="1" ht="63.75">
      <c r="A241" s="827" t="s">
        <v>192</v>
      </c>
      <c r="B241" s="828" t="s">
        <v>3205</v>
      </c>
      <c r="D241" s="831"/>
      <c r="E241" s="770"/>
      <c r="F241" s="830">
        <f t="shared" si="3"/>
        <v>0</v>
      </c>
    </row>
    <row r="242" spans="1:7" s="829" customFormat="1">
      <c r="A242" s="827"/>
      <c r="B242" s="840"/>
      <c r="C242" s="829" t="s">
        <v>93</v>
      </c>
      <c r="D242" s="831">
        <v>1</v>
      </c>
      <c r="E242" s="770"/>
      <c r="F242" s="830">
        <f t="shared" si="3"/>
        <v>0</v>
      </c>
    </row>
    <row r="243" spans="1:7" s="829" customFormat="1">
      <c r="A243" s="827"/>
      <c r="B243" s="840"/>
      <c r="D243" s="831"/>
      <c r="E243" s="770"/>
      <c r="F243" s="830">
        <f t="shared" si="3"/>
        <v>0</v>
      </c>
    </row>
    <row r="244" spans="1:7" s="829" customFormat="1" ht="76.5">
      <c r="A244" s="827" t="s">
        <v>193</v>
      </c>
      <c r="B244" s="828" t="s">
        <v>3204</v>
      </c>
      <c r="D244" s="831"/>
      <c r="E244" s="770"/>
      <c r="F244" s="830">
        <f t="shared" si="3"/>
        <v>0</v>
      </c>
    </row>
    <row r="245" spans="1:7" s="829" customFormat="1">
      <c r="A245" s="827"/>
      <c r="B245" s="840"/>
      <c r="C245" s="829" t="s">
        <v>93</v>
      </c>
      <c r="D245" s="831">
        <v>1</v>
      </c>
      <c r="E245" s="770"/>
      <c r="F245" s="830">
        <f t="shared" si="3"/>
        <v>0</v>
      </c>
    </row>
    <row r="246" spans="1:7" s="829" customFormat="1">
      <c r="A246" s="827"/>
      <c r="B246" s="840"/>
      <c r="D246" s="831"/>
      <c r="E246" s="770"/>
      <c r="F246" s="830">
        <f t="shared" si="3"/>
        <v>0</v>
      </c>
    </row>
    <row r="247" spans="1:7" s="829" customFormat="1" ht="63.75">
      <c r="A247" s="827" t="s">
        <v>194</v>
      </c>
      <c r="B247" s="868" t="s">
        <v>3203</v>
      </c>
      <c r="D247" s="831"/>
      <c r="E247" s="770"/>
      <c r="F247" s="830">
        <f t="shared" si="3"/>
        <v>0</v>
      </c>
    </row>
    <row r="248" spans="1:7" s="829" customFormat="1">
      <c r="A248" s="827"/>
      <c r="B248" s="840"/>
      <c r="C248" s="829" t="s">
        <v>93</v>
      </c>
      <c r="D248" s="831">
        <v>2</v>
      </c>
      <c r="E248" s="770"/>
      <c r="F248" s="830">
        <f t="shared" si="3"/>
        <v>0</v>
      </c>
    </row>
    <row r="249" spans="1:7" s="829" customFormat="1">
      <c r="A249" s="827"/>
      <c r="B249" s="840"/>
      <c r="D249" s="831"/>
      <c r="E249" s="770"/>
      <c r="F249" s="830">
        <f t="shared" si="3"/>
        <v>0</v>
      </c>
    </row>
    <row r="250" spans="1:7" s="829" customFormat="1" ht="63.75">
      <c r="A250" s="827" t="s">
        <v>195</v>
      </c>
      <c r="B250" s="868" t="s">
        <v>3202</v>
      </c>
      <c r="D250" s="831"/>
      <c r="E250" s="770"/>
      <c r="F250" s="830">
        <f t="shared" si="3"/>
        <v>0</v>
      </c>
    </row>
    <row r="251" spans="1:7" s="829" customFormat="1">
      <c r="A251" s="827"/>
      <c r="B251" s="840"/>
      <c r="C251" s="829" t="s">
        <v>93</v>
      </c>
      <c r="D251" s="831">
        <v>2</v>
      </c>
      <c r="E251" s="770"/>
      <c r="F251" s="830">
        <f t="shared" si="3"/>
        <v>0</v>
      </c>
    </row>
    <row r="252" spans="1:7" s="829" customFormat="1">
      <c r="A252" s="827"/>
      <c r="B252" s="840"/>
      <c r="D252" s="831"/>
      <c r="E252" s="770"/>
      <c r="F252" s="830">
        <f t="shared" si="3"/>
        <v>0</v>
      </c>
    </row>
    <row r="253" spans="1:7" s="829" customFormat="1" ht="25.5">
      <c r="A253" s="827" t="s">
        <v>206</v>
      </c>
      <c r="B253" s="869" t="s">
        <v>3201</v>
      </c>
      <c r="D253" s="831"/>
      <c r="E253" s="770"/>
      <c r="F253" s="830">
        <f t="shared" si="3"/>
        <v>0</v>
      </c>
    </row>
    <row r="254" spans="1:7" s="837" customFormat="1">
      <c r="B254" s="870" t="s">
        <v>3200</v>
      </c>
      <c r="C254" s="871" t="s">
        <v>93</v>
      </c>
      <c r="D254" s="872">
        <v>1</v>
      </c>
      <c r="E254" s="777"/>
      <c r="F254" s="830">
        <f t="shared" si="3"/>
        <v>0</v>
      </c>
    </row>
    <row r="255" spans="1:7" s="837" customFormat="1" ht="25.5">
      <c r="A255" s="873"/>
      <c r="B255" s="870" t="s">
        <v>3199</v>
      </c>
      <c r="C255" s="871" t="s">
        <v>93</v>
      </c>
      <c r="D255" s="872">
        <v>7</v>
      </c>
      <c r="E255" s="778"/>
      <c r="F255" s="830">
        <f t="shared" si="3"/>
        <v>0</v>
      </c>
      <c r="G255" s="874"/>
    </row>
    <row r="256" spans="1:7" s="837" customFormat="1" ht="25.5">
      <c r="A256" s="873"/>
      <c r="B256" s="870" t="s">
        <v>3198</v>
      </c>
      <c r="C256" s="871" t="s">
        <v>93</v>
      </c>
      <c r="D256" s="872">
        <v>7</v>
      </c>
      <c r="E256" s="778"/>
      <c r="F256" s="830">
        <f t="shared" si="3"/>
        <v>0</v>
      </c>
      <c r="G256" s="875"/>
    </row>
    <row r="257" spans="1:7" s="837" customFormat="1" ht="25.5">
      <c r="A257" s="873"/>
      <c r="B257" s="870" t="s">
        <v>3197</v>
      </c>
      <c r="C257" s="871" t="s">
        <v>93</v>
      </c>
      <c r="D257" s="872">
        <v>35</v>
      </c>
      <c r="E257" s="778"/>
      <c r="F257" s="830">
        <f t="shared" si="3"/>
        <v>0</v>
      </c>
      <c r="G257" s="875"/>
    </row>
    <row r="258" spans="1:7" s="837" customFormat="1" ht="25.5">
      <c r="A258" s="873"/>
      <c r="B258" s="870" t="s">
        <v>3196</v>
      </c>
      <c r="C258" s="871" t="s">
        <v>93</v>
      </c>
      <c r="D258" s="872">
        <v>35</v>
      </c>
      <c r="E258" s="778"/>
      <c r="F258" s="830">
        <f t="shared" si="3"/>
        <v>0</v>
      </c>
      <c r="G258" s="875"/>
    </row>
    <row r="259" spans="1:7" s="837" customFormat="1">
      <c r="A259" s="873"/>
      <c r="B259" s="870" t="s">
        <v>3195</v>
      </c>
      <c r="C259" s="871" t="s">
        <v>93</v>
      </c>
      <c r="D259" s="872">
        <v>2</v>
      </c>
      <c r="E259" s="778"/>
      <c r="F259" s="830">
        <f t="shared" si="3"/>
        <v>0</v>
      </c>
      <c r="G259" s="875"/>
    </row>
    <row r="260" spans="1:7" s="879" customFormat="1" ht="25.5">
      <c r="A260" s="835"/>
      <c r="B260" s="876" t="s">
        <v>3194</v>
      </c>
      <c r="C260" s="871" t="s">
        <v>93</v>
      </c>
      <c r="D260" s="877">
        <v>2</v>
      </c>
      <c r="E260" s="779"/>
      <c r="F260" s="830">
        <f t="shared" si="3"/>
        <v>0</v>
      </c>
    </row>
    <row r="261" spans="1:7" s="884" customFormat="1" ht="30">
      <c r="A261" s="880"/>
      <c r="B261" s="881" t="s">
        <v>3193</v>
      </c>
      <c r="C261" s="882" t="s">
        <v>93</v>
      </c>
      <c r="D261" s="883">
        <v>6</v>
      </c>
      <c r="E261" s="780"/>
      <c r="F261" s="830">
        <f t="shared" si="3"/>
        <v>0</v>
      </c>
    </row>
    <row r="262" spans="1:7" s="837" customFormat="1" ht="25.5">
      <c r="A262" s="835"/>
      <c r="B262" s="885" t="s">
        <v>3190</v>
      </c>
      <c r="C262" s="871" t="s">
        <v>93</v>
      </c>
      <c r="D262" s="872">
        <v>2</v>
      </c>
      <c r="E262" s="779"/>
      <c r="F262" s="830">
        <f t="shared" si="3"/>
        <v>0</v>
      </c>
    </row>
    <row r="263" spans="1:7" s="879" customFormat="1" ht="25.5">
      <c r="A263" s="835"/>
      <c r="B263" s="876" t="s">
        <v>3192</v>
      </c>
      <c r="C263" s="871" t="s">
        <v>93</v>
      </c>
      <c r="D263" s="877">
        <v>5</v>
      </c>
      <c r="E263" s="779"/>
      <c r="F263" s="830">
        <f t="shared" si="3"/>
        <v>0</v>
      </c>
    </row>
    <row r="264" spans="1:7" s="837" customFormat="1" ht="25.5">
      <c r="A264" s="835"/>
      <c r="B264" s="886" t="s">
        <v>3191</v>
      </c>
      <c r="C264" s="871" t="s">
        <v>93</v>
      </c>
      <c r="D264" s="872">
        <v>10</v>
      </c>
      <c r="E264" s="779"/>
      <c r="F264" s="830">
        <f t="shared" si="3"/>
        <v>0</v>
      </c>
    </row>
    <row r="265" spans="1:7" s="837" customFormat="1" ht="25.5">
      <c r="A265" s="835"/>
      <c r="B265" s="885" t="s">
        <v>3190</v>
      </c>
      <c r="C265" s="871" t="s">
        <v>93</v>
      </c>
      <c r="D265" s="872">
        <v>5</v>
      </c>
      <c r="E265" s="779"/>
      <c r="F265" s="830">
        <f t="shared" si="3"/>
        <v>0</v>
      </c>
    </row>
    <row r="266" spans="1:7" s="879" customFormat="1" ht="38.25">
      <c r="A266" s="835"/>
      <c r="B266" s="876" t="s">
        <v>3482</v>
      </c>
      <c r="C266" s="871" t="s">
        <v>93</v>
      </c>
      <c r="D266" s="877">
        <v>7</v>
      </c>
      <c r="E266" s="779"/>
      <c r="F266" s="830">
        <f t="shared" si="3"/>
        <v>0</v>
      </c>
    </row>
    <row r="267" spans="1:7" s="884" customFormat="1" ht="25.5">
      <c r="A267" s="880"/>
      <c r="B267" s="886" t="s">
        <v>3189</v>
      </c>
      <c r="C267" s="882" t="s">
        <v>93</v>
      </c>
      <c r="D267" s="883">
        <v>14</v>
      </c>
      <c r="E267" s="780"/>
      <c r="F267" s="830">
        <f t="shared" si="3"/>
        <v>0</v>
      </c>
    </row>
    <row r="268" spans="1:7" s="837" customFormat="1" ht="38.25">
      <c r="A268" s="835"/>
      <c r="B268" s="885" t="s">
        <v>3187</v>
      </c>
      <c r="C268" s="871" t="s">
        <v>93</v>
      </c>
      <c r="D268" s="872">
        <v>7</v>
      </c>
      <c r="E268" s="779"/>
      <c r="F268" s="830">
        <f t="shared" si="3"/>
        <v>0</v>
      </c>
    </row>
    <row r="269" spans="1:7" s="879" customFormat="1" ht="25.5">
      <c r="A269" s="835"/>
      <c r="B269" s="876" t="s">
        <v>3188</v>
      </c>
      <c r="C269" s="871" t="s">
        <v>93</v>
      </c>
      <c r="D269" s="877">
        <v>2</v>
      </c>
      <c r="E269" s="778"/>
      <c r="F269" s="830">
        <f t="shared" si="3"/>
        <v>0</v>
      </c>
    </row>
    <row r="270" spans="1:7" s="837" customFormat="1" ht="38.25">
      <c r="A270" s="835"/>
      <c r="B270" s="885" t="s">
        <v>3187</v>
      </c>
      <c r="C270" s="871" t="s">
        <v>93</v>
      </c>
      <c r="D270" s="872">
        <v>2</v>
      </c>
      <c r="E270" s="778"/>
      <c r="F270" s="830">
        <f t="shared" si="3"/>
        <v>0</v>
      </c>
    </row>
    <row r="271" spans="1:7" s="879" customFormat="1" ht="25.5">
      <c r="A271" s="871"/>
      <c r="B271" s="887" t="s">
        <v>3186</v>
      </c>
      <c r="C271" s="871" t="s">
        <v>93</v>
      </c>
      <c r="D271" s="888">
        <v>7</v>
      </c>
      <c r="E271" s="778"/>
      <c r="F271" s="830">
        <f t="shared" si="3"/>
        <v>0</v>
      </c>
    </row>
    <row r="272" spans="1:7" s="837" customFormat="1" ht="25.5">
      <c r="A272" s="871"/>
      <c r="B272" s="889" t="s">
        <v>3185</v>
      </c>
      <c r="C272" s="871" t="s">
        <v>93</v>
      </c>
      <c r="D272" s="871">
        <v>7</v>
      </c>
      <c r="E272" s="778"/>
      <c r="F272" s="830">
        <f t="shared" si="3"/>
        <v>0</v>
      </c>
    </row>
    <row r="273" spans="1:7" s="837" customFormat="1">
      <c r="A273" s="871"/>
      <c r="B273" s="889" t="s">
        <v>3184</v>
      </c>
      <c r="C273" s="871" t="s">
        <v>93</v>
      </c>
      <c r="D273" s="871">
        <v>2</v>
      </c>
      <c r="E273" s="778"/>
      <c r="F273" s="830">
        <f t="shared" si="3"/>
        <v>0</v>
      </c>
    </row>
    <row r="274" spans="1:7" s="837" customFormat="1">
      <c r="A274" s="871"/>
      <c r="B274" s="889" t="s">
        <v>3183</v>
      </c>
      <c r="C274" s="871" t="s">
        <v>93</v>
      </c>
      <c r="D274" s="871">
        <v>2</v>
      </c>
      <c r="E274" s="778"/>
      <c r="F274" s="830">
        <f t="shared" si="3"/>
        <v>0</v>
      </c>
    </row>
    <row r="275" spans="1:7" s="891" customFormat="1" ht="25.5">
      <c r="A275" s="890"/>
      <c r="B275" s="889" t="s">
        <v>3182</v>
      </c>
      <c r="C275" s="871" t="s">
        <v>93</v>
      </c>
      <c r="D275" s="871">
        <v>2</v>
      </c>
      <c r="E275" s="778"/>
      <c r="F275" s="830">
        <f t="shared" si="3"/>
        <v>0</v>
      </c>
    </row>
    <row r="276" spans="1:7" s="894" customFormat="1" ht="25.5">
      <c r="A276" s="892"/>
      <c r="B276" s="893" t="s">
        <v>3181</v>
      </c>
      <c r="C276" s="892" t="s">
        <v>93</v>
      </c>
      <c r="D276" s="892">
        <v>4</v>
      </c>
      <c r="E276" s="778"/>
      <c r="F276" s="830">
        <f t="shared" si="3"/>
        <v>0</v>
      </c>
    </row>
    <row r="277" spans="1:7" s="898" customFormat="1" ht="26.25">
      <c r="A277" s="895"/>
      <c r="B277" s="896"/>
      <c r="C277" s="890" t="s">
        <v>2</v>
      </c>
      <c r="D277" s="897">
        <v>1</v>
      </c>
      <c r="E277" s="781"/>
      <c r="F277" s="830">
        <f t="shared" si="3"/>
        <v>0</v>
      </c>
    </row>
    <row r="278" spans="1:7" s="837" customFormat="1">
      <c r="A278" s="835"/>
      <c r="B278" s="899"/>
      <c r="D278" s="900"/>
      <c r="E278" s="773"/>
      <c r="F278" s="830">
        <f t="shared" ref="F278:F341" si="4">E278*D278</f>
        <v>0</v>
      </c>
    </row>
    <row r="279" spans="1:7" s="837" customFormat="1" ht="25.5">
      <c r="A279" s="901" t="s">
        <v>207</v>
      </c>
      <c r="B279" s="1765" t="s">
        <v>3982</v>
      </c>
      <c r="C279" s="878"/>
      <c r="D279" s="877"/>
      <c r="E279" s="782"/>
      <c r="F279" s="830">
        <f t="shared" si="4"/>
        <v>0</v>
      </c>
    </row>
    <row r="280" spans="1:7" s="904" customFormat="1" ht="140.25">
      <c r="A280" s="902"/>
      <c r="B280" s="887" t="s">
        <v>3180</v>
      </c>
      <c r="C280" s="890" t="s">
        <v>93</v>
      </c>
      <c r="D280" s="877">
        <v>1</v>
      </c>
      <c r="E280" s="782"/>
      <c r="F280" s="830">
        <f t="shared" si="4"/>
        <v>0</v>
      </c>
      <c r="G280" s="903"/>
    </row>
    <row r="281" spans="1:7" s="837" customFormat="1" ht="38.25">
      <c r="A281" s="487"/>
      <c r="B281" s="905" t="s">
        <v>3179</v>
      </c>
      <c r="C281" s="871" t="s">
        <v>93</v>
      </c>
      <c r="D281" s="872">
        <v>4</v>
      </c>
      <c r="E281" s="778"/>
      <c r="F281" s="830">
        <f t="shared" si="4"/>
        <v>0</v>
      </c>
    </row>
    <row r="282" spans="1:7" s="837" customFormat="1" ht="25.5">
      <c r="A282" s="487"/>
      <c r="B282" s="412" t="s">
        <v>3178</v>
      </c>
      <c r="C282" s="906" t="s">
        <v>93</v>
      </c>
      <c r="D282" s="907">
        <v>5</v>
      </c>
      <c r="E282" s="778"/>
      <c r="F282" s="830">
        <f t="shared" si="4"/>
        <v>0</v>
      </c>
      <c r="G282" s="903"/>
    </row>
    <row r="283" spans="1:7" s="837" customFormat="1" ht="38.25">
      <c r="A283" s="487"/>
      <c r="B283" s="412" t="s">
        <v>3177</v>
      </c>
      <c r="C283" s="906" t="s">
        <v>93</v>
      </c>
      <c r="D283" s="907">
        <v>2</v>
      </c>
      <c r="E283" s="778"/>
      <c r="F283" s="830">
        <f t="shared" si="4"/>
        <v>0</v>
      </c>
      <c r="G283" s="903"/>
    </row>
    <row r="284" spans="1:7" s="891" customFormat="1" ht="25.5">
      <c r="A284" s="488"/>
      <c r="B284" s="411" t="s">
        <v>3176</v>
      </c>
      <c r="C284" s="890" t="s">
        <v>93</v>
      </c>
      <c r="D284" s="908">
        <v>1</v>
      </c>
      <c r="E284" s="778"/>
      <c r="F284" s="830">
        <f t="shared" si="4"/>
        <v>0</v>
      </c>
      <c r="G284" s="909"/>
    </row>
    <row r="285" spans="1:7" s="837" customFormat="1" ht="25.5">
      <c r="A285" s="835"/>
      <c r="B285" s="910" t="s">
        <v>3175</v>
      </c>
      <c r="C285" s="890" t="s">
        <v>93</v>
      </c>
      <c r="D285" s="877">
        <v>1</v>
      </c>
      <c r="E285" s="783"/>
      <c r="F285" s="830">
        <f t="shared" si="4"/>
        <v>0</v>
      </c>
      <c r="G285" s="911"/>
    </row>
    <row r="286" spans="1:7" s="837" customFormat="1">
      <c r="A286" s="487"/>
      <c r="B286" s="887" t="s">
        <v>3174</v>
      </c>
      <c r="C286" s="890" t="s">
        <v>93</v>
      </c>
      <c r="D286" s="908">
        <v>1</v>
      </c>
      <c r="E286" s="782"/>
      <c r="F286" s="830">
        <f t="shared" si="4"/>
        <v>0</v>
      </c>
      <c r="G286" s="911"/>
    </row>
    <row r="287" spans="1:7" s="837" customFormat="1" ht="25.5">
      <c r="A287" s="835"/>
      <c r="B287" s="912"/>
      <c r="C287" s="890" t="s">
        <v>2</v>
      </c>
      <c r="D287" s="908">
        <v>1</v>
      </c>
      <c r="E287" s="782"/>
      <c r="F287" s="830">
        <f t="shared" si="4"/>
        <v>0</v>
      </c>
      <c r="G287" s="911"/>
    </row>
    <row r="288" spans="1:7" s="903" customFormat="1">
      <c r="A288" s="489"/>
      <c r="B288" s="912"/>
      <c r="C288" s="913"/>
      <c r="D288" s="914"/>
      <c r="E288" s="784"/>
      <c r="F288" s="830">
        <f t="shared" si="4"/>
        <v>0</v>
      </c>
    </row>
    <row r="289" spans="1:6" s="909" customFormat="1">
      <c r="A289" s="901" t="s">
        <v>208</v>
      </c>
      <c r="B289" s="915" t="s">
        <v>3173</v>
      </c>
      <c r="C289" s="916"/>
      <c r="D289" s="490"/>
      <c r="E289" s="784"/>
      <c r="F289" s="830">
        <f t="shared" si="4"/>
        <v>0</v>
      </c>
    </row>
    <row r="290" spans="1:6" s="891" customFormat="1" ht="114.75">
      <c r="A290" s="489"/>
      <c r="B290" s="912" t="s">
        <v>3172</v>
      </c>
      <c r="C290" s="890" t="s">
        <v>2</v>
      </c>
      <c r="D290" s="917">
        <v>1</v>
      </c>
      <c r="E290" s="782"/>
      <c r="F290" s="830">
        <f t="shared" si="4"/>
        <v>0</v>
      </c>
    </row>
    <row r="291" spans="1:6" s="837" customFormat="1">
      <c r="A291" s="918"/>
      <c r="B291" s="919"/>
      <c r="C291" s="890"/>
      <c r="D291" s="908"/>
      <c r="E291" s="782"/>
      <c r="F291" s="830">
        <f t="shared" si="4"/>
        <v>0</v>
      </c>
    </row>
    <row r="292" spans="1:6" s="837" customFormat="1" ht="76.5">
      <c r="A292" s="918" t="s">
        <v>209</v>
      </c>
      <c r="B292" s="912" t="s">
        <v>3171</v>
      </c>
      <c r="C292" s="890" t="s">
        <v>2</v>
      </c>
      <c r="D292" s="877">
        <v>1</v>
      </c>
      <c r="E292" s="782"/>
      <c r="F292" s="830">
        <f t="shared" si="4"/>
        <v>0</v>
      </c>
    </row>
    <row r="293" spans="1:6" s="924" customFormat="1">
      <c r="A293" s="920"/>
      <c r="B293" s="921"/>
      <c r="C293" s="922"/>
      <c r="D293" s="923"/>
      <c r="E293" s="785"/>
      <c r="F293" s="830">
        <f t="shared" si="4"/>
        <v>0</v>
      </c>
    </row>
    <row r="294" spans="1:6" s="837" customFormat="1" ht="178.5">
      <c r="A294" s="918" t="s">
        <v>210</v>
      </c>
      <c r="B294" s="925" t="s">
        <v>3170</v>
      </c>
      <c r="C294" s="890" t="s">
        <v>2</v>
      </c>
      <c r="D294" s="877">
        <v>1</v>
      </c>
      <c r="E294" s="782"/>
      <c r="F294" s="830">
        <f t="shared" si="4"/>
        <v>0</v>
      </c>
    </row>
    <row r="295" spans="1:6" s="837" customFormat="1">
      <c r="A295" s="926"/>
      <c r="B295" s="912"/>
      <c r="C295" s="878"/>
      <c r="D295" s="877"/>
      <c r="E295" s="782"/>
      <c r="F295" s="830">
        <f t="shared" si="4"/>
        <v>0</v>
      </c>
    </row>
    <row r="296" spans="1:6" s="928" customFormat="1" ht="191.25">
      <c r="A296" s="927" t="s">
        <v>211</v>
      </c>
      <c r="B296" s="857" t="s">
        <v>3169</v>
      </c>
      <c r="C296" s="890" t="s">
        <v>2</v>
      </c>
      <c r="D296" s="908">
        <v>1</v>
      </c>
      <c r="E296" s="782"/>
      <c r="F296" s="830">
        <f t="shared" si="4"/>
        <v>0</v>
      </c>
    </row>
    <row r="297" spans="1:6" s="933" customFormat="1">
      <c r="A297" s="929"/>
      <c r="B297" s="930"/>
      <c r="C297" s="931"/>
      <c r="D297" s="932"/>
      <c r="E297" s="785"/>
      <c r="F297" s="830">
        <f t="shared" si="4"/>
        <v>0</v>
      </c>
    </row>
    <row r="298" spans="1:6" s="837" customFormat="1" ht="76.5">
      <c r="A298" s="918" t="s">
        <v>212</v>
      </c>
      <c r="B298" s="912" t="s">
        <v>3168</v>
      </c>
      <c r="C298" s="890" t="s">
        <v>2</v>
      </c>
      <c r="D298" s="877">
        <v>1</v>
      </c>
      <c r="E298" s="782"/>
      <c r="F298" s="830">
        <f t="shared" si="4"/>
        <v>0</v>
      </c>
    </row>
    <row r="299" spans="1:6" s="903" customFormat="1">
      <c r="A299" s="901"/>
      <c r="B299" s="934"/>
      <c r="C299" s="935"/>
      <c r="D299" s="490"/>
      <c r="E299" s="784"/>
      <c r="F299" s="830">
        <f t="shared" si="4"/>
        <v>0</v>
      </c>
    </row>
    <row r="300" spans="1:6" s="829" customFormat="1" ht="51">
      <c r="A300" s="827" t="s">
        <v>213</v>
      </c>
      <c r="B300" s="828" t="s">
        <v>3483</v>
      </c>
      <c r="D300" s="831"/>
      <c r="E300" s="770"/>
      <c r="F300" s="830">
        <f t="shared" si="4"/>
        <v>0</v>
      </c>
    </row>
    <row r="301" spans="1:6" s="829" customFormat="1">
      <c r="A301" s="827"/>
      <c r="B301" s="829" t="s">
        <v>3167</v>
      </c>
      <c r="C301" s="829" t="s">
        <v>950</v>
      </c>
      <c r="D301" s="831">
        <v>60</v>
      </c>
      <c r="E301" s="770"/>
      <c r="F301" s="830">
        <f t="shared" si="4"/>
        <v>0</v>
      </c>
    </row>
    <row r="302" spans="1:6" s="829" customFormat="1">
      <c r="A302" s="827"/>
      <c r="B302" s="829" t="s">
        <v>3166</v>
      </c>
      <c r="C302" s="829" t="s">
        <v>950</v>
      </c>
      <c r="D302" s="831">
        <v>36</v>
      </c>
      <c r="E302" s="770"/>
      <c r="F302" s="830">
        <f t="shared" si="4"/>
        <v>0</v>
      </c>
    </row>
    <row r="303" spans="1:6" s="829" customFormat="1">
      <c r="A303" s="827"/>
      <c r="B303" s="829" t="s">
        <v>3165</v>
      </c>
      <c r="C303" s="829" t="s">
        <v>950</v>
      </c>
      <c r="D303" s="831">
        <v>48</v>
      </c>
      <c r="E303" s="770"/>
      <c r="F303" s="830">
        <f t="shared" si="4"/>
        <v>0</v>
      </c>
    </row>
    <row r="304" spans="1:6" s="829" customFormat="1">
      <c r="A304" s="827"/>
      <c r="B304" s="829" t="s">
        <v>3164</v>
      </c>
      <c r="C304" s="829" t="s">
        <v>950</v>
      </c>
      <c r="D304" s="831">
        <v>72</v>
      </c>
      <c r="E304" s="770"/>
      <c r="F304" s="830">
        <f t="shared" si="4"/>
        <v>0</v>
      </c>
    </row>
    <row r="305" spans="1:6" s="829" customFormat="1">
      <c r="A305" s="827"/>
      <c r="D305" s="831"/>
      <c r="E305" s="770"/>
      <c r="F305" s="830">
        <f t="shared" si="4"/>
        <v>0</v>
      </c>
    </row>
    <row r="306" spans="1:6" s="829" customFormat="1" ht="38.25">
      <c r="A306" s="827" t="s">
        <v>414</v>
      </c>
      <c r="B306" s="828" t="s">
        <v>3484</v>
      </c>
      <c r="D306" s="831"/>
      <c r="E306" s="770"/>
      <c r="F306" s="830">
        <f t="shared" si="4"/>
        <v>0</v>
      </c>
    </row>
    <row r="307" spans="1:6" s="829" customFormat="1">
      <c r="A307" s="827"/>
      <c r="B307" s="829" t="s">
        <v>3163</v>
      </c>
      <c r="C307" s="829" t="s">
        <v>950</v>
      </c>
      <c r="D307" s="831">
        <v>24</v>
      </c>
      <c r="E307" s="770"/>
      <c r="F307" s="830">
        <f t="shared" si="4"/>
        <v>0</v>
      </c>
    </row>
    <row r="308" spans="1:6" s="829" customFormat="1">
      <c r="A308" s="827"/>
      <c r="D308" s="831"/>
      <c r="E308" s="770"/>
      <c r="F308" s="830">
        <f t="shared" si="4"/>
        <v>0</v>
      </c>
    </row>
    <row r="309" spans="1:6" s="829" customFormat="1" ht="38.25">
      <c r="A309" s="827" t="s">
        <v>415</v>
      </c>
      <c r="B309" s="828" t="s">
        <v>3162</v>
      </c>
      <c r="D309" s="831"/>
      <c r="E309" s="770"/>
      <c r="F309" s="830">
        <f t="shared" si="4"/>
        <v>0</v>
      </c>
    </row>
    <row r="310" spans="1:6" s="829" customFormat="1">
      <c r="A310" s="827"/>
      <c r="B310" s="829" t="s">
        <v>3154</v>
      </c>
      <c r="C310" s="829" t="s">
        <v>93</v>
      </c>
      <c r="D310" s="831">
        <v>47</v>
      </c>
      <c r="E310" s="770"/>
      <c r="F310" s="830">
        <f t="shared" si="4"/>
        <v>0</v>
      </c>
    </row>
    <row r="311" spans="1:6" s="829" customFormat="1">
      <c r="A311" s="827"/>
      <c r="B311" s="829" t="s">
        <v>3153</v>
      </c>
      <c r="C311" s="829" t="s">
        <v>93</v>
      </c>
      <c r="D311" s="831">
        <v>5</v>
      </c>
      <c r="E311" s="770"/>
      <c r="F311" s="830">
        <f t="shared" si="4"/>
        <v>0</v>
      </c>
    </row>
    <row r="312" spans="1:6" s="829" customFormat="1">
      <c r="A312" s="827"/>
      <c r="B312" s="829" t="s">
        <v>3152</v>
      </c>
      <c r="C312" s="829" t="s">
        <v>93</v>
      </c>
      <c r="D312" s="831">
        <v>5</v>
      </c>
      <c r="E312" s="770"/>
      <c r="F312" s="830">
        <f t="shared" si="4"/>
        <v>0</v>
      </c>
    </row>
    <row r="313" spans="1:6" s="829" customFormat="1">
      <c r="A313" s="827"/>
      <c r="B313" s="829" t="s">
        <v>3144</v>
      </c>
      <c r="C313" s="829" t="s">
        <v>93</v>
      </c>
      <c r="D313" s="831">
        <v>60</v>
      </c>
      <c r="E313" s="770"/>
      <c r="F313" s="830">
        <f t="shared" si="4"/>
        <v>0</v>
      </c>
    </row>
    <row r="314" spans="1:6" s="829" customFormat="1">
      <c r="A314" s="827"/>
      <c r="D314" s="831"/>
      <c r="E314" s="770"/>
      <c r="F314" s="830">
        <f t="shared" si="4"/>
        <v>0</v>
      </c>
    </row>
    <row r="315" spans="1:6" s="829" customFormat="1" ht="38.25">
      <c r="A315" s="827" t="s">
        <v>416</v>
      </c>
      <c r="B315" s="828" t="s">
        <v>3161</v>
      </c>
      <c r="C315" s="828"/>
      <c r="D315" s="831"/>
      <c r="E315" s="770"/>
      <c r="F315" s="830">
        <f t="shared" si="4"/>
        <v>0</v>
      </c>
    </row>
    <row r="316" spans="1:6" s="829" customFormat="1">
      <c r="A316" s="827"/>
      <c r="B316" s="829" t="s">
        <v>3160</v>
      </c>
      <c r="C316" s="829" t="s">
        <v>93</v>
      </c>
      <c r="D316" s="831">
        <v>10</v>
      </c>
      <c r="E316" s="770"/>
      <c r="F316" s="830">
        <f t="shared" si="4"/>
        <v>0</v>
      </c>
    </row>
    <row r="317" spans="1:6" s="829" customFormat="1">
      <c r="A317" s="827"/>
      <c r="B317" s="829" t="s">
        <v>3159</v>
      </c>
      <c r="C317" s="829" t="s">
        <v>93</v>
      </c>
      <c r="D317" s="831">
        <v>5</v>
      </c>
      <c r="E317" s="770"/>
      <c r="F317" s="830">
        <f t="shared" si="4"/>
        <v>0</v>
      </c>
    </row>
    <row r="318" spans="1:6" s="829" customFormat="1">
      <c r="A318" s="827"/>
      <c r="B318" s="829" t="s">
        <v>3158</v>
      </c>
      <c r="C318" s="829" t="s">
        <v>93</v>
      </c>
      <c r="D318" s="831">
        <v>5</v>
      </c>
      <c r="E318" s="770"/>
      <c r="F318" s="830">
        <f t="shared" si="4"/>
        <v>0</v>
      </c>
    </row>
    <row r="319" spans="1:6" s="829" customFormat="1">
      <c r="A319" s="827"/>
      <c r="D319" s="831"/>
      <c r="E319" s="770"/>
      <c r="F319" s="830">
        <f t="shared" si="4"/>
        <v>0</v>
      </c>
    </row>
    <row r="320" spans="1:6" s="829" customFormat="1" ht="38.25">
      <c r="A320" s="827" t="s">
        <v>417</v>
      </c>
      <c r="B320" s="828" t="s">
        <v>3157</v>
      </c>
      <c r="D320" s="831"/>
      <c r="E320" s="770"/>
      <c r="F320" s="830">
        <f t="shared" si="4"/>
        <v>0</v>
      </c>
    </row>
    <row r="321" spans="1:6" s="829" customFormat="1">
      <c r="A321" s="827"/>
      <c r="B321" s="840"/>
      <c r="D321" s="831"/>
      <c r="E321" s="770"/>
      <c r="F321" s="830">
        <f t="shared" si="4"/>
        <v>0</v>
      </c>
    </row>
    <row r="322" spans="1:6" s="829" customFormat="1">
      <c r="A322" s="827"/>
      <c r="B322" s="829" t="s">
        <v>3154</v>
      </c>
      <c r="C322" s="829" t="s">
        <v>93</v>
      </c>
      <c r="D322" s="831">
        <v>2</v>
      </c>
      <c r="E322" s="770"/>
      <c r="F322" s="830">
        <f t="shared" si="4"/>
        <v>0</v>
      </c>
    </row>
    <row r="323" spans="1:6" s="829" customFormat="1">
      <c r="A323" s="827"/>
      <c r="B323" s="829" t="s">
        <v>3153</v>
      </c>
      <c r="C323" s="829" t="s">
        <v>93</v>
      </c>
      <c r="D323" s="831">
        <v>1</v>
      </c>
      <c r="E323" s="770"/>
      <c r="F323" s="830">
        <f t="shared" si="4"/>
        <v>0</v>
      </c>
    </row>
    <row r="324" spans="1:6" s="829" customFormat="1">
      <c r="A324" s="827"/>
      <c r="B324" s="829" t="s">
        <v>3152</v>
      </c>
      <c r="C324" s="829" t="s">
        <v>93</v>
      </c>
      <c r="D324" s="831">
        <v>1</v>
      </c>
      <c r="E324" s="770"/>
      <c r="F324" s="830">
        <f t="shared" si="4"/>
        <v>0</v>
      </c>
    </row>
    <row r="325" spans="1:6" s="829" customFormat="1">
      <c r="A325" s="827"/>
      <c r="B325" s="829" t="s">
        <v>3144</v>
      </c>
      <c r="C325" s="829" t="s">
        <v>93</v>
      </c>
      <c r="D325" s="831">
        <v>12</v>
      </c>
      <c r="E325" s="770"/>
      <c r="F325" s="830">
        <f t="shared" si="4"/>
        <v>0</v>
      </c>
    </row>
    <row r="326" spans="1:6" s="829" customFormat="1">
      <c r="A326" s="827"/>
      <c r="B326" s="840"/>
      <c r="D326" s="831"/>
      <c r="E326" s="770"/>
      <c r="F326" s="830">
        <f t="shared" si="4"/>
        <v>0</v>
      </c>
    </row>
    <row r="327" spans="1:6" s="829" customFormat="1">
      <c r="A327" s="827"/>
      <c r="B327" s="840"/>
      <c r="D327" s="831"/>
      <c r="E327" s="770"/>
      <c r="F327" s="830">
        <f t="shared" si="4"/>
        <v>0</v>
      </c>
    </row>
    <row r="328" spans="1:6" s="829" customFormat="1" ht="38.25">
      <c r="A328" s="827" t="s">
        <v>418</v>
      </c>
      <c r="B328" s="828" t="s">
        <v>3156</v>
      </c>
      <c r="D328" s="831"/>
      <c r="E328" s="770"/>
      <c r="F328" s="830">
        <f t="shared" si="4"/>
        <v>0</v>
      </c>
    </row>
    <row r="329" spans="1:6" s="829" customFormat="1">
      <c r="A329" s="827"/>
      <c r="B329" s="829" t="s">
        <v>3154</v>
      </c>
      <c r="C329" s="829" t="s">
        <v>93</v>
      </c>
      <c r="D329" s="831">
        <v>1</v>
      </c>
      <c r="E329" s="770"/>
      <c r="F329" s="830">
        <f t="shared" si="4"/>
        <v>0</v>
      </c>
    </row>
    <row r="330" spans="1:6" s="829" customFormat="1">
      <c r="A330" s="827"/>
      <c r="B330" s="829" t="s">
        <v>3153</v>
      </c>
      <c r="C330" s="829" t="s">
        <v>93</v>
      </c>
      <c r="D330" s="831">
        <v>1</v>
      </c>
      <c r="E330" s="770"/>
      <c r="F330" s="830">
        <f t="shared" si="4"/>
        <v>0</v>
      </c>
    </row>
    <row r="331" spans="1:6" s="829" customFormat="1">
      <c r="A331" s="827"/>
      <c r="B331" s="829" t="s">
        <v>3152</v>
      </c>
      <c r="C331" s="829" t="s">
        <v>93</v>
      </c>
      <c r="D331" s="831">
        <v>1</v>
      </c>
      <c r="E331" s="770"/>
      <c r="F331" s="830">
        <f t="shared" si="4"/>
        <v>0</v>
      </c>
    </row>
    <row r="332" spans="1:6" s="829" customFormat="1">
      <c r="A332" s="827"/>
      <c r="B332" s="829" t="s">
        <v>3144</v>
      </c>
      <c r="C332" s="829" t="s">
        <v>93</v>
      </c>
      <c r="D332" s="831">
        <v>12</v>
      </c>
      <c r="E332" s="770"/>
      <c r="F332" s="830">
        <f t="shared" si="4"/>
        <v>0</v>
      </c>
    </row>
    <row r="333" spans="1:6" s="829" customFormat="1">
      <c r="A333" s="827"/>
      <c r="B333" s="840"/>
      <c r="D333" s="833"/>
      <c r="E333" s="770"/>
      <c r="F333" s="830">
        <f t="shared" si="4"/>
        <v>0</v>
      </c>
    </row>
    <row r="334" spans="1:6" s="829" customFormat="1" ht="51">
      <c r="A334" s="827" t="s">
        <v>419</v>
      </c>
      <c r="B334" s="828" t="s">
        <v>3155</v>
      </c>
      <c r="D334" s="833"/>
      <c r="E334" s="770"/>
      <c r="F334" s="830">
        <f t="shared" si="4"/>
        <v>0</v>
      </c>
    </row>
    <row r="335" spans="1:6" s="829" customFormat="1">
      <c r="A335" s="827"/>
      <c r="B335" s="829" t="s">
        <v>3154</v>
      </c>
      <c r="C335" s="829" t="s">
        <v>93</v>
      </c>
      <c r="D335" s="831">
        <v>6</v>
      </c>
      <c r="E335" s="770"/>
      <c r="F335" s="830">
        <f t="shared" si="4"/>
        <v>0</v>
      </c>
    </row>
    <row r="336" spans="1:6" s="829" customFormat="1">
      <c r="A336" s="827"/>
      <c r="B336" s="829" t="s">
        <v>3153</v>
      </c>
      <c r="C336" s="829" t="s">
        <v>93</v>
      </c>
      <c r="D336" s="831">
        <v>1</v>
      </c>
      <c r="E336" s="770"/>
      <c r="F336" s="830">
        <f t="shared" si="4"/>
        <v>0</v>
      </c>
    </row>
    <row r="337" spans="1:6" s="829" customFormat="1">
      <c r="A337" s="827"/>
      <c r="B337" s="829" t="s">
        <v>3152</v>
      </c>
      <c r="C337" s="829" t="s">
        <v>93</v>
      </c>
      <c r="D337" s="831">
        <v>1</v>
      </c>
      <c r="E337" s="770"/>
      <c r="F337" s="830">
        <f t="shared" si="4"/>
        <v>0</v>
      </c>
    </row>
    <row r="338" spans="1:6" s="829" customFormat="1">
      <c r="A338" s="827"/>
      <c r="B338" s="829" t="s">
        <v>3144</v>
      </c>
      <c r="C338" s="829" t="s">
        <v>93</v>
      </c>
      <c r="D338" s="831">
        <v>12</v>
      </c>
      <c r="E338" s="770"/>
      <c r="F338" s="830">
        <f t="shared" si="4"/>
        <v>0</v>
      </c>
    </row>
    <row r="339" spans="1:6" s="829" customFormat="1">
      <c r="A339" s="827"/>
      <c r="B339" s="840"/>
      <c r="D339" s="831"/>
      <c r="E339" s="770"/>
      <c r="F339" s="830">
        <f t="shared" si="4"/>
        <v>0</v>
      </c>
    </row>
    <row r="340" spans="1:6" s="829" customFormat="1" ht="25.5">
      <c r="A340" s="827" t="s">
        <v>420</v>
      </c>
      <c r="B340" s="828" t="s">
        <v>3151</v>
      </c>
      <c r="D340" s="831"/>
      <c r="E340" s="770"/>
      <c r="F340" s="830">
        <f t="shared" si="4"/>
        <v>0</v>
      </c>
    </row>
    <row r="341" spans="1:6" s="829" customFormat="1">
      <c r="A341" s="827"/>
      <c r="B341" s="829" t="s">
        <v>3149</v>
      </c>
      <c r="C341" s="829" t="s">
        <v>93</v>
      </c>
      <c r="D341" s="831">
        <v>1</v>
      </c>
      <c r="E341" s="770"/>
      <c r="F341" s="830">
        <f t="shared" si="4"/>
        <v>0</v>
      </c>
    </row>
    <row r="342" spans="1:6" s="829" customFormat="1">
      <c r="A342" s="827"/>
      <c r="D342" s="831"/>
      <c r="E342" s="770"/>
      <c r="F342" s="830">
        <f t="shared" ref="F342:F384" si="5">E342*D342</f>
        <v>0</v>
      </c>
    </row>
    <row r="343" spans="1:6" s="829" customFormat="1" ht="25.5">
      <c r="A343" s="827" t="s">
        <v>460</v>
      </c>
      <c r="B343" s="828" t="s">
        <v>3150</v>
      </c>
      <c r="D343" s="831"/>
      <c r="E343" s="770"/>
      <c r="F343" s="830">
        <f t="shared" si="5"/>
        <v>0</v>
      </c>
    </row>
    <row r="344" spans="1:6" s="829" customFormat="1">
      <c r="A344" s="827"/>
      <c r="B344" s="829" t="s">
        <v>3149</v>
      </c>
      <c r="C344" s="829" t="s">
        <v>93</v>
      </c>
      <c r="D344" s="831">
        <v>3</v>
      </c>
      <c r="E344" s="770"/>
      <c r="F344" s="830">
        <f t="shared" si="5"/>
        <v>0</v>
      </c>
    </row>
    <row r="345" spans="1:6" s="829" customFormat="1">
      <c r="A345" s="827"/>
      <c r="D345" s="831"/>
      <c r="E345" s="770"/>
      <c r="F345" s="830">
        <f t="shared" si="5"/>
        <v>0</v>
      </c>
    </row>
    <row r="346" spans="1:6" s="829" customFormat="1">
      <c r="A346" s="827" t="s">
        <v>461</v>
      </c>
      <c r="B346" s="828" t="s">
        <v>3148</v>
      </c>
      <c r="D346" s="831"/>
      <c r="E346" s="770"/>
      <c r="F346" s="830">
        <f t="shared" si="5"/>
        <v>0</v>
      </c>
    </row>
    <row r="347" spans="1:6" s="829" customFormat="1">
      <c r="A347" s="827"/>
      <c r="B347" s="829" t="s">
        <v>3147</v>
      </c>
      <c r="C347" s="829" t="s">
        <v>93</v>
      </c>
      <c r="D347" s="831">
        <v>3</v>
      </c>
      <c r="E347" s="770"/>
      <c r="F347" s="830">
        <f t="shared" si="5"/>
        <v>0</v>
      </c>
    </row>
    <row r="348" spans="1:6" s="829" customFormat="1">
      <c r="A348" s="827"/>
      <c r="B348" s="829" t="s">
        <v>3146</v>
      </c>
      <c r="C348" s="829" t="s">
        <v>93</v>
      </c>
      <c r="D348" s="831">
        <v>1</v>
      </c>
      <c r="E348" s="770"/>
      <c r="F348" s="830">
        <f t="shared" si="5"/>
        <v>0</v>
      </c>
    </row>
    <row r="349" spans="1:6" s="829" customFormat="1">
      <c r="A349" s="827"/>
      <c r="B349" s="829" t="s">
        <v>3145</v>
      </c>
      <c r="C349" s="829" t="s">
        <v>93</v>
      </c>
      <c r="D349" s="831">
        <v>1</v>
      </c>
      <c r="E349" s="770"/>
      <c r="F349" s="830">
        <f t="shared" si="5"/>
        <v>0</v>
      </c>
    </row>
    <row r="350" spans="1:6" s="829" customFormat="1">
      <c r="A350" s="827"/>
      <c r="B350" s="829" t="s">
        <v>3144</v>
      </c>
      <c r="C350" s="829" t="s">
        <v>93</v>
      </c>
      <c r="D350" s="831">
        <v>12</v>
      </c>
      <c r="E350" s="770"/>
      <c r="F350" s="830">
        <f t="shared" si="5"/>
        <v>0</v>
      </c>
    </row>
    <row r="351" spans="1:6" s="829" customFormat="1">
      <c r="A351" s="827"/>
      <c r="D351" s="831"/>
      <c r="E351" s="770"/>
      <c r="F351" s="830">
        <f t="shared" si="5"/>
        <v>0</v>
      </c>
    </row>
    <row r="352" spans="1:6" s="829" customFormat="1" ht="25.5">
      <c r="A352" s="827" t="s">
        <v>462</v>
      </c>
      <c r="B352" s="828" t="s">
        <v>3143</v>
      </c>
      <c r="C352" s="936" t="s">
        <v>93</v>
      </c>
      <c r="D352" s="937">
        <v>36</v>
      </c>
      <c r="E352" s="770"/>
      <c r="F352" s="830">
        <f t="shared" si="5"/>
        <v>0</v>
      </c>
    </row>
    <row r="353" spans="1:6" s="829" customFormat="1">
      <c r="A353" s="827"/>
      <c r="B353" s="840"/>
      <c r="D353" s="831"/>
      <c r="E353" s="770"/>
      <c r="F353" s="830">
        <f t="shared" si="5"/>
        <v>0</v>
      </c>
    </row>
    <row r="354" spans="1:6" s="829" customFormat="1" ht="38.25">
      <c r="A354" s="827" t="s">
        <v>463</v>
      </c>
      <c r="B354" s="828" t="s">
        <v>3142</v>
      </c>
      <c r="D354" s="831"/>
      <c r="E354" s="770"/>
      <c r="F354" s="830">
        <f t="shared" si="5"/>
        <v>0</v>
      </c>
    </row>
    <row r="355" spans="1:6" s="829" customFormat="1">
      <c r="A355" s="827"/>
      <c r="B355" s="840"/>
      <c r="C355" s="829" t="s">
        <v>93</v>
      </c>
      <c r="D355" s="937">
        <v>36</v>
      </c>
      <c r="E355" s="786"/>
      <c r="F355" s="830">
        <f t="shared" si="5"/>
        <v>0</v>
      </c>
    </row>
    <row r="356" spans="1:6" s="829" customFormat="1" ht="38.25">
      <c r="A356" s="827" t="s">
        <v>464</v>
      </c>
      <c r="B356" s="828" t="s">
        <v>3141</v>
      </c>
      <c r="C356" s="936" t="s">
        <v>93</v>
      </c>
      <c r="D356" s="937">
        <v>4</v>
      </c>
      <c r="E356" s="770"/>
      <c r="F356" s="830">
        <f t="shared" si="5"/>
        <v>0</v>
      </c>
    </row>
    <row r="357" spans="1:6" s="829" customFormat="1">
      <c r="A357" s="827"/>
      <c r="B357" s="840"/>
      <c r="D357" s="833"/>
      <c r="E357" s="770"/>
      <c r="F357" s="830">
        <f t="shared" si="5"/>
        <v>0</v>
      </c>
    </row>
    <row r="358" spans="1:6" s="829" customFormat="1" ht="51">
      <c r="A358" s="827" t="s">
        <v>465</v>
      </c>
      <c r="B358" s="828" t="s">
        <v>3140</v>
      </c>
      <c r="D358" s="833"/>
      <c r="E358" s="770"/>
      <c r="F358" s="830">
        <f t="shared" si="5"/>
        <v>0</v>
      </c>
    </row>
    <row r="359" spans="1:6" s="829" customFormat="1">
      <c r="A359" s="827"/>
      <c r="B359" s="840"/>
      <c r="C359" s="829" t="s">
        <v>103</v>
      </c>
      <c r="D359" s="831">
        <v>250</v>
      </c>
      <c r="E359" s="770"/>
      <c r="F359" s="830">
        <f t="shared" si="5"/>
        <v>0</v>
      </c>
    </row>
    <row r="360" spans="1:6" s="829" customFormat="1">
      <c r="A360" s="827"/>
      <c r="B360" s="840"/>
      <c r="D360" s="831"/>
      <c r="E360" s="770"/>
      <c r="F360" s="830">
        <f t="shared" si="5"/>
        <v>0</v>
      </c>
    </row>
    <row r="361" spans="1:6" ht="51">
      <c r="A361" s="827" t="s">
        <v>906</v>
      </c>
      <c r="B361" s="822" t="s">
        <v>3485</v>
      </c>
      <c r="C361" s="829" t="s">
        <v>1466</v>
      </c>
      <c r="D361" s="831">
        <v>1</v>
      </c>
      <c r="F361" s="830">
        <f t="shared" si="5"/>
        <v>0</v>
      </c>
    </row>
    <row r="362" spans="1:6">
      <c r="A362" s="827"/>
      <c r="B362" s="822" t="s">
        <v>2773</v>
      </c>
      <c r="C362" s="829"/>
      <c r="D362" s="831"/>
      <c r="F362" s="830">
        <f t="shared" si="5"/>
        <v>0</v>
      </c>
    </row>
    <row r="363" spans="1:6" s="829" customFormat="1">
      <c r="A363" s="827"/>
      <c r="B363" s="829" t="s">
        <v>2772</v>
      </c>
      <c r="C363" s="829" t="s">
        <v>1466</v>
      </c>
      <c r="D363" s="831">
        <v>1</v>
      </c>
      <c r="E363" s="770"/>
      <c r="F363" s="830">
        <f t="shared" si="5"/>
        <v>0</v>
      </c>
    </row>
    <row r="364" spans="1:6">
      <c r="A364" s="827"/>
      <c r="B364" s="822" t="s">
        <v>2771</v>
      </c>
      <c r="C364" s="829" t="s">
        <v>1466</v>
      </c>
      <c r="D364" s="831">
        <v>1</v>
      </c>
      <c r="F364" s="830">
        <f t="shared" si="5"/>
        <v>0</v>
      </c>
    </row>
    <row r="365" spans="1:6" s="829" customFormat="1">
      <c r="A365" s="827"/>
      <c r="B365" s="829" t="s">
        <v>2770</v>
      </c>
      <c r="C365" s="829" t="s">
        <v>950</v>
      </c>
      <c r="D365" s="831">
        <v>2</v>
      </c>
      <c r="E365" s="770"/>
      <c r="F365" s="830">
        <f t="shared" si="5"/>
        <v>0</v>
      </c>
    </row>
    <row r="366" spans="1:6" s="829" customFormat="1" ht="25.5">
      <c r="A366" s="827"/>
      <c r="C366" s="829" t="s">
        <v>2</v>
      </c>
      <c r="D366" s="831">
        <v>50</v>
      </c>
      <c r="E366" s="770"/>
      <c r="F366" s="830">
        <f t="shared" si="5"/>
        <v>0</v>
      </c>
    </row>
    <row r="367" spans="1:6" s="829" customFormat="1">
      <c r="A367" s="827"/>
      <c r="B367" s="840"/>
      <c r="D367" s="831"/>
      <c r="E367" s="770"/>
      <c r="F367" s="830">
        <f t="shared" si="5"/>
        <v>0</v>
      </c>
    </row>
    <row r="368" spans="1:6" s="829" customFormat="1" ht="25.5">
      <c r="A368" s="827" t="s">
        <v>910</v>
      </c>
      <c r="B368" s="828" t="s">
        <v>3139</v>
      </c>
      <c r="C368" s="829" t="s">
        <v>93</v>
      </c>
      <c r="D368" s="831">
        <v>2</v>
      </c>
      <c r="E368" s="770"/>
      <c r="F368" s="830">
        <f t="shared" si="5"/>
        <v>0</v>
      </c>
    </row>
    <row r="369" spans="1:6" s="829" customFormat="1">
      <c r="A369" s="827"/>
      <c r="B369" s="840"/>
      <c r="D369" s="831"/>
      <c r="E369" s="770"/>
      <c r="F369" s="830">
        <f t="shared" si="5"/>
        <v>0</v>
      </c>
    </row>
    <row r="370" spans="1:6" s="829" customFormat="1">
      <c r="A370" s="827" t="s">
        <v>466</v>
      </c>
      <c r="B370" s="936" t="s">
        <v>3138</v>
      </c>
      <c r="C370" s="938" t="s">
        <v>93</v>
      </c>
      <c r="D370" s="937">
        <v>1</v>
      </c>
      <c r="E370" s="787"/>
      <c r="F370" s="830">
        <f t="shared" si="5"/>
        <v>0</v>
      </c>
    </row>
    <row r="371" spans="1:6" s="829" customFormat="1">
      <c r="A371" s="827"/>
      <c r="D371" s="831"/>
      <c r="E371" s="770"/>
      <c r="F371" s="830">
        <f t="shared" si="5"/>
        <v>0</v>
      </c>
    </row>
    <row r="372" spans="1:6" s="829" customFormat="1" ht="51">
      <c r="A372" s="827" t="s">
        <v>1172</v>
      </c>
      <c r="B372" s="822" t="s">
        <v>3137</v>
      </c>
      <c r="D372" s="831"/>
      <c r="E372" s="770"/>
      <c r="F372" s="830">
        <f t="shared" si="5"/>
        <v>0</v>
      </c>
    </row>
    <row r="373" spans="1:6" s="829" customFormat="1">
      <c r="A373" s="827"/>
      <c r="B373" s="840"/>
      <c r="C373" s="829" t="s">
        <v>103</v>
      </c>
      <c r="D373" s="831">
        <v>130</v>
      </c>
      <c r="E373" s="770"/>
      <c r="F373" s="830">
        <f t="shared" si="5"/>
        <v>0</v>
      </c>
    </row>
    <row r="374" spans="1:6" s="829" customFormat="1">
      <c r="A374" s="827"/>
      <c r="B374" s="840"/>
      <c r="D374" s="831"/>
      <c r="E374" s="770"/>
      <c r="F374" s="830">
        <f t="shared" si="5"/>
        <v>0</v>
      </c>
    </row>
    <row r="375" spans="1:6" s="829" customFormat="1" ht="51">
      <c r="A375" s="827" t="s">
        <v>2864</v>
      </c>
      <c r="B375" s="828" t="s">
        <v>3136</v>
      </c>
      <c r="D375" s="831"/>
      <c r="E375" s="770"/>
      <c r="F375" s="830">
        <f t="shared" si="5"/>
        <v>0</v>
      </c>
    </row>
    <row r="376" spans="1:6" s="829" customFormat="1">
      <c r="A376" s="827"/>
      <c r="B376" s="840"/>
      <c r="C376" s="829" t="s">
        <v>103</v>
      </c>
      <c r="D376" s="831">
        <v>5</v>
      </c>
      <c r="E376" s="770"/>
      <c r="F376" s="830">
        <f t="shared" si="5"/>
        <v>0</v>
      </c>
    </row>
    <row r="377" spans="1:6" s="829" customFormat="1">
      <c r="A377" s="827"/>
      <c r="B377" s="840"/>
      <c r="D377" s="831"/>
      <c r="E377" s="770"/>
      <c r="F377" s="830">
        <f t="shared" si="5"/>
        <v>0</v>
      </c>
    </row>
    <row r="378" spans="1:6" s="829" customFormat="1" ht="38.25">
      <c r="A378" s="827" t="s">
        <v>2862</v>
      </c>
      <c r="B378" s="828" t="s">
        <v>3135</v>
      </c>
      <c r="C378" s="400" t="s">
        <v>93</v>
      </c>
      <c r="D378" s="399">
        <v>50</v>
      </c>
      <c r="E378" s="771"/>
      <c r="F378" s="830">
        <f t="shared" si="5"/>
        <v>0</v>
      </c>
    </row>
    <row r="379" spans="1:6" ht="25.5">
      <c r="A379" s="827"/>
      <c r="B379" s="822"/>
      <c r="C379" s="829" t="s">
        <v>2</v>
      </c>
      <c r="D379" s="831">
        <v>1</v>
      </c>
      <c r="F379" s="830">
        <f t="shared" si="5"/>
        <v>0</v>
      </c>
    </row>
    <row r="380" spans="1:6" s="829" customFormat="1">
      <c r="A380" s="827"/>
      <c r="B380" s="840"/>
      <c r="D380" s="831"/>
      <c r="E380" s="770"/>
      <c r="F380" s="830">
        <f t="shared" si="5"/>
        <v>0</v>
      </c>
    </row>
    <row r="381" spans="1:6" s="829" customFormat="1" ht="51">
      <c r="A381" s="827" t="s">
        <v>2860</v>
      </c>
      <c r="B381" s="828" t="s">
        <v>3134</v>
      </c>
      <c r="C381" s="400" t="s">
        <v>93</v>
      </c>
      <c r="D381" s="399">
        <v>40</v>
      </c>
      <c r="E381" s="771"/>
      <c r="F381" s="830">
        <f t="shared" si="5"/>
        <v>0</v>
      </c>
    </row>
    <row r="382" spans="1:6">
      <c r="A382" s="827"/>
      <c r="B382" s="822"/>
      <c r="C382" s="829"/>
      <c r="D382" s="831"/>
      <c r="F382" s="830">
        <f t="shared" si="5"/>
        <v>0</v>
      </c>
    </row>
    <row r="383" spans="1:6" s="829" customFormat="1">
      <c r="A383" s="827"/>
      <c r="B383" s="840"/>
      <c r="D383" s="831"/>
      <c r="E383" s="770"/>
      <c r="F383" s="830">
        <f t="shared" si="5"/>
        <v>0</v>
      </c>
    </row>
    <row r="384" spans="1:6" s="485" customFormat="1" ht="13.5" thickBot="1">
      <c r="A384" s="486"/>
      <c r="B384" s="398"/>
      <c r="C384" s="404"/>
      <c r="D384" s="403"/>
      <c r="E384" s="772"/>
      <c r="F384" s="834">
        <f t="shared" si="5"/>
        <v>0</v>
      </c>
    </row>
    <row r="385" spans="1:6" s="829" customFormat="1" ht="26.25" thickTop="1">
      <c r="A385" s="827" t="s">
        <v>94</v>
      </c>
      <c r="B385" s="836" t="s">
        <v>3133</v>
      </c>
      <c r="C385" s="837"/>
      <c r="D385" s="838"/>
      <c r="E385" s="773"/>
      <c r="F385" s="839">
        <f>SUM(F108:F384)</f>
        <v>0</v>
      </c>
    </row>
    <row r="386" spans="1:6" s="829" customFormat="1">
      <c r="A386" s="835"/>
      <c r="B386" s="840"/>
      <c r="D386" s="833"/>
      <c r="E386" s="770"/>
      <c r="F386" s="830"/>
    </row>
    <row r="387" spans="1:6">
      <c r="A387" s="835" t="s">
        <v>97</v>
      </c>
      <c r="B387" s="840" t="s">
        <v>2723</v>
      </c>
      <c r="C387" s="842"/>
      <c r="D387" s="833"/>
    </row>
    <row r="388" spans="1:6" s="829" customFormat="1">
      <c r="A388" s="827"/>
      <c r="B388" s="840"/>
      <c r="D388" s="833"/>
      <c r="E388" s="770"/>
      <c r="F388" s="830"/>
    </row>
    <row r="389" spans="1:6" s="829" customFormat="1">
      <c r="A389" s="827" t="s">
        <v>1</v>
      </c>
      <c r="B389" s="939" t="s">
        <v>3132</v>
      </c>
      <c r="D389" s="833"/>
      <c r="E389" s="770"/>
      <c r="F389" s="830"/>
    </row>
    <row r="390" spans="1:6" s="829" customFormat="1" ht="207">
      <c r="A390" s="858"/>
      <c r="B390" s="940" t="s">
        <v>3486</v>
      </c>
      <c r="D390" s="833"/>
      <c r="E390" s="770"/>
      <c r="F390" s="830"/>
    </row>
    <row r="391" spans="1:6" s="829" customFormat="1">
      <c r="A391" s="827"/>
      <c r="B391" s="905" t="s">
        <v>3087</v>
      </c>
      <c r="D391" s="833"/>
      <c r="E391" s="770"/>
      <c r="F391" s="830"/>
    </row>
    <row r="392" spans="1:6" s="829" customFormat="1">
      <c r="A392" s="827"/>
      <c r="B392" s="905"/>
      <c r="D392" s="833"/>
      <c r="E392" s="770"/>
      <c r="F392" s="830"/>
    </row>
    <row r="393" spans="1:6" s="829" customFormat="1">
      <c r="A393" s="827"/>
      <c r="B393" s="941" t="s">
        <v>3051</v>
      </c>
      <c r="D393" s="833"/>
      <c r="E393" s="770"/>
      <c r="F393" s="830"/>
    </row>
    <row r="394" spans="1:6" s="829" customFormat="1" ht="38.25">
      <c r="A394" s="827"/>
      <c r="B394" s="905" t="s">
        <v>3086</v>
      </c>
      <c r="D394" s="833"/>
      <c r="E394" s="770"/>
      <c r="F394" s="830"/>
    </row>
    <row r="395" spans="1:6" s="829" customFormat="1" ht="38.25">
      <c r="A395" s="827"/>
      <c r="B395" s="905" t="s">
        <v>3085</v>
      </c>
      <c r="D395" s="833"/>
      <c r="E395" s="770"/>
      <c r="F395" s="830"/>
    </row>
    <row r="396" spans="1:6" s="829" customFormat="1" ht="25.5">
      <c r="A396" s="827"/>
      <c r="B396" s="905" t="s">
        <v>3084</v>
      </c>
      <c r="D396" s="833"/>
      <c r="E396" s="770"/>
      <c r="F396" s="830"/>
    </row>
    <row r="397" spans="1:6" s="829" customFormat="1" ht="14.25">
      <c r="A397" s="827"/>
      <c r="B397" s="870" t="s">
        <v>3047</v>
      </c>
      <c r="D397" s="833"/>
      <c r="E397" s="770"/>
      <c r="F397" s="830"/>
    </row>
    <row r="398" spans="1:6" s="829" customFormat="1" ht="25.5">
      <c r="A398" s="827"/>
      <c r="B398" s="870" t="s">
        <v>3083</v>
      </c>
      <c r="D398" s="833"/>
      <c r="E398" s="770"/>
      <c r="F398" s="830"/>
    </row>
    <row r="399" spans="1:6" s="829" customFormat="1">
      <c r="A399" s="827"/>
      <c r="B399" s="870" t="s">
        <v>3095</v>
      </c>
      <c r="D399" s="833"/>
      <c r="E399" s="770"/>
      <c r="F399" s="830"/>
    </row>
    <row r="400" spans="1:6" s="829" customFormat="1" ht="25.5">
      <c r="A400" s="827"/>
      <c r="B400" s="905" t="s">
        <v>3081</v>
      </c>
      <c r="D400" s="833"/>
      <c r="E400" s="770"/>
      <c r="F400" s="830"/>
    </row>
    <row r="401" spans="1:6" s="829" customFormat="1" ht="14.25">
      <c r="A401" s="827"/>
      <c r="B401" s="870" t="s">
        <v>3080</v>
      </c>
      <c r="D401" s="833"/>
      <c r="E401" s="770"/>
      <c r="F401" s="830"/>
    </row>
    <row r="402" spans="1:6" s="829" customFormat="1" ht="25.5">
      <c r="A402" s="827"/>
      <c r="B402" s="870" t="s">
        <v>3041</v>
      </c>
      <c r="D402" s="833"/>
      <c r="E402" s="770"/>
      <c r="F402" s="830"/>
    </row>
    <row r="403" spans="1:6" s="829" customFormat="1">
      <c r="A403" s="827"/>
      <c r="B403" s="870" t="s">
        <v>3094</v>
      </c>
      <c r="D403" s="833"/>
      <c r="E403" s="770"/>
      <c r="F403" s="830"/>
    </row>
    <row r="404" spans="1:6" s="829" customFormat="1">
      <c r="A404" s="827"/>
      <c r="B404" s="870"/>
      <c r="D404" s="833"/>
      <c r="E404" s="770"/>
      <c r="F404" s="830"/>
    </row>
    <row r="405" spans="1:6" s="829" customFormat="1" ht="63.75">
      <c r="A405" s="827"/>
      <c r="B405" s="905" t="s">
        <v>3078</v>
      </c>
      <c r="D405" s="833"/>
      <c r="E405" s="770"/>
      <c r="F405" s="830"/>
    </row>
    <row r="406" spans="1:6" s="829" customFormat="1" ht="14.25">
      <c r="A406" s="827"/>
      <c r="B406" s="870" t="s">
        <v>3093</v>
      </c>
      <c r="D406" s="833"/>
      <c r="E406" s="770"/>
      <c r="F406" s="830"/>
    </row>
    <row r="407" spans="1:6" s="829" customFormat="1">
      <c r="A407" s="827"/>
      <c r="B407" s="870" t="s">
        <v>3076</v>
      </c>
      <c r="D407" s="833"/>
      <c r="E407" s="770"/>
      <c r="F407" s="830"/>
    </row>
    <row r="408" spans="1:6" s="829" customFormat="1" ht="25.5">
      <c r="A408" s="827"/>
      <c r="B408" s="870" t="s">
        <v>3092</v>
      </c>
      <c r="D408" s="833"/>
      <c r="E408" s="770"/>
      <c r="F408" s="830"/>
    </row>
    <row r="409" spans="1:6" s="829" customFormat="1">
      <c r="A409" s="827"/>
      <c r="B409" s="870"/>
      <c r="C409" s="842"/>
      <c r="D409" s="831"/>
      <c r="E409" s="770"/>
      <c r="F409" s="830"/>
    </row>
    <row r="410" spans="1:6">
      <c r="A410" s="827"/>
      <c r="B410" s="941" t="s">
        <v>3070</v>
      </c>
      <c r="C410" s="842"/>
      <c r="D410" s="831"/>
    </row>
    <row r="411" spans="1:6" s="829" customFormat="1">
      <c r="A411" s="827"/>
      <c r="B411" s="905" t="s">
        <v>3069</v>
      </c>
      <c r="C411" s="842"/>
      <c r="D411" s="831"/>
      <c r="E411" s="770"/>
      <c r="F411" s="830"/>
    </row>
    <row r="412" spans="1:6" s="938" customFormat="1" ht="25.5">
      <c r="A412" s="827"/>
      <c r="B412" s="905" t="s">
        <v>3068</v>
      </c>
      <c r="C412" s="842"/>
      <c r="D412" s="831"/>
      <c r="E412" s="770"/>
      <c r="F412" s="830"/>
    </row>
    <row r="413" spans="1:6" s="829" customFormat="1">
      <c r="A413" s="827"/>
      <c r="B413" s="905"/>
      <c r="C413" s="842"/>
      <c r="D413" s="831"/>
      <c r="E413" s="770"/>
      <c r="F413" s="830"/>
    </row>
    <row r="414" spans="1:6" s="829" customFormat="1" ht="25.5">
      <c r="A414" s="827"/>
      <c r="B414" s="942" t="s">
        <v>3067</v>
      </c>
      <c r="C414" s="842"/>
      <c r="D414" s="831"/>
      <c r="E414" s="770"/>
      <c r="F414" s="830"/>
    </row>
    <row r="415" spans="1:6" s="938" customFormat="1">
      <c r="A415" s="827"/>
      <c r="B415" s="942" t="s">
        <v>3066</v>
      </c>
      <c r="C415" s="842"/>
      <c r="D415" s="831"/>
      <c r="E415" s="770"/>
      <c r="F415" s="830"/>
    </row>
    <row r="416" spans="1:6" s="938" customFormat="1">
      <c r="A416" s="827"/>
      <c r="B416" s="905" t="s">
        <v>3065</v>
      </c>
      <c r="C416" s="842"/>
      <c r="D416" s="831"/>
      <c r="E416" s="770"/>
      <c r="F416" s="830"/>
    </row>
    <row r="417" spans="1:6" ht="25.5">
      <c r="A417" s="827"/>
      <c r="B417" s="822"/>
      <c r="C417" s="829" t="s">
        <v>2</v>
      </c>
      <c r="D417" s="831">
        <v>1</v>
      </c>
      <c r="F417" s="830">
        <f>E417*D417</f>
        <v>0</v>
      </c>
    </row>
    <row r="418" spans="1:6" s="829" customFormat="1">
      <c r="A418" s="827"/>
      <c r="B418" s="840"/>
      <c r="D418" s="831"/>
      <c r="E418" s="770"/>
      <c r="F418" s="830"/>
    </row>
    <row r="419" spans="1:6" s="829" customFormat="1">
      <c r="A419" s="827" t="s">
        <v>94</v>
      </c>
      <c r="B419" s="939" t="s">
        <v>3131</v>
      </c>
      <c r="D419" s="831"/>
      <c r="E419" s="770"/>
      <c r="F419" s="830"/>
    </row>
    <row r="420" spans="1:6" s="829" customFormat="1" ht="207">
      <c r="A420" s="827"/>
      <c r="B420" s="940" t="s">
        <v>3795</v>
      </c>
      <c r="D420" s="831"/>
      <c r="E420" s="770"/>
      <c r="F420" s="830"/>
    </row>
    <row r="421" spans="1:6" s="943" customFormat="1">
      <c r="A421" s="827"/>
      <c r="B421" s="905" t="s">
        <v>3087</v>
      </c>
      <c r="C421" s="842"/>
      <c r="D421" s="831"/>
      <c r="E421" s="770"/>
      <c r="F421" s="830"/>
    </row>
    <row r="422" spans="1:6" s="943" customFormat="1">
      <c r="A422" s="827"/>
      <c r="B422" s="905"/>
      <c r="C422" s="842"/>
      <c r="D422" s="831"/>
      <c r="E422" s="770"/>
      <c r="F422" s="830"/>
    </row>
    <row r="423" spans="1:6" s="829" customFormat="1">
      <c r="A423" s="827"/>
      <c r="B423" s="941" t="s">
        <v>3051</v>
      </c>
      <c r="D423" s="831"/>
      <c r="E423" s="770"/>
      <c r="F423" s="830"/>
    </row>
    <row r="424" spans="1:6" s="829" customFormat="1" ht="38.25">
      <c r="A424" s="827"/>
      <c r="B424" s="905" t="s">
        <v>3086</v>
      </c>
      <c r="D424" s="831"/>
      <c r="E424" s="770"/>
      <c r="F424" s="830"/>
    </row>
    <row r="425" spans="1:6" s="829" customFormat="1" ht="38.25">
      <c r="A425" s="827"/>
      <c r="B425" s="905" t="s">
        <v>3085</v>
      </c>
      <c r="D425" s="831"/>
      <c r="E425" s="770"/>
      <c r="F425" s="830"/>
    </row>
    <row r="426" spans="1:6" s="829" customFormat="1" ht="25.5">
      <c r="A426" s="827"/>
      <c r="B426" s="905" t="s">
        <v>3084</v>
      </c>
      <c r="D426" s="831"/>
      <c r="E426" s="770"/>
      <c r="F426" s="830"/>
    </row>
    <row r="427" spans="1:6" s="829" customFormat="1">
      <c r="A427" s="827"/>
      <c r="B427" s="905"/>
      <c r="D427" s="831"/>
      <c r="E427" s="770"/>
      <c r="F427" s="830"/>
    </row>
    <row r="428" spans="1:6" s="829" customFormat="1" ht="25.5">
      <c r="A428" s="827"/>
      <c r="B428" s="905" t="s">
        <v>3084</v>
      </c>
      <c r="D428" s="831"/>
      <c r="E428" s="770"/>
      <c r="F428" s="830"/>
    </row>
    <row r="429" spans="1:6" s="829" customFormat="1" ht="14.25">
      <c r="A429" s="827"/>
      <c r="B429" s="870" t="s">
        <v>3047</v>
      </c>
      <c r="D429" s="831"/>
      <c r="E429" s="770"/>
      <c r="F429" s="830"/>
    </row>
    <row r="430" spans="1:6" s="829" customFormat="1" ht="25.5">
      <c r="A430" s="827"/>
      <c r="B430" s="870" t="s">
        <v>3083</v>
      </c>
      <c r="D430" s="831"/>
      <c r="E430" s="770"/>
      <c r="F430" s="830"/>
    </row>
    <row r="431" spans="1:6">
      <c r="A431" s="827"/>
      <c r="B431" s="870" t="s">
        <v>3130</v>
      </c>
      <c r="C431" s="829"/>
      <c r="D431" s="831"/>
    </row>
    <row r="432" spans="1:6" s="829" customFormat="1" ht="25.5">
      <c r="A432" s="827"/>
      <c r="B432" s="905" t="s">
        <v>3081</v>
      </c>
      <c r="D432" s="831"/>
      <c r="E432" s="770"/>
      <c r="F432" s="830"/>
    </row>
    <row r="433" spans="1:6" s="829" customFormat="1" ht="14.25">
      <c r="A433" s="827"/>
      <c r="B433" s="870" t="s">
        <v>3080</v>
      </c>
      <c r="D433" s="944"/>
      <c r="E433" s="770"/>
      <c r="F433" s="830"/>
    </row>
    <row r="434" spans="1:6" ht="25.5">
      <c r="A434" s="827"/>
      <c r="B434" s="870" t="s">
        <v>3041</v>
      </c>
      <c r="C434" s="842"/>
      <c r="D434" s="831"/>
    </row>
    <row r="435" spans="1:6" s="829" customFormat="1">
      <c r="A435" s="827"/>
      <c r="B435" s="870" t="s">
        <v>3129</v>
      </c>
      <c r="C435" s="842"/>
      <c r="D435" s="831"/>
      <c r="E435" s="770"/>
      <c r="F435" s="830"/>
    </row>
    <row r="436" spans="1:6" ht="63.75">
      <c r="A436" s="827"/>
      <c r="B436" s="905" t="s">
        <v>3078</v>
      </c>
      <c r="C436" s="842"/>
      <c r="D436" s="831"/>
    </row>
    <row r="437" spans="1:6" ht="14.25">
      <c r="A437" s="827"/>
      <c r="B437" s="870" t="s">
        <v>3128</v>
      </c>
      <c r="C437" s="842"/>
      <c r="D437" s="842"/>
    </row>
    <row r="438" spans="1:6">
      <c r="A438" s="827"/>
      <c r="B438" s="870" t="s">
        <v>3100</v>
      </c>
      <c r="C438" s="829"/>
      <c r="D438" s="831"/>
      <c r="E438" s="407"/>
      <c r="F438" s="829"/>
    </row>
    <row r="439" spans="1:6" ht="25.5">
      <c r="A439" s="827"/>
      <c r="B439" s="870" t="s">
        <v>3075</v>
      </c>
      <c r="C439" s="842"/>
      <c r="D439" s="831"/>
    </row>
    <row r="440" spans="1:6" s="829" customFormat="1">
      <c r="A440" s="827"/>
      <c r="B440" s="870"/>
      <c r="C440" s="842"/>
      <c r="D440" s="831"/>
      <c r="E440" s="770"/>
      <c r="F440" s="830"/>
    </row>
    <row r="441" spans="1:6">
      <c r="A441" s="827"/>
      <c r="B441" s="941" t="s">
        <v>3070</v>
      </c>
      <c r="C441" s="842"/>
      <c r="D441" s="831"/>
    </row>
    <row r="442" spans="1:6" s="829" customFormat="1">
      <c r="A442" s="827"/>
      <c r="B442" s="905" t="s">
        <v>3069</v>
      </c>
      <c r="C442" s="842"/>
      <c r="D442" s="831"/>
      <c r="E442" s="770"/>
      <c r="F442" s="830"/>
    </row>
    <row r="443" spans="1:6" s="938" customFormat="1" ht="25.5">
      <c r="A443" s="827"/>
      <c r="B443" s="905" t="s">
        <v>3068</v>
      </c>
      <c r="C443" s="842"/>
      <c r="D443" s="831"/>
      <c r="E443" s="770"/>
      <c r="F443" s="830"/>
    </row>
    <row r="444" spans="1:6" s="829" customFormat="1">
      <c r="A444" s="945"/>
      <c r="B444" s="905"/>
      <c r="C444" s="842"/>
      <c r="D444" s="831"/>
      <c r="E444" s="770"/>
      <c r="F444" s="830"/>
    </row>
    <row r="445" spans="1:6" s="829" customFormat="1" ht="25.5">
      <c r="A445" s="827"/>
      <c r="B445" s="942" t="s">
        <v>3123</v>
      </c>
      <c r="C445" s="842"/>
      <c r="D445" s="831"/>
      <c r="E445" s="770"/>
      <c r="F445" s="830"/>
    </row>
    <row r="446" spans="1:6" s="938" customFormat="1">
      <c r="A446" s="827"/>
      <c r="B446" s="942" t="s">
        <v>3066</v>
      </c>
      <c r="C446" s="842"/>
      <c r="D446" s="831"/>
      <c r="E446" s="770"/>
      <c r="F446" s="830"/>
    </row>
    <row r="447" spans="1:6" s="938" customFormat="1">
      <c r="A447" s="827"/>
      <c r="B447" s="905" t="s">
        <v>3065</v>
      </c>
      <c r="C447" s="842"/>
      <c r="D447" s="831"/>
      <c r="E447" s="770"/>
      <c r="F447" s="830"/>
    </row>
    <row r="448" spans="1:6" ht="25.5">
      <c r="A448" s="827"/>
      <c r="B448" s="822"/>
      <c r="C448" s="829" t="s">
        <v>2</v>
      </c>
      <c r="D448" s="831">
        <v>1</v>
      </c>
      <c r="F448" s="830">
        <f>E448*D448</f>
        <v>0</v>
      </c>
    </row>
    <row r="449" spans="1:6" s="938" customFormat="1">
      <c r="A449" s="827"/>
      <c r="B449" s="905"/>
      <c r="C449" s="842"/>
      <c r="D449" s="831"/>
      <c r="E449" s="770"/>
      <c r="F449" s="830"/>
    </row>
    <row r="450" spans="1:6" ht="25.5">
      <c r="A450" s="827" t="s">
        <v>97</v>
      </c>
      <c r="B450" s="939" t="s">
        <v>3127</v>
      </c>
      <c r="C450" s="842"/>
      <c r="D450" s="831"/>
    </row>
    <row r="451" spans="1:6" s="943" customFormat="1" ht="207">
      <c r="A451" s="827"/>
      <c r="B451" s="940" t="s">
        <v>3796</v>
      </c>
      <c r="C451" s="842"/>
      <c r="D451" s="831"/>
      <c r="E451" s="770"/>
      <c r="F451" s="830"/>
    </row>
    <row r="452" spans="1:6" s="943" customFormat="1">
      <c r="A452" s="827"/>
      <c r="B452" s="905" t="s">
        <v>3087</v>
      </c>
      <c r="C452" s="842"/>
      <c r="D452" s="831"/>
      <c r="E452" s="770"/>
      <c r="F452" s="830"/>
    </row>
    <row r="453" spans="1:6" s="943" customFormat="1">
      <c r="A453" s="827"/>
      <c r="B453" s="905"/>
      <c r="C453" s="842"/>
      <c r="D453" s="831"/>
      <c r="E453" s="770"/>
      <c r="F453" s="830"/>
    </row>
    <row r="454" spans="1:6" s="938" customFormat="1">
      <c r="A454" s="827"/>
      <c r="B454" s="941" t="s">
        <v>3051</v>
      </c>
      <c r="C454" s="842"/>
      <c r="D454" s="831"/>
      <c r="E454" s="770"/>
      <c r="F454" s="830"/>
    </row>
    <row r="455" spans="1:6" s="829" customFormat="1" ht="38.25">
      <c r="A455" s="827"/>
      <c r="B455" s="905" t="s">
        <v>3086</v>
      </c>
      <c r="C455" s="842"/>
      <c r="D455" s="831"/>
      <c r="E455" s="770"/>
      <c r="F455" s="830"/>
    </row>
    <row r="456" spans="1:6" s="938" customFormat="1" ht="38.25">
      <c r="A456" s="827"/>
      <c r="B456" s="905" t="s">
        <v>3085</v>
      </c>
      <c r="C456" s="842"/>
      <c r="D456" s="831"/>
      <c r="E456" s="770"/>
      <c r="F456" s="830"/>
    </row>
    <row r="457" spans="1:6" s="829" customFormat="1" ht="25.5">
      <c r="A457" s="827"/>
      <c r="B457" s="905" t="s">
        <v>3084</v>
      </c>
      <c r="C457" s="842"/>
      <c r="D457" s="831"/>
      <c r="E457" s="770"/>
      <c r="F457" s="830"/>
    </row>
    <row r="458" spans="1:6" s="840" customFormat="1" ht="14.25">
      <c r="A458" s="827"/>
      <c r="B458" s="870" t="s">
        <v>3047</v>
      </c>
      <c r="C458" s="842"/>
      <c r="D458" s="831"/>
      <c r="E458" s="770"/>
      <c r="F458" s="830"/>
    </row>
    <row r="459" spans="1:6" s="840" customFormat="1" ht="25.5">
      <c r="A459" s="827"/>
      <c r="B459" s="870" t="s">
        <v>3083</v>
      </c>
      <c r="C459" s="842"/>
      <c r="D459" s="831"/>
      <c r="E459" s="770"/>
      <c r="F459" s="830"/>
    </row>
    <row r="460" spans="1:6" s="840" customFormat="1">
      <c r="A460" s="827"/>
      <c r="B460" s="870" t="s">
        <v>3126</v>
      </c>
      <c r="C460" s="842"/>
      <c r="D460" s="831"/>
      <c r="E460" s="770"/>
      <c r="F460" s="830"/>
    </row>
    <row r="461" spans="1:6" s="840" customFormat="1" ht="25.5">
      <c r="A461" s="827"/>
      <c r="B461" s="905" t="s">
        <v>3081</v>
      </c>
      <c r="C461" s="842"/>
      <c r="D461" s="831"/>
      <c r="E461" s="770"/>
      <c r="F461" s="830"/>
    </row>
    <row r="462" spans="1:6" s="946" customFormat="1" ht="14.25">
      <c r="A462" s="827"/>
      <c r="B462" s="870" t="s">
        <v>3042</v>
      </c>
      <c r="C462" s="842"/>
      <c r="D462" s="831"/>
      <c r="E462" s="770"/>
      <c r="F462" s="830"/>
    </row>
    <row r="463" spans="1:6" ht="25.5">
      <c r="A463" s="827"/>
      <c r="B463" s="870" t="s">
        <v>3041</v>
      </c>
      <c r="C463" s="842"/>
      <c r="D463" s="831"/>
    </row>
    <row r="464" spans="1:6">
      <c r="A464" s="827"/>
      <c r="B464" s="870" t="s">
        <v>3125</v>
      </c>
      <c r="C464" s="842"/>
      <c r="D464" s="831"/>
    </row>
    <row r="465" spans="1:6">
      <c r="A465" s="827"/>
      <c r="B465" s="870"/>
      <c r="C465" s="842"/>
      <c r="D465" s="831"/>
    </row>
    <row r="466" spans="1:6" ht="63.75">
      <c r="A466" s="827"/>
      <c r="B466" s="905" t="s">
        <v>3078</v>
      </c>
      <c r="C466" s="842"/>
      <c r="D466" s="831"/>
    </row>
    <row r="467" spans="1:6" ht="14.25">
      <c r="A467" s="827"/>
      <c r="B467" s="870" t="s">
        <v>3124</v>
      </c>
      <c r="C467" s="842"/>
      <c r="D467" s="831"/>
    </row>
    <row r="468" spans="1:6">
      <c r="A468" s="827"/>
      <c r="B468" s="870" t="s">
        <v>3100</v>
      </c>
      <c r="C468" s="842"/>
      <c r="D468" s="831"/>
    </row>
    <row r="469" spans="1:6" ht="25.5">
      <c r="A469" s="827"/>
      <c r="B469" s="870" t="s">
        <v>3092</v>
      </c>
      <c r="C469" s="842"/>
      <c r="D469" s="831"/>
    </row>
    <row r="470" spans="1:6">
      <c r="A470" s="827"/>
      <c r="B470" s="905"/>
      <c r="C470" s="842"/>
      <c r="D470" s="831"/>
    </row>
    <row r="471" spans="1:6">
      <c r="A471" s="827"/>
      <c r="B471" s="941" t="s">
        <v>3070</v>
      </c>
      <c r="C471" s="842"/>
      <c r="D471" s="831"/>
    </row>
    <row r="472" spans="1:6">
      <c r="A472" s="827"/>
      <c r="B472" s="905" t="s">
        <v>3069</v>
      </c>
      <c r="C472" s="842"/>
      <c r="D472" s="831"/>
    </row>
    <row r="473" spans="1:6" ht="25.5">
      <c r="A473" s="827"/>
      <c r="B473" s="905" t="s">
        <v>3068</v>
      </c>
      <c r="C473" s="842"/>
      <c r="D473" s="831"/>
    </row>
    <row r="474" spans="1:6">
      <c r="A474" s="827"/>
      <c r="B474" s="905"/>
      <c r="C474" s="842"/>
      <c r="D474" s="831"/>
    </row>
    <row r="475" spans="1:6" ht="25.5">
      <c r="A475" s="827"/>
      <c r="B475" s="942" t="s">
        <v>3123</v>
      </c>
      <c r="C475" s="842"/>
      <c r="D475" s="831"/>
    </row>
    <row r="476" spans="1:6">
      <c r="A476" s="827"/>
      <c r="B476" s="942" t="s">
        <v>3122</v>
      </c>
      <c r="C476" s="842"/>
      <c r="D476" s="831"/>
    </row>
    <row r="477" spans="1:6">
      <c r="A477" s="827"/>
      <c r="B477" s="905" t="s">
        <v>3065</v>
      </c>
      <c r="C477" s="842"/>
      <c r="D477" s="831"/>
    </row>
    <row r="478" spans="1:6" ht="25.5">
      <c r="A478" s="827"/>
      <c r="B478" s="822"/>
      <c r="C478" s="829" t="s">
        <v>2</v>
      </c>
      <c r="D478" s="831">
        <v>1</v>
      </c>
      <c r="F478" s="830">
        <f>E478*D478</f>
        <v>0</v>
      </c>
    </row>
    <row r="479" spans="1:6">
      <c r="A479" s="827"/>
      <c r="B479" s="905"/>
      <c r="C479" s="842"/>
      <c r="D479" s="831"/>
    </row>
    <row r="480" spans="1:6" s="829" customFormat="1">
      <c r="A480" s="827" t="s">
        <v>98</v>
      </c>
      <c r="B480" s="939" t="s">
        <v>3121</v>
      </c>
      <c r="D480" s="833"/>
      <c r="E480" s="770"/>
      <c r="F480" s="830"/>
    </row>
    <row r="481" spans="1:6" s="829" customFormat="1" ht="207">
      <c r="A481" s="827"/>
      <c r="B481" s="940" t="s">
        <v>3797</v>
      </c>
      <c r="D481" s="833"/>
      <c r="E481" s="770"/>
      <c r="F481" s="830"/>
    </row>
    <row r="482" spans="1:6" s="829" customFormat="1">
      <c r="A482" s="827"/>
      <c r="B482" s="840"/>
      <c r="D482" s="833"/>
      <c r="E482" s="770"/>
      <c r="F482" s="830"/>
    </row>
    <row r="483" spans="1:6" s="829" customFormat="1">
      <c r="A483" s="827"/>
      <c r="B483" s="905" t="s">
        <v>3087</v>
      </c>
      <c r="D483" s="833"/>
      <c r="E483" s="770"/>
      <c r="F483" s="830"/>
    </row>
    <row r="484" spans="1:6" s="829" customFormat="1">
      <c r="A484" s="827"/>
      <c r="B484" s="905"/>
      <c r="D484" s="833"/>
      <c r="E484" s="770"/>
      <c r="F484" s="830"/>
    </row>
    <row r="485" spans="1:6" s="829" customFormat="1">
      <c r="A485" s="827"/>
      <c r="B485" s="941" t="s">
        <v>3051</v>
      </c>
      <c r="D485" s="833"/>
      <c r="E485" s="770"/>
      <c r="F485" s="830"/>
    </row>
    <row r="486" spans="1:6" s="829" customFormat="1" ht="38.25">
      <c r="A486" s="827"/>
      <c r="B486" s="905" t="s">
        <v>3086</v>
      </c>
      <c r="D486" s="833"/>
      <c r="E486" s="770"/>
      <c r="F486" s="830"/>
    </row>
    <row r="487" spans="1:6" s="829" customFormat="1" ht="38.25">
      <c r="A487" s="827"/>
      <c r="B487" s="905" t="s">
        <v>3085</v>
      </c>
      <c r="D487" s="833"/>
      <c r="E487" s="770"/>
      <c r="F487" s="830"/>
    </row>
    <row r="488" spans="1:6" s="829" customFormat="1" ht="25.5">
      <c r="A488" s="827"/>
      <c r="B488" s="905" t="s">
        <v>3084</v>
      </c>
      <c r="D488" s="833"/>
      <c r="E488" s="770"/>
      <c r="F488" s="830"/>
    </row>
    <row r="489" spans="1:6" s="829" customFormat="1" ht="14.25">
      <c r="A489" s="827"/>
      <c r="B489" s="870" t="s">
        <v>3047</v>
      </c>
      <c r="D489" s="833"/>
      <c r="E489" s="770"/>
      <c r="F489" s="830"/>
    </row>
    <row r="490" spans="1:6" s="829" customFormat="1" ht="25.5">
      <c r="A490" s="827"/>
      <c r="B490" s="870" t="s">
        <v>3083</v>
      </c>
      <c r="D490" s="833"/>
      <c r="E490" s="770"/>
      <c r="F490" s="830"/>
    </row>
    <row r="491" spans="1:6" s="829" customFormat="1">
      <c r="A491" s="827"/>
      <c r="B491" s="870" t="s">
        <v>3103</v>
      </c>
      <c r="D491" s="833"/>
      <c r="E491" s="770"/>
      <c r="F491" s="830"/>
    </row>
    <row r="492" spans="1:6" s="829" customFormat="1" ht="25.5">
      <c r="A492" s="827"/>
      <c r="B492" s="905" t="s">
        <v>3081</v>
      </c>
      <c r="D492" s="833"/>
      <c r="E492" s="770"/>
      <c r="F492" s="830"/>
    </row>
    <row r="493" spans="1:6" s="829" customFormat="1" ht="14.25">
      <c r="A493" s="827"/>
      <c r="B493" s="870" t="s">
        <v>3080</v>
      </c>
      <c r="D493" s="833"/>
      <c r="E493" s="770"/>
      <c r="F493" s="830"/>
    </row>
    <row r="494" spans="1:6" s="829" customFormat="1" ht="25.5">
      <c r="A494" s="827"/>
      <c r="B494" s="870" t="s">
        <v>3041</v>
      </c>
      <c r="D494" s="833"/>
      <c r="E494" s="770"/>
      <c r="F494" s="830"/>
    </row>
    <row r="495" spans="1:6" s="829" customFormat="1">
      <c r="A495" s="827"/>
      <c r="B495" s="870" t="s">
        <v>3102</v>
      </c>
      <c r="D495" s="833"/>
      <c r="E495" s="770"/>
      <c r="F495" s="830"/>
    </row>
    <row r="496" spans="1:6" s="829" customFormat="1">
      <c r="A496" s="827"/>
      <c r="B496" s="870"/>
      <c r="D496" s="833"/>
      <c r="E496" s="770"/>
      <c r="F496" s="830"/>
    </row>
    <row r="497" spans="1:6" s="829" customFormat="1" ht="63.75">
      <c r="A497" s="827"/>
      <c r="B497" s="905" t="s">
        <v>3078</v>
      </c>
      <c r="D497" s="833"/>
      <c r="E497" s="770"/>
      <c r="F497" s="830"/>
    </row>
    <row r="498" spans="1:6" s="829" customFormat="1" ht="14.25">
      <c r="A498" s="827"/>
      <c r="B498" s="870" t="s">
        <v>3101</v>
      </c>
      <c r="D498" s="833"/>
      <c r="E498" s="770"/>
      <c r="F498" s="830"/>
    </row>
    <row r="499" spans="1:6" s="829" customFormat="1">
      <c r="A499" s="827"/>
      <c r="B499" s="870" t="s">
        <v>3100</v>
      </c>
      <c r="D499" s="833"/>
      <c r="E499" s="770"/>
      <c r="F499" s="830"/>
    </row>
    <row r="500" spans="1:6" s="829" customFormat="1" ht="25.5">
      <c r="A500" s="827"/>
      <c r="B500" s="870" t="s">
        <v>3092</v>
      </c>
      <c r="D500" s="833"/>
      <c r="E500" s="770"/>
      <c r="F500" s="830"/>
    </row>
    <row r="501" spans="1:6" s="829" customFormat="1">
      <c r="A501" s="827"/>
      <c r="B501" s="870"/>
      <c r="C501" s="842"/>
      <c r="D501" s="831"/>
      <c r="E501" s="770"/>
      <c r="F501" s="830"/>
    </row>
    <row r="502" spans="1:6" ht="38.25">
      <c r="A502" s="827"/>
      <c r="B502" s="905" t="s">
        <v>3086</v>
      </c>
      <c r="C502" s="842"/>
      <c r="D502" s="831"/>
    </row>
    <row r="503" spans="1:6">
      <c r="A503" s="827"/>
      <c r="B503" s="905"/>
      <c r="C503" s="842"/>
      <c r="D503" s="831"/>
    </row>
    <row r="504" spans="1:6">
      <c r="A504" s="827"/>
      <c r="B504" s="941" t="s">
        <v>3070</v>
      </c>
      <c r="C504" s="842"/>
      <c r="D504" s="831"/>
    </row>
    <row r="505" spans="1:6">
      <c r="A505" s="827"/>
      <c r="B505" s="905" t="s">
        <v>3069</v>
      </c>
      <c r="C505" s="842"/>
      <c r="D505" s="831"/>
    </row>
    <row r="506" spans="1:6" ht="25.5">
      <c r="A506" s="827"/>
      <c r="B506" s="905" t="s">
        <v>3068</v>
      </c>
      <c r="C506" s="842"/>
      <c r="D506" s="831"/>
    </row>
    <row r="507" spans="1:6">
      <c r="A507" s="827"/>
      <c r="B507" s="905"/>
      <c r="C507" s="842"/>
      <c r="D507" s="831"/>
    </row>
    <row r="508" spans="1:6" ht="25.5">
      <c r="A508" s="827"/>
      <c r="B508" s="942" t="s">
        <v>3067</v>
      </c>
      <c r="C508" s="842"/>
      <c r="D508" s="831"/>
    </row>
    <row r="509" spans="1:6">
      <c r="A509" s="827"/>
      <c r="B509" s="942" t="s">
        <v>3099</v>
      </c>
      <c r="C509" s="842"/>
      <c r="D509" s="831"/>
    </row>
    <row r="510" spans="1:6">
      <c r="A510" s="827"/>
      <c r="B510" s="905" t="s">
        <v>3065</v>
      </c>
      <c r="C510" s="842"/>
      <c r="D510" s="831"/>
    </row>
    <row r="511" spans="1:6" ht="25.5">
      <c r="A511" s="827"/>
      <c r="B511" s="822"/>
      <c r="C511" s="829" t="s">
        <v>2</v>
      </c>
      <c r="D511" s="831">
        <v>1</v>
      </c>
      <c r="F511" s="830">
        <f>E511*D511</f>
        <v>0</v>
      </c>
    </row>
    <row r="512" spans="1:6">
      <c r="A512" s="827"/>
      <c r="B512" s="822"/>
      <c r="C512" s="829"/>
      <c r="D512" s="831"/>
    </row>
    <row r="513" spans="1:6" s="829" customFormat="1" ht="25.5">
      <c r="A513" s="827" t="s">
        <v>101</v>
      </c>
      <c r="B513" s="939" t="s">
        <v>3120</v>
      </c>
      <c r="D513" s="833"/>
      <c r="E513" s="770"/>
      <c r="F513" s="830"/>
    </row>
    <row r="514" spans="1:6" s="829" customFormat="1" ht="207">
      <c r="A514" s="827"/>
      <c r="B514" s="940" t="s">
        <v>3798</v>
      </c>
      <c r="D514" s="833"/>
      <c r="E514" s="770"/>
      <c r="F514" s="830"/>
    </row>
    <row r="515" spans="1:6" s="829" customFormat="1">
      <c r="A515" s="827"/>
      <c r="B515" s="840"/>
      <c r="D515" s="833"/>
      <c r="E515" s="770"/>
      <c r="F515" s="830"/>
    </row>
    <row r="516" spans="1:6" s="829" customFormat="1">
      <c r="A516" s="827"/>
      <c r="B516" s="905" t="s">
        <v>3087</v>
      </c>
      <c r="D516" s="833"/>
      <c r="E516" s="770"/>
      <c r="F516" s="830"/>
    </row>
    <row r="517" spans="1:6" s="829" customFormat="1">
      <c r="A517" s="827"/>
      <c r="B517" s="905"/>
      <c r="D517" s="833"/>
      <c r="E517" s="770"/>
      <c r="F517" s="830"/>
    </row>
    <row r="518" spans="1:6" s="829" customFormat="1">
      <c r="A518" s="827"/>
      <c r="B518" s="941" t="s">
        <v>3051</v>
      </c>
      <c r="D518" s="833"/>
      <c r="E518" s="770"/>
      <c r="F518" s="830"/>
    </row>
    <row r="519" spans="1:6" s="829" customFormat="1" ht="38.25">
      <c r="A519" s="827"/>
      <c r="B519" s="905" t="s">
        <v>3086</v>
      </c>
      <c r="D519" s="833"/>
      <c r="E519" s="770"/>
      <c r="F519" s="830"/>
    </row>
    <row r="520" spans="1:6" s="829" customFormat="1" ht="38.25">
      <c r="A520" s="827"/>
      <c r="B520" s="905" t="s">
        <v>3085</v>
      </c>
      <c r="D520" s="833"/>
      <c r="E520" s="770"/>
      <c r="F520" s="830"/>
    </row>
    <row r="521" spans="1:6" s="829" customFormat="1" ht="25.5">
      <c r="A521" s="827"/>
      <c r="B521" s="905" t="s">
        <v>3084</v>
      </c>
      <c r="D521" s="833"/>
      <c r="E521" s="770"/>
      <c r="F521" s="830"/>
    </row>
    <row r="522" spans="1:6" s="829" customFormat="1" ht="14.25">
      <c r="A522" s="827"/>
      <c r="B522" s="870" t="s">
        <v>3047</v>
      </c>
      <c r="D522" s="833"/>
      <c r="E522" s="770"/>
      <c r="F522" s="830"/>
    </row>
    <row r="523" spans="1:6" s="829" customFormat="1" ht="25.5">
      <c r="A523" s="827"/>
      <c r="B523" s="870" t="s">
        <v>3083</v>
      </c>
      <c r="D523" s="833"/>
      <c r="E523" s="770"/>
      <c r="F523" s="830"/>
    </row>
    <row r="524" spans="1:6" s="829" customFormat="1">
      <c r="A524" s="827"/>
      <c r="B524" s="870" t="s">
        <v>3119</v>
      </c>
      <c r="D524" s="833"/>
      <c r="E524" s="770"/>
      <c r="F524" s="830"/>
    </row>
    <row r="525" spans="1:6" s="829" customFormat="1" ht="25.5">
      <c r="A525" s="827"/>
      <c r="B525" s="905" t="s">
        <v>3081</v>
      </c>
      <c r="D525" s="833"/>
      <c r="E525" s="770"/>
      <c r="F525" s="830"/>
    </row>
    <row r="526" spans="1:6" s="829" customFormat="1" ht="14.25">
      <c r="A526" s="827"/>
      <c r="B526" s="870" t="s">
        <v>3080</v>
      </c>
      <c r="D526" s="833"/>
      <c r="E526" s="770"/>
      <c r="F526" s="830"/>
    </row>
    <row r="527" spans="1:6" s="829" customFormat="1" ht="25.5">
      <c r="A527" s="827"/>
      <c r="B527" s="870" t="s">
        <v>3041</v>
      </c>
      <c r="D527" s="833"/>
      <c r="E527" s="770"/>
      <c r="F527" s="830"/>
    </row>
    <row r="528" spans="1:6" s="829" customFormat="1">
      <c r="A528" s="827"/>
      <c r="B528" s="870" t="s">
        <v>3118</v>
      </c>
      <c r="D528" s="833"/>
      <c r="E528" s="770"/>
      <c r="F528" s="830"/>
    </row>
    <row r="529" spans="1:6" s="829" customFormat="1">
      <c r="A529" s="827"/>
      <c r="B529" s="870"/>
      <c r="D529" s="833"/>
      <c r="E529" s="770"/>
      <c r="F529" s="830"/>
    </row>
    <row r="530" spans="1:6" ht="102">
      <c r="A530" s="827"/>
      <c r="B530" s="408" t="s">
        <v>3110</v>
      </c>
      <c r="C530" s="842"/>
      <c r="D530" s="831"/>
      <c r="E530" s="774"/>
      <c r="F530" s="807"/>
    </row>
    <row r="531" spans="1:6">
      <c r="A531" s="827"/>
      <c r="B531" s="876" t="s">
        <v>3117</v>
      </c>
      <c r="C531" s="842"/>
      <c r="D531" s="831"/>
      <c r="E531" s="774"/>
      <c r="F531" s="807"/>
    </row>
    <row r="532" spans="1:6">
      <c r="A532" s="827"/>
      <c r="B532" s="876" t="s">
        <v>3116</v>
      </c>
      <c r="C532" s="842"/>
      <c r="D532" s="831"/>
      <c r="E532" s="774"/>
      <c r="F532" s="807"/>
    </row>
    <row r="533" spans="1:6">
      <c r="A533" s="827"/>
      <c r="B533" s="876" t="s">
        <v>3071</v>
      </c>
      <c r="C533" s="842"/>
      <c r="D533" s="831"/>
      <c r="E533" s="774"/>
      <c r="F533" s="807"/>
    </row>
    <row r="534" spans="1:6">
      <c r="A534" s="827"/>
      <c r="B534" s="876"/>
      <c r="C534" s="842"/>
      <c r="D534" s="831"/>
      <c r="E534" s="774"/>
      <c r="F534" s="807"/>
    </row>
    <row r="535" spans="1:6" s="829" customFormat="1" ht="63.75">
      <c r="A535" s="827"/>
      <c r="B535" s="905" t="s">
        <v>3078</v>
      </c>
      <c r="D535" s="833"/>
      <c r="E535" s="770"/>
      <c r="F535" s="830"/>
    </row>
    <row r="536" spans="1:6" s="829" customFormat="1" ht="14.25">
      <c r="A536" s="827"/>
      <c r="B536" s="870" t="s">
        <v>3115</v>
      </c>
      <c r="D536" s="833"/>
      <c r="E536" s="770"/>
      <c r="F536" s="830"/>
    </row>
    <row r="537" spans="1:6" s="829" customFormat="1">
      <c r="A537" s="827"/>
      <c r="B537" s="870" t="s">
        <v>3106</v>
      </c>
      <c r="D537" s="833"/>
      <c r="E537" s="770"/>
      <c r="F537" s="830"/>
    </row>
    <row r="538" spans="1:6" s="829" customFormat="1">
      <c r="A538" s="827"/>
      <c r="B538" s="870" t="s">
        <v>3114</v>
      </c>
      <c r="D538" s="833"/>
      <c r="E538" s="770"/>
      <c r="F538" s="830"/>
    </row>
    <row r="539" spans="1:6" s="829" customFormat="1">
      <c r="A539" s="827"/>
      <c r="B539" s="870"/>
      <c r="C539" s="842"/>
      <c r="D539" s="831"/>
      <c r="E539" s="770"/>
      <c r="F539" s="830"/>
    </row>
    <row r="540" spans="1:6" ht="38.25">
      <c r="A540" s="827"/>
      <c r="B540" s="905" t="s">
        <v>3086</v>
      </c>
      <c r="C540" s="842"/>
      <c r="D540" s="831"/>
    </row>
    <row r="541" spans="1:6">
      <c r="A541" s="827"/>
      <c r="B541" s="905"/>
      <c r="C541" s="842"/>
      <c r="D541" s="831"/>
    </row>
    <row r="542" spans="1:6">
      <c r="A542" s="827"/>
      <c r="B542" s="941" t="s">
        <v>3070</v>
      </c>
      <c r="C542" s="842"/>
      <c r="D542" s="831"/>
    </row>
    <row r="543" spans="1:6">
      <c r="A543" s="827"/>
      <c r="B543" s="905" t="s">
        <v>3069</v>
      </c>
      <c r="C543" s="842"/>
      <c r="D543" s="831"/>
    </row>
    <row r="544" spans="1:6" ht="25.5">
      <c r="A544" s="827"/>
      <c r="B544" s="905" t="s">
        <v>3068</v>
      </c>
      <c r="C544" s="842"/>
      <c r="D544" s="831"/>
    </row>
    <row r="545" spans="1:6">
      <c r="A545" s="827"/>
      <c r="B545" s="905"/>
      <c r="C545" s="842"/>
      <c r="D545" s="831"/>
    </row>
    <row r="546" spans="1:6" ht="25.5">
      <c r="A546" s="827"/>
      <c r="B546" s="942" t="s">
        <v>3067</v>
      </c>
      <c r="C546" s="842"/>
      <c r="D546" s="831"/>
    </row>
    <row r="547" spans="1:6">
      <c r="A547" s="827"/>
      <c r="B547" s="942" t="s">
        <v>3099</v>
      </c>
      <c r="C547" s="842"/>
      <c r="D547" s="831"/>
    </row>
    <row r="548" spans="1:6">
      <c r="A548" s="827"/>
      <c r="B548" s="905" t="s">
        <v>3065</v>
      </c>
      <c r="C548" s="842"/>
      <c r="D548" s="831"/>
    </row>
    <row r="549" spans="1:6" ht="25.5">
      <c r="A549" s="827"/>
      <c r="B549" s="822"/>
      <c r="C549" s="829" t="s">
        <v>2</v>
      </c>
      <c r="D549" s="831">
        <v>1</v>
      </c>
      <c r="F549" s="830">
        <f>E549*D549</f>
        <v>0</v>
      </c>
    </row>
    <row r="550" spans="1:6">
      <c r="A550" s="827"/>
      <c r="B550" s="822"/>
      <c r="C550" s="829"/>
      <c r="D550" s="831"/>
    </row>
    <row r="551" spans="1:6" s="829" customFormat="1">
      <c r="A551" s="827" t="s">
        <v>110</v>
      </c>
      <c r="B551" s="939" t="s">
        <v>3113</v>
      </c>
      <c r="D551" s="833"/>
      <c r="E551" s="770"/>
      <c r="F551" s="830"/>
    </row>
    <row r="552" spans="1:6" s="829" customFormat="1" ht="207">
      <c r="A552" s="827"/>
      <c r="B552" s="940" t="s">
        <v>3799</v>
      </c>
      <c r="D552" s="833"/>
      <c r="E552" s="770"/>
      <c r="F552" s="830"/>
    </row>
    <row r="553" spans="1:6" s="829" customFormat="1">
      <c r="A553" s="827"/>
      <c r="B553" s="840"/>
      <c r="D553" s="833"/>
      <c r="E553" s="770"/>
      <c r="F553" s="830"/>
    </row>
    <row r="554" spans="1:6" s="829" customFormat="1">
      <c r="A554" s="827"/>
      <c r="B554" s="905" t="s">
        <v>3087</v>
      </c>
      <c r="D554" s="833"/>
      <c r="E554" s="770"/>
      <c r="F554" s="830"/>
    </row>
    <row r="555" spans="1:6" s="829" customFormat="1">
      <c r="A555" s="827"/>
      <c r="B555" s="905"/>
      <c r="D555" s="833"/>
      <c r="E555" s="770"/>
      <c r="F555" s="830"/>
    </row>
    <row r="556" spans="1:6" s="829" customFormat="1">
      <c r="A556" s="827"/>
      <c r="B556" s="941" t="s">
        <v>3051</v>
      </c>
      <c r="D556" s="833"/>
      <c r="E556" s="770"/>
      <c r="F556" s="830"/>
    </row>
    <row r="557" spans="1:6" s="829" customFormat="1" ht="38.25">
      <c r="A557" s="827"/>
      <c r="B557" s="905" t="s">
        <v>3086</v>
      </c>
      <c r="D557" s="833"/>
      <c r="E557" s="770"/>
      <c r="F557" s="830"/>
    </row>
    <row r="558" spans="1:6" s="829" customFormat="1" ht="38.25">
      <c r="A558" s="827"/>
      <c r="B558" s="905" t="s">
        <v>3085</v>
      </c>
      <c r="D558" s="833"/>
      <c r="E558" s="770"/>
      <c r="F558" s="830"/>
    </row>
    <row r="559" spans="1:6" s="829" customFormat="1" ht="25.5">
      <c r="A559" s="827"/>
      <c r="B559" s="905" t="s">
        <v>3084</v>
      </c>
      <c r="D559" s="833"/>
      <c r="E559" s="770"/>
      <c r="F559" s="830"/>
    </row>
    <row r="560" spans="1:6" s="829" customFormat="1" ht="14.25">
      <c r="A560" s="827"/>
      <c r="B560" s="870" t="s">
        <v>3047</v>
      </c>
      <c r="D560" s="833"/>
      <c r="E560" s="770"/>
      <c r="F560" s="830"/>
    </row>
    <row r="561" spans="1:6" s="829" customFormat="1" ht="25.5">
      <c r="A561" s="827"/>
      <c r="B561" s="870" t="s">
        <v>3083</v>
      </c>
      <c r="D561" s="833"/>
      <c r="E561" s="770"/>
      <c r="F561" s="830"/>
    </row>
    <row r="562" spans="1:6" s="829" customFormat="1">
      <c r="A562" s="827"/>
      <c r="B562" s="870" t="s">
        <v>3112</v>
      </c>
      <c r="D562" s="833"/>
      <c r="E562" s="770"/>
      <c r="F562" s="830"/>
    </row>
    <row r="563" spans="1:6" s="829" customFormat="1" ht="25.5">
      <c r="A563" s="827"/>
      <c r="B563" s="905" t="s">
        <v>3081</v>
      </c>
      <c r="D563" s="833"/>
      <c r="E563" s="770"/>
      <c r="F563" s="830"/>
    </row>
    <row r="564" spans="1:6" s="829" customFormat="1" ht="14.25">
      <c r="A564" s="827"/>
      <c r="B564" s="870" t="s">
        <v>3080</v>
      </c>
      <c r="D564" s="833"/>
      <c r="E564" s="770"/>
      <c r="F564" s="830"/>
    </row>
    <row r="565" spans="1:6" s="829" customFormat="1" ht="25.5">
      <c r="A565" s="827"/>
      <c r="B565" s="870" t="s">
        <v>3041</v>
      </c>
      <c r="D565" s="833"/>
      <c r="E565" s="770"/>
      <c r="F565" s="830"/>
    </row>
    <row r="566" spans="1:6" s="829" customFormat="1">
      <c r="A566" s="827"/>
      <c r="B566" s="870" t="s">
        <v>3111</v>
      </c>
      <c r="D566" s="833"/>
      <c r="E566" s="770"/>
      <c r="F566" s="830"/>
    </row>
    <row r="567" spans="1:6" s="829" customFormat="1">
      <c r="A567" s="827"/>
      <c r="B567" s="870"/>
      <c r="D567" s="833"/>
      <c r="E567" s="770"/>
      <c r="F567" s="830"/>
    </row>
    <row r="568" spans="1:6" ht="102">
      <c r="A568" s="827"/>
      <c r="B568" s="408" t="s">
        <v>3110</v>
      </c>
      <c r="C568" s="842"/>
      <c r="D568" s="831"/>
      <c r="E568" s="774"/>
      <c r="F568" s="807"/>
    </row>
    <row r="569" spans="1:6">
      <c r="A569" s="827"/>
      <c r="B569" s="876" t="s">
        <v>3109</v>
      </c>
      <c r="C569" s="842"/>
      <c r="D569" s="831"/>
      <c r="E569" s="774"/>
      <c r="F569" s="807"/>
    </row>
    <row r="570" spans="1:6">
      <c r="A570" s="827"/>
      <c r="B570" s="876" t="s">
        <v>3108</v>
      </c>
      <c r="C570" s="842"/>
      <c r="D570" s="831"/>
      <c r="E570" s="774"/>
      <c r="F570" s="807"/>
    </row>
    <row r="571" spans="1:6">
      <c r="A571" s="827"/>
      <c r="B571" s="876" t="s">
        <v>3071</v>
      </c>
      <c r="C571" s="842"/>
      <c r="D571" s="831"/>
      <c r="E571" s="774"/>
      <c r="F571" s="807"/>
    </row>
    <row r="572" spans="1:6">
      <c r="A572" s="827"/>
      <c r="B572" s="876"/>
      <c r="C572" s="842"/>
      <c r="D572" s="831"/>
      <c r="E572" s="774"/>
      <c r="F572" s="807"/>
    </row>
    <row r="573" spans="1:6" s="829" customFormat="1" ht="63.75">
      <c r="A573" s="827"/>
      <c r="B573" s="905" t="s">
        <v>3078</v>
      </c>
      <c r="D573" s="833"/>
      <c r="E573" s="770"/>
      <c r="F573" s="830"/>
    </row>
    <row r="574" spans="1:6" s="829" customFormat="1" ht="14.25">
      <c r="A574" s="827"/>
      <c r="B574" s="870" t="s">
        <v>3107</v>
      </c>
      <c r="D574" s="833"/>
      <c r="E574" s="770"/>
      <c r="F574" s="830"/>
    </row>
    <row r="575" spans="1:6" s="829" customFormat="1">
      <c r="A575" s="827"/>
      <c r="B575" s="870" t="s">
        <v>3106</v>
      </c>
      <c r="D575" s="833"/>
      <c r="E575" s="770"/>
      <c r="F575" s="830"/>
    </row>
    <row r="576" spans="1:6" s="829" customFormat="1" ht="25.5">
      <c r="A576" s="827"/>
      <c r="B576" s="870" t="s">
        <v>3105</v>
      </c>
      <c r="D576" s="833"/>
      <c r="E576" s="770"/>
      <c r="F576" s="830"/>
    </row>
    <row r="577" spans="1:6" s="829" customFormat="1">
      <c r="A577" s="827"/>
      <c r="B577" s="870"/>
      <c r="C577" s="842"/>
      <c r="D577" s="831"/>
      <c r="E577" s="770"/>
      <c r="F577" s="830"/>
    </row>
    <row r="578" spans="1:6" ht="38.25">
      <c r="A578" s="827"/>
      <c r="B578" s="905" t="s">
        <v>3086</v>
      </c>
      <c r="C578" s="842"/>
      <c r="D578" s="831"/>
    </row>
    <row r="579" spans="1:6">
      <c r="A579" s="827"/>
      <c r="B579" s="905"/>
      <c r="C579" s="842"/>
      <c r="D579" s="831"/>
    </row>
    <row r="580" spans="1:6">
      <c r="A580" s="827"/>
      <c r="B580" s="941" t="s">
        <v>3070</v>
      </c>
      <c r="C580" s="842"/>
      <c r="D580" s="831"/>
    </row>
    <row r="581" spans="1:6">
      <c r="A581" s="827"/>
      <c r="B581" s="905" t="s">
        <v>3069</v>
      </c>
      <c r="C581" s="842"/>
      <c r="D581" s="831"/>
    </row>
    <row r="582" spans="1:6" ht="25.5">
      <c r="A582" s="827"/>
      <c r="B582" s="905" t="s">
        <v>3068</v>
      </c>
      <c r="C582" s="842"/>
      <c r="D582" s="831"/>
    </row>
    <row r="583" spans="1:6">
      <c r="A583" s="827"/>
      <c r="B583" s="905"/>
      <c r="C583" s="842"/>
      <c r="D583" s="831"/>
    </row>
    <row r="584" spans="1:6" ht="25.5">
      <c r="A584" s="827"/>
      <c r="B584" s="942" t="s">
        <v>3067</v>
      </c>
      <c r="C584" s="842"/>
      <c r="D584" s="831"/>
    </row>
    <row r="585" spans="1:6">
      <c r="A585" s="827"/>
      <c r="B585" s="942" t="s">
        <v>3099</v>
      </c>
      <c r="C585" s="842"/>
      <c r="D585" s="831"/>
    </row>
    <row r="586" spans="1:6">
      <c r="A586" s="827"/>
      <c r="B586" s="905" t="s">
        <v>3065</v>
      </c>
      <c r="C586" s="842"/>
      <c r="D586" s="831"/>
    </row>
    <row r="587" spans="1:6" ht="25.5">
      <c r="A587" s="827"/>
      <c r="B587" s="822"/>
      <c r="C587" s="829" t="s">
        <v>2</v>
      </c>
      <c r="D587" s="831">
        <v>1</v>
      </c>
      <c r="F587" s="830">
        <f>E587*D587</f>
        <v>0</v>
      </c>
    </row>
    <row r="588" spans="1:6">
      <c r="A588" s="827"/>
      <c r="B588" s="822"/>
      <c r="C588" s="829"/>
      <c r="D588" s="831"/>
    </row>
    <row r="589" spans="1:6" s="829" customFormat="1">
      <c r="A589" s="827" t="s">
        <v>116</v>
      </c>
      <c r="B589" s="939" t="s">
        <v>3104</v>
      </c>
      <c r="D589" s="833"/>
      <c r="E589" s="770"/>
      <c r="F589" s="830"/>
    </row>
    <row r="590" spans="1:6" s="829" customFormat="1" ht="207">
      <c r="A590" s="827"/>
      <c r="B590" s="940" t="s">
        <v>3800</v>
      </c>
      <c r="D590" s="833"/>
      <c r="E590" s="770"/>
      <c r="F590" s="830"/>
    </row>
    <row r="591" spans="1:6" s="829" customFormat="1">
      <c r="A591" s="827"/>
      <c r="B591" s="840"/>
      <c r="D591" s="833"/>
      <c r="E591" s="770"/>
      <c r="F591" s="830"/>
    </row>
    <row r="592" spans="1:6" s="829" customFormat="1">
      <c r="A592" s="827"/>
      <c r="B592" s="905" t="s">
        <v>3087</v>
      </c>
      <c r="D592" s="833"/>
      <c r="E592" s="770"/>
      <c r="F592" s="830"/>
    </row>
    <row r="593" spans="1:6" s="829" customFormat="1">
      <c r="A593" s="827"/>
      <c r="B593" s="905"/>
      <c r="D593" s="833"/>
      <c r="E593" s="770"/>
      <c r="F593" s="830"/>
    </row>
    <row r="594" spans="1:6" s="829" customFormat="1">
      <c r="A594" s="827"/>
      <c r="B594" s="941" t="s">
        <v>3051</v>
      </c>
      <c r="D594" s="833"/>
      <c r="E594" s="770"/>
      <c r="F594" s="830"/>
    </row>
    <row r="595" spans="1:6" s="829" customFormat="1" ht="38.25">
      <c r="A595" s="827"/>
      <c r="B595" s="905" t="s">
        <v>3086</v>
      </c>
      <c r="D595" s="833"/>
      <c r="E595" s="770"/>
      <c r="F595" s="830"/>
    </row>
    <row r="596" spans="1:6" s="829" customFormat="1" ht="38.25">
      <c r="A596" s="827"/>
      <c r="B596" s="905" t="s">
        <v>3085</v>
      </c>
      <c r="D596" s="833"/>
      <c r="E596" s="770"/>
      <c r="F596" s="830"/>
    </row>
    <row r="597" spans="1:6" s="829" customFormat="1" ht="25.5">
      <c r="A597" s="827"/>
      <c r="B597" s="905" t="s">
        <v>3084</v>
      </c>
      <c r="D597" s="833"/>
      <c r="E597" s="770"/>
      <c r="F597" s="830"/>
    </row>
    <row r="598" spans="1:6" s="829" customFormat="1" ht="14.25">
      <c r="A598" s="827"/>
      <c r="B598" s="870" t="s">
        <v>3047</v>
      </c>
      <c r="D598" s="833"/>
      <c r="E598" s="770"/>
      <c r="F598" s="830"/>
    </row>
    <row r="599" spans="1:6" s="829" customFormat="1" ht="25.5">
      <c r="A599" s="827"/>
      <c r="B599" s="870" t="s">
        <v>3083</v>
      </c>
      <c r="D599" s="833"/>
      <c r="E599" s="770"/>
      <c r="F599" s="830"/>
    </row>
    <row r="600" spans="1:6" s="829" customFormat="1">
      <c r="A600" s="827"/>
      <c r="B600" s="870" t="s">
        <v>3103</v>
      </c>
      <c r="D600" s="833"/>
      <c r="E600" s="770"/>
      <c r="F600" s="830"/>
    </row>
    <row r="601" spans="1:6" s="829" customFormat="1" ht="25.5">
      <c r="A601" s="827"/>
      <c r="B601" s="905" t="s">
        <v>3081</v>
      </c>
      <c r="D601" s="833"/>
      <c r="E601" s="770"/>
      <c r="F601" s="830"/>
    </row>
    <row r="602" spans="1:6" s="829" customFormat="1" ht="14.25">
      <c r="A602" s="827"/>
      <c r="B602" s="870" t="s">
        <v>3080</v>
      </c>
      <c r="D602" s="833"/>
      <c r="E602" s="770"/>
      <c r="F602" s="830"/>
    </row>
    <row r="603" spans="1:6" s="829" customFormat="1" ht="25.5">
      <c r="A603" s="827"/>
      <c r="B603" s="870" t="s">
        <v>3041</v>
      </c>
      <c r="D603" s="833"/>
      <c r="E603" s="770"/>
      <c r="F603" s="830"/>
    </row>
    <row r="604" spans="1:6" s="829" customFormat="1">
      <c r="A604" s="827"/>
      <c r="B604" s="870" t="s">
        <v>3102</v>
      </c>
      <c r="D604" s="833"/>
      <c r="E604" s="770"/>
      <c r="F604" s="830"/>
    </row>
    <row r="605" spans="1:6" s="829" customFormat="1">
      <c r="A605" s="827"/>
      <c r="B605" s="870"/>
      <c r="D605" s="833"/>
      <c r="E605" s="770"/>
      <c r="F605" s="830"/>
    </row>
    <row r="606" spans="1:6" s="829" customFormat="1" ht="63.75">
      <c r="A606" s="827"/>
      <c r="B606" s="905" t="s">
        <v>3078</v>
      </c>
      <c r="D606" s="833"/>
      <c r="E606" s="770"/>
      <c r="F606" s="830"/>
    </row>
    <row r="607" spans="1:6" s="829" customFormat="1" ht="14.25">
      <c r="A607" s="827"/>
      <c r="B607" s="870" t="s">
        <v>3101</v>
      </c>
      <c r="D607" s="833"/>
      <c r="E607" s="770"/>
      <c r="F607" s="830"/>
    </row>
    <row r="608" spans="1:6" s="829" customFormat="1">
      <c r="A608" s="827"/>
      <c r="B608" s="870" t="s">
        <v>3100</v>
      </c>
      <c r="D608" s="833"/>
      <c r="E608" s="770"/>
      <c r="F608" s="830"/>
    </row>
    <row r="609" spans="1:6" s="829" customFormat="1" ht="25.5">
      <c r="A609" s="827"/>
      <c r="B609" s="870" t="s">
        <v>3092</v>
      </c>
      <c r="D609" s="833"/>
      <c r="E609" s="770"/>
      <c r="F609" s="830"/>
    </row>
    <row r="610" spans="1:6" s="829" customFormat="1">
      <c r="A610" s="827"/>
      <c r="B610" s="870"/>
      <c r="C610" s="842"/>
      <c r="D610" s="831"/>
      <c r="E610" s="770"/>
      <c r="F610" s="830"/>
    </row>
    <row r="611" spans="1:6" ht="38.25">
      <c r="A611" s="827"/>
      <c r="B611" s="905" t="s">
        <v>3086</v>
      </c>
      <c r="C611" s="842"/>
      <c r="D611" s="831"/>
    </row>
    <row r="612" spans="1:6">
      <c r="A612" s="827"/>
      <c r="B612" s="905"/>
      <c r="C612" s="842"/>
      <c r="D612" s="831"/>
    </row>
    <row r="613" spans="1:6">
      <c r="A613" s="827"/>
      <c r="B613" s="941" t="s">
        <v>3070</v>
      </c>
      <c r="C613" s="842"/>
      <c r="D613" s="831"/>
    </row>
    <row r="614" spans="1:6">
      <c r="A614" s="827"/>
      <c r="B614" s="905" t="s">
        <v>3069</v>
      </c>
      <c r="C614" s="842"/>
      <c r="D614" s="831"/>
    </row>
    <row r="615" spans="1:6" ht="25.5">
      <c r="A615" s="827"/>
      <c r="B615" s="905" t="s">
        <v>3068</v>
      </c>
      <c r="C615" s="842"/>
      <c r="D615" s="831"/>
    </row>
    <row r="616" spans="1:6">
      <c r="A616" s="827"/>
      <c r="B616" s="905"/>
      <c r="C616" s="842"/>
      <c r="D616" s="831"/>
    </row>
    <row r="617" spans="1:6" ht="25.5">
      <c r="A617" s="827"/>
      <c r="B617" s="942" t="s">
        <v>3067</v>
      </c>
      <c r="C617" s="842"/>
      <c r="D617" s="831"/>
    </row>
    <row r="618" spans="1:6">
      <c r="A618" s="827"/>
      <c r="B618" s="942" t="s">
        <v>3099</v>
      </c>
      <c r="C618" s="842"/>
      <c r="D618" s="831"/>
    </row>
    <row r="619" spans="1:6">
      <c r="A619" s="827"/>
      <c r="B619" s="905" t="s">
        <v>3065</v>
      </c>
      <c r="C619" s="842"/>
      <c r="D619" s="831"/>
    </row>
    <row r="620" spans="1:6" ht="25.5">
      <c r="A620" s="827"/>
      <c r="B620" s="822"/>
      <c r="C620" s="829" t="s">
        <v>2</v>
      </c>
      <c r="D620" s="831">
        <v>1</v>
      </c>
      <c r="F620" s="830">
        <f>E620*D620</f>
        <v>0</v>
      </c>
    </row>
    <row r="621" spans="1:6">
      <c r="A621" s="827"/>
      <c r="B621" s="822"/>
      <c r="C621" s="829"/>
      <c r="D621" s="831"/>
    </row>
    <row r="622" spans="1:6" s="829" customFormat="1">
      <c r="A622" s="827" t="s">
        <v>120</v>
      </c>
      <c r="B622" s="939" t="s">
        <v>3098</v>
      </c>
      <c r="D622" s="833"/>
      <c r="E622" s="770"/>
      <c r="F622" s="830"/>
    </row>
    <row r="623" spans="1:6" s="829" customFormat="1" ht="207">
      <c r="A623" s="827"/>
      <c r="B623" s="940" t="s">
        <v>3801</v>
      </c>
      <c r="D623" s="833"/>
      <c r="E623" s="770"/>
      <c r="F623" s="830"/>
    </row>
    <row r="624" spans="1:6" s="829" customFormat="1">
      <c r="A624" s="827"/>
      <c r="B624" s="905" t="s">
        <v>3087</v>
      </c>
      <c r="D624" s="833"/>
      <c r="E624" s="770"/>
      <c r="F624" s="830"/>
    </row>
    <row r="625" spans="1:6" s="829" customFormat="1">
      <c r="A625" s="827"/>
      <c r="B625" s="905"/>
      <c r="D625" s="833"/>
      <c r="E625" s="770"/>
      <c r="F625" s="830"/>
    </row>
    <row r="626" spans="1:6" s="829" customFormat="1">
      <c r="A626" s="827"/>
      <c r="B626" s="941" t="s">
        <v>3051</v>
      </c>
      <c r="D626" s="833"/>
      <c r="E626" s="770"/>
      <c r="F626" s="830"/>
    </row>
    <row r="627" spans="1:6" s="829" customFormat="1" ht="38.25">
      <c r="A627" s="827"/>
      <c r="B627" s="905" t="s">
        <v>3086</v>
      </c>
      <c r="D627" s="833"/>
      <c r="E627" s="770"/>
      <c r="F627" s="830"/>
    </row>
    <row r="628" spans="1:6" s="829" customFormat="1" ht="38.25">
      <c r="A628" s="827"/>
      <c r="B628" s="905" t="s">
        <v>3085</v>
      </c>
      <c r="D628" s="833"/>
      <c r="E628" s="770"/>
      <c r="F628" s="830"/>
    </row>
    <row r="629" spans="1:6" s="829" customFormat="1" ht="25.5">
      <c r="A629" s="827"/>
      <c r="B629" s="905" t="s">
        <v>3084</v>
      </c>
      <c r="D629" s="833"/>
      <c r="E629" s="770"/>
      <c r="F629" s="830"/>
    </row>
    <row r="630" spans="1:6" s="829" customFormat="1" ht="14.25">
      <c r="A630" s="827"/>
      <c r="B630" s="870" t="s">
        <v>3047</v>
      </c>
      <c r="D630" s="833"/>
      <c r="E630" s="770"/>
      <c r="F630" s="830"/>
    </row>
    <row r="631" spans="1:6" s="829" customFormat="1" ht="25.5">
      <c r="A631" s="827"/>
      <c r="B631" s="870" t="s">
        <v>3083</v>
      </c>
      <c r="D631" s="833"/>
      <c r="E631" s="770"/>
      <c r="F631" s="830"/>
    </row>
    <row r="632" spans="1:6" s="829" customFormat="1">
      <c r="A632" s="827"/>
      <c r="B632" s="870" t="s">
        <v>3095</v>
      </c>
      <c r="D632" s="833"/>
      <c r="E632" s="770"/>
      <c r="F632" s="830"/>
    </row>
    <row r="633" spans="1:6" s="829" customFormat="1" ht="25.5">
      <c r="A633" s="827"/>
      <c r="B633" s="905" t="s">
        <v>3081</v>
      </c>
      <c r="D633" s="833"/>
      <c r="E633" s="770"/>
      <c r="F633" s="830"/>
    </row>
    <row r="634" spans="1:6" s="829" customFormat="1" ht="14.25">
      <c r="A634" s="827"/>
      <c r="B634" s="870" t="s">
        <v>3080</v>
      </c>
      <c r="D634" s="833"/>
      <c r="E634" s="770"/>
      <c r="F634" s="830"/>
    </row>
    <row r="635" spans="1:6" s="829" customFormat="1" ht="25.5">
      <c r="A635" s="827"/>
      <c r="B635" s="870" t="s">
        <v>3041</v>
      </c>
      <c r="D635" s="833"/>
      <c r="E635" s="770"/>
      <c r="F635" s="830"/>
    </row>
    <row r="636" spans="1:6" s="829" customFormat="1">
      <c r="A636" s="827"/>
      <c r="B636" s="870" t="s">
        <v>3094</v>
      </c>
      <c r="D636" s="833"/>
      <c r="E636" s="770"/>
      <c r="F636" s="830"/>
    </row>
    <row r="637" spans="1:6" s="829" customFormat="1">
      <c r="A637" s="827"/>
      <c r="B637" s="870"/>
      <c r="D637" s="833"/>
      <c r="E637" s="770"/>
      <c r="F637" s="830"/>
    </row>
    <row r="638" spans="1:6" s="829" customFormat="1" ht="63.75">
      <c r="A638" s="827"/>
      <c r="B638" s="905" t="s">
        <v>3078</v>
      </c>
      <c r="D638" s="833"/>
      <c r="E638" s="770"/>
      <c r="F638" s="830"/>
    </row>
    <row r="639" spans="1:6" s="829" customFormat="1" ht="14.25">
      <c r="A639" s="827"/>
      <c r="B639" s="870" t="s">
        <v>3093</v>
      </c>
      <c r="D639" s="833"/>
      <c r="E639" s="770"/>
      <c r="F639" s="830"/>
    </row>
    <row r="640" spans="1:6" s="829" customFormat="1">
      <c r="A640" s="827"/>
      <c r="B640" s="870" t="s">
        <v>3076</v>
      </c>
      <c r="D640" s="833"/>
      <c r="E640" s="770"/>
      <c r="F640" s="830"/>
    </row>
    <row r="641" spans="1:6" s="829" customFormat="1" ht="25.5">
      <c r="A641" s="827"/>
      <c r="B641" s="870" t="s">
        <v>3092</v>
      </c>
      <c r="D641" s="833"/>
      <c r="E641" s="770"/>
      <c r="F641" s="830"/>
    </row>
    <row r="642" spans="1:6" s="829" customFormat="1">
      <c r="A642" s="827"/>
      <c r="B642" s="870"/>
      <c r="C642" s="842"/>
      <c r="D642" s="831"/>
      <c r="E642" s="770"/>
      <c r="F642" s="830"/>
    </row>
    <row r="643" spans="1:6" ht="102">
      <c r="A643" s="827"/>
      <c r="B643" s="408" t="s">
        <v>3074</v>
      </c>
      <c r="C643" s="842"/>
      <c r="D643" s="831"/>
      <c r="E643" s="774"/>
      <c r="F643" s="807"/>
    </row>
    <row r="644" spans="1:6">
      <c r="A644" s="827"/>
      <c r="B644" s="876" t="s">
        <v>3090</v>
      </c>
      <c r="C644" s="842"/>
      <c r="D644" s="831"/>
      <c r="E644" s="774"/>
      <c r="F644" s="807"/>
    </row>
    <row r="645" spans="1:6">
      <c r="A645" s="827"/>
      <c r="B645" s="876" t="s">
        <v>3089</v>
      </c>
      <c r="C645" s="842"/>
      <c r="D645" s="831"/>
      <c r="E645" s="774"/>
      <c r="F645" s="807"/>
    </row>
    <row r="646" spans="1:6">
      <c r="A646" s="827"/>
      <c r="B646" s="876" t="s">
        <v>3071</v>
      </c>
      <c r="C646" s="842"/>
      <c r="D646" s="831"/>
      <c r="E646" s="774"/>
      <c r="F646" s="807"/>
    </row>
    <row r="647" spans="1:6">
      <c r="A647" s="827"/>
      <c r="B647" s="876"/>
      <c r="C647" s="842"/>
      <c r="D647" s="831"/>
      <c r="E647" s="774"/>
      <c r="F647" s="807"/>
    </row>
    <row r="648" spans="1:6">
      <c r="A648" s="827"/>
      <c r="B648" s="941" t="s">
        <v>3070</v>
      </c>
      <c r="C648" s="842"/>
      <c r="D648" s="831"/>
    </row>
    <row r="649" spans="1:6" s="829" customFormat="1">
      <c r="A649" s="827"/>
      <c r="B649" s="905" t="s">
        <v>3069</v>
      </c>
      <c r="C649" s="842"/>
      <c r="D649" s="831"/>
      <c r="E649" s="770"/>
      <c r="F649" s="830"/>
    </row>
    <row r="650" spans="1:6" s="938" customFormat="1" ht="25.5">
      <c r="A650" s="827"/>
      <c r="B650" s="905" t="s">
        <v>3068</v>
      </c>
      <c r="C650" s="842"/>
      <c r="D650" s="831"/>
      <c r="E650" s="770"/>
      <c r="F650" s="830"/>
    </row>
    <row r="651" spans="1:6" s="829" customFormat="1">
      <c r="A651" s="827"/>
      <c r="B651" s="905"/>
      <c r="C651" s="842"/>
      <c r="D651" s="831"/>
      <c r="E651" s="770"/>
      <c r="F651" s="830"/>
    </row>
    <row r="652" spans="1:6" s="829" customFormat="1" ht="25.5">
      <c r="A652" s="827"/>
      <c r="B652" s="942" t="s">
        <v>3067</v>
      </c>
      <c r="C652" s="842"/>
      <c r="D652" s="831"/>
      <c r="E652" s="770"/>
      <c r="F652" s="830"/>
    </row>
    <row r="653" spans="1:6" s="938" customFormat="1">
      <c r="A653" s="827"/>
      <c r="B653" s="942" t="s">
        <v>3066</v>
      </c>
      <c r="C653" s="842"/>
      <c r="D653" s="831"/>
      <c r="E653" s="770"/>
      <c r="F653" s="830"/>
    </row>
    <row r="654" spans="1:6" s="938" customFormat="1">
      <c r="A654" s="827"/>
      <c r="B654" s="905" t="s">
        <v>3065</v>
      </c>
      <c r="C654" s="842"/>
      <c r="D654" s="831"/>
      <c r="E654" s="770"/>
      <c r="F654" s="830"/>
    </row>
    <row r="655" spans="1:6" ht="25.5">
      <c r="A655" s="827"/>
      <c r="B655" s="822"/>
      <c r="C655" s="829" t="s">
        <v>2</v>
      </c>
      <c r="D655" s="831">
        <v>1</v>
      </c>
      <c r="F655" s="830">
        <f>E655*D655</f>
        <v>0</v>
      </c>
    </row>
    <row r="656" spans="1:6">
      <c r="A656" s="827"/>
      <c r="B656" s="822"/>
      <c r="C656" s="829"/>
      <c r="D656" s="831"/>
    </row>
    <row r="657" spans="1:6" s="829" customFormat="1">
      <c r="A657" s="827" t="s">
        <v>123</v>
      </c>
      <c r="B657" s="939" t="s">
        <v>3097</v>
      </c>
      <c r="D657" s="833"/>
      <c r="E657" s="770"/>
      <c r="F657" s="830"/>
    </row>
    <row r="658" spans="1:6" s="829" customFormat="1" ht="207">
      <c r="A658" s="827"/>
      <c r="B658" s="940" t="s">
        <v>3802</v>
      </c>
      <c r="D658" s="833"/>
      <c r="E658" s="770"/>
      <c r="F658" s="830"/>
    </row>
    <row r="659" spans="1:6" s="829" customFormat="1">
      <c r="A659" s="827"/>
      <c r="B659" s="905" t="s">
        <v>3087</v>
      </c>
      <c r="D659" s="833"/>
      <c r="E659" s="770"/>
      <c r="F659" s="830"/>
    </row>
    <row r="660" spans="1:6" s="829" customFormat="1">
      <c r="A660" s="827"/>
      <c r="B660" s="905"/>
      <c r="D660" s="833"/>
      <c r="E660" s="770"/>
      <c r="F660" s="830"/>
    </row>
    <row r="661" spans="1:6" s="829" customFormat="1">
      <c r="A661" s="827"/>
      <c r="B661" s="941" t="s">
        <v>3051</v>
      </c>
      <c r="D661" s="833"/>
      <c r="E661" s="770"/>
      <c r="F661" s="830"/>
    </row>
    <row r="662" spans="1:6" s="829" customFormat="1" ht="38.25">
      <c r="A662" s="827"/>
      <c r="B662" s="905" t="s">
        <v>3086</v>
      </c>
      <c r="D662" s="833"/>
      <c r="E662" s="770"/>
      <c r="F662" s="830"/>
    </row>
    <row r="663" spans="1:6" s="829" customFormat="1" ht="38.25">
      <c r="A663" s="827"/>
      <c r="B663" s="905" t="s">
        <v>3085</v>
      </c>
      <c r="D663" s="833"/>
      <c r="E663" s="770"/>
      <c r="F663" s="830"/>
    </row>
    <row r="664" spans="1:6" s="829" customFormat="1" ht="25.5">
      <c r="A664" s="827"/>
      <c r="B664" s="905" t="s">
        <v>3084</v>
      </c>
      <c r="D664" s="833"/>
      <c r="E664" s="770"/>
      <c r="F664" s="830"/>
    </row>
    <row r="665" spans="1:6" s="829" customFormat="1" ht="14.25">
      <c r="A665" s="827"/>
      <c r="B665" s="870" t="s">
        <v>3047</v>
      </c>
      <c r="D665" s="833"/>
      <c r="E665" s="770"/>
      <c r="F665" s="830"/>
    </row>
    <row r="666" spans="1:6" s="829" customFormat="1" ht="25.5">
      <c r="A666" s="827"/>
      <c r="B666" s="870" t="s">
        <v>3083</v>
      </c>
      <c r="D666" s="833"/>
      <c r="E666" s="770"/>
      <c r="F666" s="830"/>
    </row>
    <row r="667" spans="1:6" s="829" customFormat="1">
      <c r="A667" s="827"/>
      <c r="B667" s="870" t="s">
        <v>3095</v>
      </c>
      <c r="D667" s="833"/>
      <c r="E667" s="770"/>
      <c r="F667" s="830"/>
    </row>
    <row r="668" spans="1:6" s="829" customFormat="1" ht="25.5">
      <c r="A668" s="827"/>
      <c r="B668" s="905" t="s">
        <v>3081</v>
      </c>
      <c r="D668" s="833"/>
      <c r="E668" s="770"/>
      <c r="F668" s="830"/>
    </row>
    <row r="669" spans="1:6" s="829" customFormat="1" ht="14.25">
      <c r="A669" s="827"/>
      <c r="B669" s="870" t="s">
        <v>3080</v>
      </c>
      <c r="D669" s="833"/>
      <c r="E669" s="770"/>
      <c r="F669" s="830"/>
    </row>
    <row r="670" spans="1:6" s="829" customFormat="1" ht="25.5">
      <c r="A670" s="827"/>
      <c r="B670" s="870" t="s">
        <v>3041</v>
      </c>
      <c r="D670" s="833"/>
      <c r="E670" s="770"/>
      <c r="F670" s="830"/>
    </row>
    <row r="671" spans="1:6" s="829" customFormat="1">
      <c r="A671" s="827"/>
      <c r="B671" s="870" t="s">
        <v>3094</v>
      </c>
      <c r="D671" s="833"/>
      <c r="E671" s="770"/>
      <c r="F671" s="830"/>
    </row>
    <row r="672" spans="1:6" s="829" customFormat="1">
      <c r="A672" s="827"/>
      <c r="B672" s="870"/>
      <c r="D672" s="833"/>
      <c r="E672" s="770"/>
      <c r="F672" s="830"/>
    </row>
    <row r="673" spans="1:6" s="829" customFormat="1" ht="63.75">
      <c r="A673" s="827"/>
      <c r="B673" s="905" t="s">
        <v>3078</v>
      </c>
      <c r="D673" s="833"/>
      <c r="E673" s="770"/>
      <c r="F673" s="830"/>
    </row>
    <row r="674" spans="1:6" s="829" customFormat="1" ht="14.25">
      <c r="A674" s="827"/>
      <c r="B674" s="870" t="s">
        <v>3093</v>
      </c>
      <c r="D674" s="833"/>
      <c r="E674" s="770"/>
      <c r="F674" s="830"/>
    </row>
    <row r="675" spans="1:6" s="829" customFormat="1">
      <c r="A675" s="827"/>
      <c r="B675" s="870" t="s">
        <v>3076</v>
      </c>
      <c r="D675" s="833"/>
      <c r="E675" s="770"/>
      <c r="F675" s="830"/>
    </row>
    <row r="676" spans="1:6" s="829" customFormat="1" ht="25.5">
      <c r="A676" s="827"/>
      <c r="B676" s="870" t="s">
        <v>3092</v>
      </c>
      <c r="D676" s="833"/>
      <c r="E676" s="770"/>
      <c r="F676" s="830"/>
    </row>
    <row r="677" spans="1:6" s="829" customFormat="1">
      <c r="A677" s="827"/>
      <c r="B677" s="870"/>
      <c r="C677" s="842"/>
      <c r="D677" s="831"/>
      <c r="E677" s="770"/>
      <c r="F677" s="830"/>
    </row>
    <row r="678" spans="1:6">
      <c r="A678" s="827"/>
      <c r="B678" s="941" t="s">
        <v>3070</v>
      </c>
      <c r="C678" s="842"/>
      <c r="D678" s="831"/>
    </row>
    <row r="679" spans="1:6" s="829" customFormat="1">
      <c r="A679" s="827"/>
      <c r="B679" s="905" t="s">
        <v>3069</v>
      </c>
      <c r="C679" s="842"/>
      <c r="D679" s="831"/>
      <c r="E679" s="770"/>
      <c r="F679" s="830"/>
    </row>
    <row r="680" spans="1:6" s="938" customFormat="1" ht="25.5">
      <c r="A680" s="827"/>
      <c r="B680" s="905" t="s">
        <v>3068</v>
      </c>
      <c r="C680" s="842"/>
      <c r="D680" s="831"/>
      <c r="E680" s="770"/>
      <c r="F680" s="830"/>
    </row>
    <row r="681" spans="1:6" s="829" customFormat="1">
      <c r="A681" s="827"/>
      <c r="B681" s="905"/>
      <c r="C681" s="842"/>
      <c r="D681" s="831"/>
      <c r="E681" s="770"/>
      <c r="F681" s="830"/>
    </row>
    <row r="682" spans="1:6" s="829" customFormat="1" ht="25.5">
      <c r="A682" s="827"/>
      <c r="B682" s="942" t="s">
        <v>3067</v>
      </c>
      <c r="C682" s="842"/>
      <c r="D682" s="831"/>
      <c r="E682" s="770"/>
      <c r="F682" s="830"/>
    </row>
    <row r="683" spans="1:6" s="938" customFormat="1">
      <c r="A683" s="827"/>
      <c r="B683" s="942" t="s">
        <v>3066</v>
      </c>
      <c r="C683" s="842"/>
      <c r="D683" s="831"/>
      <c r="E683" s="770"/>
      <c r="F683" s="830"/>
    </row>
    <row r="684" spans="1:6" s="938" customFormat="1">
      <c r="A684" s="827"/>
      <c r="B684" s="905" t="s">
        <v>3065</v>
      </c>
      <c r="C684" s="842"/>
      <c r="D684" s="831"/>
      <c r="E684" s="770"/>
      <c r="F684" s="830"/>
    </row>
    <row r="685" spans="1:6" ht="25.5">
      <c r="A685" s="827"/>
      <c r="B685" s="822"/>
      <c r="C685" s="829" t="s">
        <v>2</v>
      </c>
      <c r="D685" s="831">
        <v>1</v>
      </c>
      <c r="F685" s="830">
        <f>E685*D685</f>
        <v>0</v>
      </c>
    </row>
    <row r="686" spans="1:6">
      <c r="A686" s="827"/>
      <c r="B686" s="822"/>
      <c r="C686" s="829"/>
      <c r="D686" s="831"/>
    </row>
    <row r="687" spans="1:6" s="829" customFormat="1">
      <c r="A687" s="827" t="s">
        <v>124</v>
      </c>
      <c r="B687" s="939" t="s">
        <v>3096</v>
      </c>
      <c r="D687" s="833"/>
      <c r="E687" s="770"/>
      <c r="F687" s="830"/>
    </row>
    <row r="688" spans="1:6" s="829" customFormat="1" ht="207">
      <c r="A688" s="827"/>
      <c r="B688" s="940" t="s">
        <v>3803</v>
      </c>
      <c r="D688" s="833"/>
      <c r="E688" s="770"/>
      <c r="F688" s="830"/>
    </row>
    <row r="689" spans="1:6" s="829" customFormat="1">
      <c r="A689" s="827"/>
      <c r="B689" s="905" t="s">
        <v>3087</v>
      </c>
      <c r="D689" s="833"/>
      <c r="E689" s="770"/>
      <c r="F689" s="830"/>
    </row>
    <row r="690" spans="1:6" s="829" customFormat="1">
      <c r="A690" s="827"/>
      <c r="B690" s="905"/>
      <c r="D690" s="833"/>
      <c r="E690" s="770"/>
      <c r="F690" s="830"/>
    </row>
    <row r="691" spans="1:6" s="829" customFormat="1">
      <c r="A691" s="827"/>
      <c r="B691" s="941" t="s">
        <v>3051</v>
      </c>
      <c r="D691" s="833"/>
      <c r="E691" s="770"/>
      <c r="F691" s="830"/>
    </row>
    <row r="692" spans="1:6" s="829" customFormat="1" ht="38.25">
      <c r="A692" s="827"/>
      <c r="B692" s="905" t="s">
        <v>3086</v>
      </c>
      <c r="D692" s="833"/>
      <c r="E692" s="770"/>
      <c r="F692" s="830"/>
    </row>
    <row r="693" spans="1:6" s="829" customFormat="1" ht="38.25">
      <c r="A693" s="827"/>
      <c r="B693" s="905" t="s">
        <v>3085</v>
      </c>
      <c r="D693" s="833"/>
      <c r="E693" s="770"/>
      <c r="F693" s="830"/>
    </row>
    <row r="694" spans="1:6" s="829" customFormat="1" ht="25.5">
      <c r="A694" s="827"/>
      <c r="B694" s="905" t="s">
        <v>3084</v>
      </c>
      <c r="D694" s="833"/>
      <c r="E694" s="770"/>
      <c r="F694" s="830"/>
    </row>
    <row r="695" spans="1:6" s="829" customFormat="1" ht="14.25">
      <c r="A695" s="827"/>
      <c r="B695" s="870" t="s">
        <v>3047</v>
      </c>
      <c r="D695" s="833"/>
      <c r="E695" s="770"/>
      <c r="F695" s="830"/>
    </row>
    <row r="696" spans="1:6" s="829" customFormat="1" ht="25.5">
      <c r="A696" s="827"/>
      <c r="B696" s="870" t="s">
        <v>3083</v>
      </c>
      <c r="D696" s="833"/>
      <c r="E696" s="770"/>
      <c r="F696" s="830"/>
    </row>
    <row r="697" spans="1:6" s="829" customFormat="1">
      <c r="A697" s="827"/>
      <c r="B697" s="870" t="s">
        <v>3095</v>
      </c>
      <c r="D697" s="833"/>
      <c r="E697" s="770"/>
      <c r="F697" s="830"/>
    </row>
    <row r="698" spans="1:6" s="829" customFormat="1" ht="25.5">
      <c r="A698" s="827"/>
      <c r="B698" s="905" t="s">
        <v>3081</v>
      </c>
      <c r="D698" s="833"/>
      <c r="E698" s="770"/>
      <c r="F698" s="830"/>
    </row>
    <row r="699" spans="1:6" s="829" customFormat="1" ht="14.25">
      <c r="A699" s="827"/>
      <c r="B699" s="870" t="s">
        <v>3080</v>
      </c>
      <c r="D699" s="833"/>
      <c r="E699" s="770"/>
      <c r="F699" s="830"/>
    </row>
    <row r="700" spans="1:6" s="829" customFormat="1" ht="25.5">
      <c r="A700" s="827"/>
      <c r="B700" s="870" t="s">
        <v>3041</v>
      </c>
      <c r="D700" s="833"/>
      <c r="E700" s="770"/>
      <c r="F700" s="830"/>
    </row>
    <row r="701" spans="1:6" s="829" customFormat="1">
      <c r="A701" s="827"/>
      <c r="B701" s="870" t="s">
        <v>3094</v>
      </c>
      <c r="D701" s="833"/>
      <c r="E701" s="770"/>
      <c r="F701" s="830"/>
    </row>
    <row r="702" spans="1:6" s="829" customFormat="1">
      <c r="A702" s="827"/>
      <c r="B702" s="870"/>
      <c r="D702" s="833"/>
      <c r="E702" s="770"/>
      <c r="F702" s="830"/>
    </row>
    <row r="703" spans="1:6" s="829" customFormat="1" ht="63.75">
      <c r="A703" s="827"/>
      <c r="B703" s="905" t="s">
        <v>3078</v>
      </c>
      <c r="D703" s="833"/>
      <c r="E703" s="770"/>
      <c r="F703" s="830"/>
    </row>
    <row r="704" spans="1:6" s="829" customFormat="1" ht="14.25">
      <c r="A704" s="827"/>
      <c r="B704" s="870" t="s">
        <v>3093</v>
      </c>
      <c r="D704" s="833"/>
      <c r="E704" s="770"/>
      <c r="F704" s="830"/>
    </row>
    <row r="705" spans="1:6" s="829" customFormat="1">
      <c r="A705" s="827"/>
      <c r="B705" s="870" t="s">
        <v>3076</v>
      </c>
      <c r="D705" s="833"/>
      <c r="E705" s="770"/>
      <c r="F705" s="830"/>
    </row>
    <row r="706" spans="1:6" s="829" customFormat="1" ht="25.5">
      <c r="A706" s="827"/>
      <c r="B706" s="870" t="s">
        <v>3092</v>
      </c>
      <c r="D706" s="833"/>
      <c r="E706" s="770"/>
      <c r="F706" s="830"/>
    </row>
    <row r="707" spans="1:6" s="829" customFormat="1">
      <c r="A707" s="827"/>
      <c r="B707" s="870"/>
      <c r="C707" s="842"/>
      <c r="D707" s="831"/>
      <c r="E707" s="770"/>
      <c r="F707" s="830"/>
    </row>
    <row r="708" spans="1:6" ht="102">
      <c r="A708" s="827"/>
      <c r="B708" s="408" t="s">
        <v>3091</v>
      </c>
      <c r="C708" s="842"/>
      <c r="D708" s="831"/>
      <c r="E708" s="774"/>
      <c r="F708" s="807"/>
    </row>
    <row r="709" spans="1:6">
      <c r="A709" s="827"/>
      <c r="B709" s="876" t="s">
        <v>3090</v>
      </c>
      <c r="C709" s="842"/>
      <c r="D709" s="831"/>
      <c r="E709" s="774"/>
      <c r="F709" s="807"/>
    </row>
    <row r="710" spans="1:6">
      <c r="A710" s="827"/>
      <c r="B710" s="876" t="s">
        <v>3089</v>
      </c>
      <c r="C710" s="842"/>
      <c r="D710" s="831"/>
      <c r="E710" s="774"/>
      <c r="F710" s="807"/>
    </row>
    <row r="711" spans="1:6">
      <c r="A711" s="827"/>
      <c r="B711" s="876" t="s">
        <v>3071</v>
      </c>
      <c r="C711" s="842"/>
      <c r="D711" s="831"/>
      <c r="E711" s="774"/>
      <c r="F711" s="807"/>
    </row>
    <row r="712" spans="1:6">
      <c r="A712" s="827"/>
      <c r="B712" s="941" t="s">
        <v>3070</v>
      </c>
      <c r="C712" s="842"/>
      <c r="D712" s="831"/>
    </row>
    <row r="713" spans="1:6" s="829" customFormat="1">
      <c r="A713" s="827"/>
      <c r="B713" s="905" t="s">
        <v>3069</v>
      </c>
      <c r="C713" s="842"/>
      <c r="D713" s="831"/>
      <c r="E713" s="770"/>
      <c r="F713" s="830"/>
    </row>
    <row r="714" spans="1:6" s="938" customFormat="1" ht="25.5">
      <c r="A714" s="827"/>
      <c r="B714" s="905" t="s">
        <v>3068</v>
      </c>
      <c r="C714" s="842"/>
      <c r="D714" s="831"/>
      <c r="E714" s="770"/>
      <c r="F714" s="830"/>
    </row>
    <row r="715" spans="1:6" s="829" customFormat="1">
      <c r="A715" s="827"/>
      <c r="B715" s="905"/>
      <c r="C715" s="842"/>
      <c r="D715" s="831"/>
      <c r="E715" s="770"/>
      <c r="F715" s="830"/>
    </row>
    <row r="716" spans="1:6" s="829" customFormat="1" ht="25.5">
      <c r="A716" s="827"/>
      <c r="B716" s="942" t="s">
        <v>3067</v>
      </c>
      <c r="C716" s="842"/>
      <c r="D716" s="831"/>
      <c r="E716" s="770"/>
      <c r="F716" s="830"/>
    </row>
    <row r="717" spans="1:6" s="938" customFormat="1">
      <c r="A717" s="827"/>
      <c r="B717" s="942" t="s">
        <v>3066</v>
      </c>
      <c r="C717" s="842"/>
      <c r="D717" s="831"/>
      <c r="E717" s="770"/>
      <c r="F717" s="830"/>
    </row>
    <row r="718" spans="1:6" s="938" customFormat="1">
      <c r="A718" s="827"/>
      <c r="B718" s="905" t="s">
        <v>3065</v>
      </c>
      <c r="C718" s="842"/>
      <c r="D718" s="831"/>
      <c r="E718" s="770"/>
      <c r="F718" s="830"/>
    </row>
    <row r="719" spans="1:6" ht="25.5">
      <c r="A719" s="827"/>
      <c r="B719" s="822"/>
      <c r="C719" s="829" t="s">
        <v>2</v>
      </c>
      <c r="D719" s="831">
        <v>1</v>
      </c>
      <c r="F719" s="830">
        <f>E719*D719</f>
        <v>0</v>
      </c>
    </row>
    <row r="720" spans="1:6">
      <c r="A720" s="827"/>
      <c r="B720" s="822"/>
      <c r="C720" s="829"/>
      <c r="D720" s="831"/>
    </row>
    <row r="721" spans="1:6" s="829" customFormat="1">
      <c r="A721" s="827" t="s">
        <v>126</v>
      </c>
      <c r="B721" s="939" t="s">
        <v>3088</v>
      </c>
      <c r="D721" s="833"/>
      <c r="E721" s="770"/>
      <c r="F721" s="830"/>
    </row>
    <row r="722" spans="1:6" s="829" customFormat="1" ht="207">
      <c r="A722" s="827"/>
      <c r="B722" s="940" t="s">
        <v>3804</v>
      </c>
      <c r="D722" s="833"/>
      <c r="E722" s="770"/>
      <c r="F722" s="830"/>
    </row>
    <row r="723" spans="1:6" s="829" customFormat="1">
      <c r="A723" s="827"/>
      <c r="B723" s="905" t="s">
        <v>3087</v>
      </c>
      <c r="D723" s="833"/>
      <c r="E723" s="770"/>
      <c r="F723" s="830"/>
    </row>
    <row r="724" spans="1:6" s="829" customFormat="1">
      <c r="A724" s="827"/>
      <c r="B724" s="905"/>
      <c r="D724" s="833"/>
      <c r="E724" s="770"/>
      <c r="F724" s="830"/>
    </row>
    <row r="725" spans="1:6" s="829" customFormat="1">
      <c r="A725" s="827"/>
      <c r="B725" s="941" t="s">
        <v>3051</v>
      </c>
      <c r="D725" s="833"/>
      <c r="E725" s="770"/>
      <c r="F725" s="830"/>
    </row>
    <row r="726" spans="1:6" s="829" customFormat="1" ht="38.25">
      <c r="A726" s="827"/>
      <c r="B726" s="905" t="s">
        <v>3086</v>
      </c>
      <c r="D726" s="833"/>
      <c r="E726" s="770"/>
      <c r="F726" s="830"/>
    </row>
    <row r="727" spans="1:6" s="829" customFormat="1" ht="38.25">
      <c r="A727" s="827"/>
      <c r="B727" s="905" t="s">
        <v>3085</v>
      </c>
      <c r="D727" s="833"/>
      <c r="E727" s="770"/>
      <c r="F727" s="830"/>
    </row>
    <row r="728" spans="1:6" s="829" customFormat="1" ht="25.5">
      <c r="A728" s="827"/>
      <c r="B728" s="905" t="s">
        <v>3084</v>
      </c>
      <c r="D728" s="833"/>
      <c r="E728" s="770"/>
      <c r="F728" s="830"/>
    </row>
    <row r="729" spans="1:6" s="829" customFormat="1" ht="14.25">
      <c r="A729" s="827"/>
      <c r="B729" s="870" t="s">
        <v>3047</v>
      </c>
      <c r="D729" s="833"/>
      <c r="E729" s="770"/>
      <c r="F729" s="830"/>
    </row>
    <row r="730" spans="1:6" s="829" customFormat="1" ht="25.5">
      <c r="A730" s="827"/>
      <c r="B730" s="870" t="s">
        <v>3083</v>
      </c>
      <c r="D730" s="833"/>
      <c r="E730" s="770"/>
      <c r="F730" s="830"/>
    </row>
    <row r="731" spans="1:6" s="829" customFormat="1">
      <c r="A731" s="827"/>
      <c r="B731" s="870" t="s">
        <v>3082</v>
      </c>
      <c r="D731" s="833"/>
      <c r="E731" s="770"/>
      <c r="F731" s="830"/>
    </row>
    <row r="732" spans="1:6" s="829" customFormat="1" ht="25.5">
      <c r="A732" s="827"/>
      <c r="B732" s="905" t="s">
        <v>3081</v>
      </c>
      <c r="D732" s="833"/>
      <c r="E732" s="770"/>
      <c r="F732" s="830"/>
    </row>
    <row r="733" spans="1:6" s="829" customFormat="1" ht="14.25">
      <c r="A733" s="827"/>
      <c r="B733" s="870" t="s">
        <v>3080</v>
      </c>
      <c r="D733" s="833"/>
      <c r="E733" s="770"/>
      <c r="F733" s="830"/>
    </row>
    <row r="734" spans="1:6" s="829" customFormat="1" ht="25.5">
      <c r="A734" s="827"/>
      <c r="B734" s="870" t="s">
        <v>3041</v>
      </c>
      <c r="D734" s="833"/>
      <c r="E734" s="770"/>
      <c r="F734" s="830"/>
    </row>
    <row r="735" spans="1:6" s="829" customFormat="1">
      <c r="A735" s="827"/>
      <c r="B735" s="870" t="s">
        <v>3079</v>
      </c>
      <c r="D735" s="833"/>
      <c r="E735" s="770"/>
      <c r="F735" s="830"/>
    </row>
    <row r="736" spans="1:6" s="829" customFormat="1">
      <c r="A736" s="827"/>
      <c r="B736" s="870"/>
      <c r="D736" s="833"/>
      <c r="E736" s="770"/>
      <c r="F736" s="830"/>
    </row>
    <row r="737" spans="1:6" s="829" customFormat="1" ht="63.75">
      <c r="A737" s="827"/>
      <c r="B737" s="905" t="s">
        <v>3078</v>
      </c>
      <c r="D737" s="833"/>
      <c r="E737" s="770"/>
      <c r="F737" s="830"/>
    </row>
    <row r="738" spans="1:6" s="829" customFormat="1" ht="14.25">
      <c r="A738" s="827"/>
      <c r="B738" s="870" t="s">
        <v>3077</v>
      </c>
      <c r="D738" s="833"/>
      <c r="E738" s="770"/>
      <c r="F738" s="830"/>
    </row>
    <row r="739" spans="1:6" s="829" customFormat="1">
      <c r="A739" s="827"/>
      <c r="B739" s="870" t="s">
        <v>3076</v>
      </c>
      <c r="D739" s="833"/>
      <c r="E739" s="770"/>
      <c r="F739" s="830"/>
    </row>
    <row r="740" spans="1:6" s="829" customFormat="1" ht="25.5">
      <c r="A740" s="827"/>
      <c r="B740" s="870" t="s">
        <v>3075</v>
      </c>
      <c r="D740" s="833"/>
      <c r="E740" s="770"/>
      <c r="F740" s="830"/>
    </row>
    <row r="741" spans="1:6" s="829" customFormat="1">
      <c r="A741" s="827"/>
      <c r="B741" s="870"/>
      <c r="C741" s="842"/>
      <c r="D741" s="831"/>
      <c r="E741" s="770"/>
      <c r="F741" s="830"/>
    </row>
    <row r="742" spans="1:6" ht="102">
      <c r="A742" s="827"/>
      <c r="B742" s="408" t="s">
        <v>3074</v>
      </c>
      <c r="C742" s="842"/>
      <c r="D742" s="831"/>
      <c r="E742" s="774"/>
      <c r="F742" s="807"/>
    </row>
    <row r="743" spans="1:6">
      <c r="A743" s="827"/>
      <c r="B743" s="876" t="s">
        <v>3073</v>
      </c>
      <c r="C743" s="842"/>
      <c r="D743" s="831"/>
      <c r="E743" s="774"/>
      <c r="F743" s="807"/>
    </row>
    <row r="744" spans="1:6">
      <c r="A744" s="827"/>
      <c r="B744" s="876" t="s">
        <v>3072</v>
      </c>
      <c r="C744" s="842"/>
      <c r="D744" s="831"/>
      <c r="E744" s="774"/>
      <c r="F744" s="807"/>
    </row>
    <row r="745" spans="1:6">
      <c r="A745" s="827"/>
      <c r="B745" s="876" t="s">
        <v>3071</v>
      </c>
      <c r="C745" s="842"/>
      <c r="D745" s="831"/>
      <c r="E745" s="774"/>
      <c r="F745" s="807"/>
    </row>
    <row r="746" spans="1:6">
      <c r="A746" s="827"/>
      <c r="B746" s="876"/>
      <c r="C746" s="842"/>
      <c r="D746" s="831"/>
      <c r="E746" s="774"/>
      <c r="F746" s="807"/>
    </row>
    <row r="747" spans="1:6">
      <c r="A747" s="827"/>
      <c r="B747" s="941" t="s">
        <v>3070</v>
      </c>
      <c r="C747" s="842"/>
      <c r="D747" s="831"/>
    </row>
    <row r="748" spans="1:6" s="829" customFormat="1">
      <c r="A748" s="827"/>
      <c r="B748" s="905" t="s">
        <v>3069</v>
      </c>
      <c r="C748" s="842"/>
      <c r="D748" s="831"/>
      <c r="E748" s="770"/>
      <c r="F748" s="830"/>
    </row>
    <row r="749" spans="1:6" s="938" customFormat="1" ht="25.5">
      <c r="A749" s="827"/>
      <c r="B749" s="905" t="s">
        <v>3068</v>
      </c>
      <c r="C749" s="842"/>
      <c r="D749" s="831"/>
      <c r="E749" s="770"/>
      <c r="F749" s="830"/>
    </row>
    <row r="750" spans="1:6" s="829" customFormat="1">
      <c r="A750" s="827"/>
      <c r="B750" s="905"/>
      <c r="C750" s="842"/>
      <c r="D750" s="831"/>
      <c r="E750" s="770"/>
      <c r="F750" s="830"/>
    </row>
    <row r="751" spans="1:6" s="829" customFormat="1" ht="25.5">
      <c r="A751" s="827"/>
      <c r="B751" s="942" t="s">
        <v>3067</v>
      </c>
      <c r="C751" s="842"/>
      <c r="D751" s="831"/>
      <c r="E751" s="770"/>
      <c r="F751" s="830"/>
    </row>
    <row r="752" spans="1:6" s="938" customFormat="1">
      <c r="A752" s="827"/>
      <c r="B752" s="942" t="s">
        <v>3066</v>
      </c>
      <c r="C752" s="842"/>
      <c r="D752" s="831"/>
      <c r="E752" s="770"/>
      <c r="F752" s="830"/>
    </row>
    <row r="753" spans="1:6" s="938" customFormat="1">
      <c r="A753" s="827"/>
      <c r="B753" s="905" t="s">
        <v>3065</v>
      </c>
      <c r="C753" s="842"/>
      <c r="D753" s="831"/>
      <c r="E753" s="770"/>
      <c r="F753" s="830"/>
    </row>
    <row r="754" spans="1:6" ht="25.5">
      <c r="A754" s="827"/>
      <c r="B754" s="822"/>
      <c r="C754" s="829" t="s">
        <v>2</v>
      </c>
      <c r="D754" s="831">
        <v>1</v>
      </c>
      <c r="F754" s="830">
        <f>E754*D754</f>
        <v>0</v>
      </c>
    </row>
    <row r="755" spans="1:6">
      <c r="A755" s="827"/>
      <c r="B755" s="822"/>
      <c r="C755" s="829"/>
      <c r="D755" s="831"/>
    </row>
    <row r="756" spans="1:6">
      <c r="A756" s="827" t="s">
        <v>127</v>
      </c>
      <c r="B756" s="939" t="s">
        <v>3064</v>
      </c>
      <c r="C756" s="842"/>
      <c r="D756" s="831"/>
      <c r="E756" s="774"/>
      <c r="F756" s="807"/>
    </row>
    <row r="757" spans="1:6" ht="229.5">
      <c r="A757" s="827"/>
      <c r="B757" s="1766" t="s">
        <v>3983</v>
      </c>
      <c r="C757" s="842"/>
      <c r="D757" s="831"/>
      <c r="E757" s="774"/>
      <c r="F757" s="807"/>
    </row>
    <row r="758" spans="1:6">
      <c r="A758" s="827"/>
      <c r="B758" s="947" t="s">
        <v>3063</v>
      </c>
      <c r="C758" s="842"/>
      <c r="D758" s="831"/>
      <c r="E758" s="774"/>
      <c r="F758" s="807"/>
    </row>
    <row r="759" spans="1:6">
      <c r="A759" s="827"/>
      <c r="B759" s="947" t="s">
        <v>3062</v>
      </c>
      <c r="C759" s="842"/>
      <c r="D759" s="831"/>
      <c r="E759" s="774"/>
      <c r="F759" s="807"/>
    </row>
    <row r="760" spans="1:6">
      <c r="A760" s="827"/>
      <c r="B760" s="947" t="s">
        <v>3061</v>
      </c>
      <c r="C760" s="842"/>
      <c r="D760" s="831"/>
      <c r="E760" s="774"/>
      <c r="F760" s="807"/>
    </row>
    <row r="761" spans="1:6">
      <c r="A761" s="827"/>
      <c r="B761" s="947" t="s">
        <v>3060</v>
      </c>
      <c r="C761" s="842"/>
      <c r="D761" s="831"/>
      <c r="E761" s="774"/>
      <c r="F761" s="807"/>
    </row>
    <row r="762" spans="1:6">
      <c r="A762" s="827"/>
      <c r="B762" s="947" t="s">
        <v>3059</v>
      </c>
      <c r="C762" s="842"/>
      <c r="D762" s="831"/>
      <c r="E762" s="774"/>
      <c r="F762" s="807"/>
    </row>
    <row r="763" spans="1:6" ht="25.5">
      <c r="A763" s="827"/>
      <c r="B763" s="947" t="s">
        <v>3058</v>
      </c>
      <c r="C763" s="842"/>
      <c r="D763" s="831"/>
      <c r="E763" s="774"/>
      <c r="F763" s="807"/>
    </row>
    <row r="764" spans="1:6">
      <c r="A764" s="827"/>
      <c r="B764" s="947" t="s">
        <v>3057</v>
      </c>
      <c r="C764" s="842"/>
      <c r="D764" s="831"/>
      <c r="E764" s="774"/>
      <c r="F764" s="807"/>
    </row>
    <row r="765" spans="1:6">
      <c r="A765" s="827"/>
      <c r="B765" s="947" t="s">
        <v>3056</v>
      </c>
      <c r="C765" s="842"/>
      <c r="D765" s="831"/>
      <c r="E765" s="774"/>
      <c r="F765" s="807"/>
    </row>
    <row r="766" spans="1:6" ht="25.5">
      <c r="A766" s="827"/>
      <c r="B766" s="947" t="s">
        <v>3055</v>
      </c>
      <c r="C766" s="842"/>
      <c r="D766" s="831"/>
      <c r="E766" s="774"/>
      <c r="F766" s="807"/>
    </row>
    <row r="767" spans="1:6">
      <c r="A767" s="827"/>
      <c r="B767" s="942" t="s">
        <v>3054</v>
      </c>
      <c r="C767" s="842"/>
      <c r="D767" s="831"/>
      <c r="E767" s="774"/>
      <c r="F767" s="807"/>
    </row>
    <row r="768" spans="1:6">
      <c r="A768" s="827"/>
      <c r="B768" s="942" t="s">
        <v>3053</v>
      </c>
      <c r="C768" s="842"/>
      <c r="D768" s="831"/>
      <c r="E768" s="774"/>
      <c r="F768" s="807"/>
    </row>
    <row r="769" spans="1:6">
      <c r="A769" s="827"/>
      <c r="B769" s="942"/>
      <c r="C769" s="842"/>
      <c r="D769" s="831"/>
      <c r="E769" s="774"/>
      <c r="F769" s="807"/>
    </row>
    <row r="770" spans="1:6">
      <c r="A770" s="827"/>
      <c r="B770" s="942" t="s">
        <v>3052</v>
      </c>
      <c r="C770" s="842"/>
      <c r="D770" s="831"/>
      <c r="E770" s="774"/>
      <c r="F770" s="807"/>
    </row>
    <row r="771" spans="1:6">
      <c r="A771" s="827"/>
      <c r="B771" s="948" t="s">
        <v>3051</v>
      </c>
      <c r="C771" s="842"/>
      <c r="D771" s="831"/>
      <c r="E771" s="774"/>
      <c r="F771" s="807"/>
    </row>
    <row r="772" spans="1:6">
      <c r="A772" s="827"/>
      <c r="B772" s="942"/>
      <c r="C772" s="842"/>
      <c r="D772" s="831"/>
      <c r="E772" s="774"/>
      <c r="F772" s="807"/>
    </row>
    <row r="773" spans="1:6" ht="51">
      <c r="A773" s="827"/>
      <c r="B773" s="942" t="s">
        <v>3050</v>
      </c>
      <c r="C773" s="842"/>
      <c r="D773" s="831"/>
      <c r="E773" s="774"/>
      <c r="F773" s="807"/>
    </row>
    <row r="774" spans="1:6">
      <c r="A774" s="827"/>
      <c r="B774" s="942"/>
      <c r="C774" s="842"/>
      <c r="D774" s="831"/>
      <c r="E774" s="774"/>
      <c r="F774" s="807"/>
    </row>
    <row r="775" spans="1:6">
      <c r="A775" s="827"/>
      <c r="B775" s="942" t="s">
        <v>3034</v>
      </c>
      <c r="C775" s="842"/>
      <c r="D775" s="831"/>
      <c r="E775" s="774"/>
      <c r="F775" s="807"/>
    </row>
    <row r="776" spans="1:6">
      <c r="A776" s="827"/>
      <c r="B776" s="942"/>
      <c r="C776" s="842"/>
      <c r="D776" s="831"/>
      <c r="E776" s="774"/>
      <c r="F776" s="807"/>
    </row>
    <row r="777" spans="1:6" ht="25.5">
      <c r="A777" s="827"/>
      <c r="B777" s="942" t="s">
        <v>3049</v>
      </c>
      <c r="C777" s="842"/>
      <c r="D777" s="831"/>
      <c r="E777" s="774"/>
      <c r="F777" s="807"/>
    </row>
    <row r="778" spans="1:6">
      <c r="A778" s="827"/>
      <c r="B778" s="942"/>
      <c r="C778" s="842"/>
      <c r="D778" s="831"/>
      <c r="E778" s="774"/>
      <c r="F778" s="807"/>
    </row>
    <row r="779" spans="1:6" ht="25.5">
      <c r="A779" s="827"/>
      <c r="B779" s="942" t="s">
        <v>3048</v>
      </c>
      <c r="C779" s="842"/>
      <c r="D779" s="831"/>
      <c r="E779" s="774"/>
      <c r="F779" s="807"/>
    </row>
    <row r="780" spans="1:6" ht="14.25">
      <c r="A780" s="827"/>
      <c r="B780" s="870" t="s">
        <v>3047</v>
      </c>
      <c r="C780" s="842"/>
      <c r="D780" s="831"/>
      <c r="E780" s="774"/>
      <c r="F780" s="807"/>
    </row>
    <row r="781" spans="1:6" ht="25.5">
      <c r="A781" s="827"/>
      <c r="B781" s="870" t="s">
        <v>3046</v>
      </c>
      <c r="C781" s="842"/>
      <c r="D781" s="831"/>
      <c r="E781" s="774"/>
      <c r="F781" s="807"/>
    </row>
    <row r="782" spans="1:6">
      <c r="A782" s="827"/>
      <c r="B782" s="870" t="s">
        <v>3045</v>
      </c>
      <c r="C782" s="842"/>
      <c r="D782" s="831"/>
      <c r="E782" s="774"/>
      <c r="F782" s="807"/>
    </row>
    <row r="783" spans="1:6">
      <c r="A783" s="827"/>
      <c r="B783" s="942"/>
      <c r="C783" s="842"/>
      <c r="D783" s="831"/>
      <c r="E783" s="774"/>
      <c r="F783" s="807"/>
    </row>
    <row r="784" spans="1:6" ht="51">
      <c r="A784" s="827"/>
      <c r="B784" s="942" t="s">
        <v>3044</v>
      </c>
      <c r="C784" s="842"/>
      <c r="D784" s="831"/>
      <c r="E784" s="774"/>
      <c r="F784" s="807"/>
    </row>
    <row r="785" spans="1:6">
      <c r="A785" s="827"/>
      <c r="B785" s="942"/>
      <c r="C785" s="842"/>
      <c r="D785" s="831"/>
      <c r="E785" s="774"/>
      <c r="F785" s="807"/>
    </row>
    <row r="786" spans="1:6" ht="38.25">
      <c r="A786" s="827"/>
      <c r="B786" s="942" t="s">
        <v>3043</v>
      </c>
      <c r="C786" s="842"/>
      <c r="D786" s="831"/>
      <c r="E786" s="774"/>
      <c r="F786" s="807"/>
    </row>
    <row r="787" spans="1:6" ht="14.25">
      <c r="A787" s="827"/>
      <c r="B787" s="870" t="s">
        <v>3042</v>
      </c>
      <c r="C787" s="842"/>
      <c r="D787" s="831"/>
      <c r="E787" s="774"/>
      <c r="F787" s="807"/>
    </row>
    <row r="788" spans="1:6" ht="25.5">
      <c r="A788" s="827"/>
      <c r="B788" s="870" t="s">
        <v>3041</v>
      </c>
      <c r="C788" s="842"/>
      <c r="D788" s="831"/>
      <c r="E788" s="774"/>
      <c r="F788" s="807"/>
    </row>
    <row r="789" spans="1:6">
      <c r="A789" s="827"/>
      <c r="B789" s="870" t="s">
        <v>3040</v>
      </c>
      <c r="C789" s="842"/>
      <c r="D789" s="831"/>
      <c r="E789" s="774"/>
      <c r="F789" s="807"/>
    </row>
    <row r="790" spans="1:6">
      <c r="A790" s="827"/>
      <c r="B790" s="949"/>
      <c r="C790" s="842"/>
      <c r="D790" s="831"/>
      <c r="E790" s="774"/>
      <c r="F790" s="807"/>
    </row>
    <row r="791" spans="1:6" ht="51">
      <c r="A791" s="827"/>
      <c r="B791" s="949" t="s">
        <v>3039</v>
      </c>
      <c r="C791" s="842"/>
      <c r="D791" s="831"/>
      <c r="E791" s="774"/>
      <c r="F791" s="807"/>
    </row>
    <row r="792" spans="1:6">
      <c r="A792" s="827"/>
      <c r="B792" s="949"/>
      <c r="C792" s="842"/>
      <c r="D792" s="831"/>
      <c r="E792" s="774"/>
      <c r="F792" s="807"/>
    </row>
    <row r="793" spans="1:6" ht="127.5">
      <c r="A793" s="827"/>
      <c r="B793" s="879" t="s">
        <v>3038</v>
      </c>
      <c r="C793" s="842"/>
      <c r="D793" s="831"/>
      <c r="E793" s="774"/>
      <c r="F793" s="807"/>
    </row>
    <row r="794" spans="1:6">
      <c r="A794" s="827"/>
      <c r="B794" s="949"/>
      <c r="C794" s="842"/>
      <c r="D794" s="831"/>
      <c r="E794" s="774"/>
      <c r="F794" s="807"/>
    </row>
    <row r="795" spans="1:6" ht="38.25">
      <c r="A795" s="827"/>
      <c r="B795" s="942" t="s">
        <v>3037</v>
      </c>
      <c r="C795" s="842"/>
      <c r="D795" s="831"/>
      <c r="E795" s="774"/>
      <c r="F795" s="807"/>
    </row>
    <row r="796" spans="1:6">
      <c r="A796" s="827"/>
      <c r="B796" s="942"/>
      <c r="C796" s="842"/>
      <c r="D796" s="831"/>
      <c r="E796" s="774"/>
      <c r="F796" s="807"/>
    </row>
    <row r="797" spans="1:6">
      <c r="A797" s="827"/>
      <c r="B797" s="942" t="s">
        <v>3031</v>
      </c>
      <c r="C797" s="842"/>
      <c r="D797" s="831"/>
      <c r="E797" s="774"/>
      <c r="F797" s="807"/>
    </row>
    <row r="798" spans="1:6">
      <c r="A798" s="827"/>
      <c r="B798" s="942"/>
      <c r="C798" s="842"/>
      <c r="D798" s="831"/>
      <c r="E798" s="774"/>
      <c r="F798" s="807"/>
    </row>
    <row r="799" spans="1:6">
      <c r="A799" s="827"/>
      <c r="B799" s="948" t="s">
        <v>3036</v>
      </c>
      <c r="C799" s="842"/>
      <c r="D799" s="831"/>
      <c r="E799" s="774"/>
      <c r="F799" s="807"/>
    </row>
    <row r="800" spans="1:6" ht="38.25">
      <c r="A800" s="827"/>
      <c r="B800" s="942" t="s">
        <v>3035</v>
      </c>
      <c r="C800" s="842"/>
      <c r="D800" s="831"/>
      <c r="E800" s="774"/>
      <c r="F800" s="807"/>
    </row>
    <row r="801" spans="1:6">
      <c r="A801" s="827"/>
      <c r="B801" s="942"/>
      <c r="C801" s="842"/>
      <c r="D801" s="831"/>
      <c r="E801" s="774"/>
      <c r="F801" s="807"/>
    </row>
    <row r="802" spans="1:6">
      <c r="A802" s="827"/>
      <c r="B802" s="942" t="s">
        <v>3034</v>
      </c>
      <c r="C802" s="842"/>
      <c r="D802" s="831"/>
      <c r="E802" s="774"/>
      <c r="F802" s="807"/>
    </row>
    <row r="803" spans="1:6" ht="229.5">
      <c r="A803" s="827"/>
      <c r="B803" s="942" t="s">
        <v>3033</v>
      </c>
      <c r="C803" s="842"/>
      <c r="D803" s="831"/>
      <c r="E803" s="774"/>
      <c r="F803" s="807"/>
    </row>
    <row r="804" spans="1:6">
      <c r="A804" s="827"/>
      <c r="B804" s="942"/>
      <c r="C804" s="842"/>
      <c r="D804" s="831"/>
      <c r="E804" s="774"/>
      <c r="F804" s="807"/>
    </row>
    <row r="805" spans="1:6" ht="127.5">
      <c r="A805" s="827"/>
      <c r="B805" s="879" t="s">
        <v>3032</v>
      </c>
      <c r="C805" s="842"/>
      <c r="D805" s="831"/>
      <c r="E805" s="774"/>
      <c r="F805" s="807"/>
    </row>
    <row r="806" spans="1:6">
      <c r="A806" s="827"/>
      <c r="B806" s="879"/>
      <c r="C806" s="842"/>
      <c r="D806" s="831"/>
      <c r="E806" s="774"/>
      <c r="F806" s="807"/>
    </row>
    <row r="807" spans="1:6">
      <c r="A807" s="827"/>
      <c r="B807" s="942" t="s">
        <v>3031</v>
      </c>
      <c r="C807" s="842"/>
      <c r="D807" s="831"/>
      <c r="E807" s="774"/>
      <c r="F807" s="807"/>
    </row>
    <row r="808" spans="1:6">
      <c r="A808" s="827"/>
      <c r="B808" s="942"/>
      <c r="C808" s="842"/>
      <c r="D808" s="831"/>
      <c r="E808" s="774"/>
      <c r="F808" s="807"/>
    </row>
    <row r="809" spans="1:6" ht="51">
      <c r="A809" s="827"/>
      <c r="B809" s="942" t="s">
        <v>3030</v>
      </c>
      <c r="C809" s="842"/>
      <c r="D809" s="831"/>
      <c r="E809" s="774"/>
      <c r="F809" s="807"/>
    </row>
    <row r="810" spans="1:6">
      <c r="A810" s="827"/>
      <c r="B810" s="942"/>
      <c r="C810" s="842"/>
      <c r="D810" s="831"/>
      <c r="E810" s="774"/>
      <c r="F810" s="807"/>
    </row>
    <row r="811" spans="1:6" ht="89.25">
      <c r="A811" s="827"/>
      <c r="B811" s="947" t="s">
        <v>3029</v>
      </c>
      <c r="C811" s="842"/>
      <c r="D811" s="831"/>
      <c r="E811" s="774"/>
      <c r="F811" s="807"/>
    </row>
    <row r="812" spans="1:6">
      <c r="A812" s="827"/>
      <c r="B812" s="942"/>
      <c r="C812" s="842"/>
      <c r="D812" s="831"/>
      <c r="E812" s="774"/>
      <c r="F812" s="807"/>
    </row>
    <row r="813" spans="1:6" ht="25.5">
      <c r="A813" s="827"/>
      <c r="B813" s="942" t="s">
        <v>3028</v>
      </c>
      <c r="C813" s="842"/>
      <c r="D813" s="831"/>
      <c r="E813" s="774"/>
      <c r="F813" s="807"/>
    </row>
    <row r="814" spans="1:6">
      <c r="A814" s="827"/>
      <c r="B814" s="942" t="s">
        <v>3027</v>
      </c>
      <c r="C814" s="842"/>
      <c r="D814" s="831"/>
      <c r="E814" s="774"/>
      <c r="F814" s="807"/>
    </row>
    <row r="815" spans="1:6" ht="25.5">
      <c r="A815" s="827"/>
      <c r="B815" s="408" t="s">
        <v>3026</v>
      </c>
      <c r="C815" s="842"/>
      <c r="D815" s="831"/>
    </row>
    <row r="816" spans="1:6">
      <c r="A816" s="827"/>
      <c r="B816" s="822"/>
      <c r="C816" s="829"/>
      <c r="D816" s="831"/>
    </row>
    <row r="817" spans="1:6" ht="25.5">
      <c r="A817" s="827" t="s">
        <v>128</v>
      </c>
      <c r="B817" s="950" t="s">
        <v>3025</v>
      </c>
      <c r="C817" s="842"/>
      <c r="D817" s="831"/>
    </row>
    <row r="818" spans="1:6">
      <c r="A818" s="827"/>
      <c r="B818" s="940" t="s">
        <v>3010</v>
      </c>
      <c r="C818" s="942" t="s">
        <v>93</v>
      </c>
      <c r="D818" s="951">
        <v>1</v>
      </c>
      <c r="F818" s="830">
        <f>D818*E818</f>
        <v>0</v>
      </c>
    </row>
    <row r="819" spans="1:6" ht="25.5">
      <c r="A819" s="827"/>
      <c r="B819" s="940" t="s">
        <v>3009</v>
      </c>
      <c r="C819" s="942" t="s">
        <v>93</v>
      </c>
      <c r="D819" s="951">
        <v>2</v>
      </c>
      <c r="F819" s="830">
        <f t="shared" ref="F819:F882" si="6">D819*E819</f>
        <v>0</v>
      </c>
    </row>
    <row r="820" spans="1:6">
      <c r="A820" s="827"/>
      <c r="B820" s="408" t="s">
        <v>3005</v>
      </c>
      <c r="C820" s="942" t="s">
        <v>93</v>
      </c>
      <c r="D820" s="952">
        <v>2</v>
      </c>
      <c r="F820" s="830">
        <f t="shared" si="6"/>
        <v>0</v>
      </c>
    </row>
    <row r="821" spans="1:6" ht="25.5">
      <c r="A821" s="827"/>
      <c r="B821" s="940" t="s">
        <v>3020</v>
      </c>
      <c r="C821" s="942" t="s">
        <v>93</v>
      </c>
      <c r="D821" s="951">
        <v>1</v>
      </c>
      <c r="F821" s="830">
        <f t="shared" si="6"/>
        <v>0</v>
      </c>
    </row>
    <row r="822" spans="1:6">
      <c r="A822" s="827"/>
      <c r="B822" s="905" t="s">
        <v>3008</v>
      </c>
      <c r="C822" s="942" t="s">
        <v>93</v>
      </c>
      <c r="D822" s="952">
        <v>1</v>
      </c>
      <c r="F822" s="830">
        <f t="shared" si="6"/>
        <v>0</v>
      </c>
    </row>
    <row r="823" spans="1:6">
      <c r="A823" s="827"/>
      <c r="B823" s="940" t="s">
        <v>3007</v>
      </c>
      <c r="C823" s="942" t="s">
        <v>93</v>
      </c>
      <c r="D823" s="952">
        <v>2</v>
      </c>
      <c r="F823" s="830">
        <f t="shared" si="6"/>
        <v>0</v>
      </c>
    </row>
    <row r="824" spans="1:6">
      <c r="A824" s="827"/>
      <c r="B824" s="408" t="s">
        <v>3005</v>
      </c>
      <c r="C824" s="942" t="s">
        <v>93</v>
      </c>
      <c r="D824" s="952">
        <v>2</v>
      </c>
      <c r="F824" s="830">
        <f t="shared" si="6"/>
        <v>0</v>
      </c>
    </row>
    <row r="825" spans="1:6" ht="25.5">
      <c r="A825" s="827"/>
      <c r="B825" s="905" t="s">
        <v>3004</v>
      </c>
      <c r="C825" s="942" t="s">
        <v>93</v>
      </c>
      <c r="D825" s="952">
        <v>2</v>
      </c>
      <c r="F825" s="830">
        <f t="shared" si="6"/>
        <v>0</v>
      </c>
    </row>
    <row r="826" spans="1:6" ht="25.5">
      <c r="A826" s="827"/>
      <c r="B826" s="879" t="s">
        <v>3024</v>
      </c>
      <c r="C826" s="942" t="s">
        <v>93</v>
      </c>
      <c r="D826" s="952">
        <v>2</v>
      </c>
      <c r="F826" s="830">
        <f t="shared" si="6"/>
        <v>0</v>
      </c>
    </row>
    <row r="827" spans="1:6">
      <c r="A827" s="827"/>
      <c r="B827" s="879" t="s">
        <v>3000</v>
      </c>
      <c r="C827" s="942" t="s">
        <v>93</v>
      </c>
      <c r="D827" s="952">
        <v>6</v>
      </c>
      <c r="F827" s="830">
        <f t="shared" si="6"/>
        <v>0</v>
      </c>
    </row>
    <row r="828" spans="1:6">
      <c r="A828" s="827"/>
      <c r="B828" s="879" t="s">
        <v>2999</v>
      </c>
      <c r="C828" s="942" t="s">
        <v>93</v>
      </c>
      <c r="D828" s="952">
        <v>2</v>
      </c>
      <c r="F828" s="830">
        <f t="shared" si="6"/>
        <v>0</v>
      </c>
    </row>
    <row r="829" spans="1:6" ht="25.5">
      <c r="A829" s="827"/>
      <c r="B829" s="822"/>
      <c r="C829" s="859" t="s">
        <v>2</v>
      </c>
      <c r="D829" s="831">
        <v>2</v>
      </c>
      <c r="F829" s="830">
        <f t="shared" si="6"/>
        <v>0</v>
      </c>
    </row>
    <row r="830" spans="1:6">
      <c r="A830" s="827"/>
      <c r="B830" s="905"/>
      <c r="C830" s="953"/>
      <c r="D830" s="954"/>
      <c r="F830" s="830">
        <f t="shared" si="6"/>
        <v>0</v>
      </c>
    </row>
    <row r="831" spans="1:6" ht="25.5">
      <c r="A831" s="827" t="s">
        <v>129</v>
      </c>
      <c r="B831" s="950" t="s">
        <v>3023</v>
      </c>
      <c r="C831" s="859"/>
      <c r="D831" s="831"/>
      <c r="F831" s="830">
        <f t="shared" si="6"/>
        <v>0</v>
      </c>
    </row>
    <row r="832" spans="1:6">
      <c r="A832" s="827"/>
      <c r="B832" s="940" t="s">
        <v>3010</v>
      </c>
      <c r="C832" s="942" t="s">
        <v>93</v>
      </c>
      <c r="D832" s="951">
        <v>1</v>
      </c>
      <c r="F832" s="830">
        <f t="shared" si="6"/>
        <v>0</v>
      </c>
    </row>
    <row r="833" spans="1:6" ht="25.5">
      <c r="A833" s="827"/>
      <c r="B833" s="940" t="s">
        <v>3022</v>
      </c>
      <c r="C833" s="942" t="s">
        <v>93</v>
      </c>
      <c r="D833" s="951">
        <v>2</v>
      </c>
      <c r="F833" s="830">
        <f t="shared" si="6"/>
        <v>0</v>
      </c>
    </row>
    <row r="834" spans="1:6" ht="25.5">
      <c r="A834" s="827"/>
      <c r="B834" s="940" t="s">
        <v>3020</v>
      </c>
      <c r="C834" s="942" t="s">
        <v>93</v>
      </c>
      <c r="D834" s="951">
        <v>1</v>
      </c>
      <c r="F834" s="830">
        <f t="shared" si="6"/>
        <v>0</v>
      </c>
    </row>
    <row r="835" spans="1:6">
      <c r="A835" s="827"/>
      <c r="B835" s="905" t="s">
        <v>3008</v>
      </c>
      <c r="C835" s="942" t="s">
        <v>93</v>
      </c>
      <c r="D835" s="952">
        <v>1</v>
      </c>
      <c r="F835" s="830">
        <f t="shared" si="6"/>
        <v>0</v>
      </c>
    </row>
    <row r="836" spans="1:6">
      <c r="A836" s="827"/>
      <c r="B836" s="940" t="s">
        <v>3007</v>
      </c>
      <c r="C836" s="942" t="s">
        <v>93</v>
      </c>
      <c r="D836" s="952">
        <v>2</v>
      </c>
      <c r="F836" s="830">
        <f t="shared" si="6"/>
        <v>0</v>
      </c>
    </row>
    <row r="837" spans="1:6" ht="25.5">
      <c r="A837" s="827"/>
      <c r="B837" s="408" t="s">
        <v>3016</v>
      </c>
      <c r="C837" s="942" t="s">
        <v>93</v>
      </c>
      <c r="D837" s="952">
        <v>2</v>
      </c>
      <c r="F837" s="830">
        <f t="shared" si="6"/>
        <v>0</v>
      </c>
    </row>
    <row r="838" spans="1:6" ht="25.5">
      <c r="A838" s="827"/>
      <c r="B838" s="905" t="s">
        <v>3004</v>
      </c>
      <c r="C838" s="942" t="s">
        <v>93</v>
      </c>
      <c r="D838" s="952">
        <v>2</v>
      </c>
      <c r="F838" s="830">
        <f t="shared" si="6"/>
        <v>0</v>
      </c>
    </row>
    <row r="839" spans="1:6" ht="25.5">
      <c r="A839" s="827"/>
      <c r="B839" s="879" t="s">
        <v>3002</v>
      </c>
      <c r="C839" s="942" t="s">
        <v>93</v>
      </c>
      <c r="D839" s="952">
        <v>2</v>
      </c>
      <c r="F839" s="830">
        <f t="shared" si="6"/>
        <v>0</v>
      </c>
    </row>
    <row r="840" spans="1:6">
      <c r="A840" s="827"/>
      <c r="B840" s="879" t="s">
        <v>3000</v>
      </c>
      <c r="C840" s="942" t="s">
        <v>93</v>
      </c>
      <c r="D840" s="952">
        <v>6</v>
      </c>
      <c r="F840" s="830">
        <f t="shared" si="6"/>
        <v>0</v>
      </c>
    </row>
    <row r="841" spans="1:6">
      <c r="A841" s="827"/>
      <c r="B841" s="879" t="s">
        <v>2999</v>
      </c>
      <c r="C841" s="942" t="s">
        <v>93</v>
      </c>
      <c r="D841" s="952">
        <v>2</v>
      </c>
      <c r="F841" s="830">
        <f t="shared" si="6"/>
        <v>0</v>
      </c>
    </row>
    <row r="842" spans="1:6">
      <c r="A842" s="827"/>
      <c r="B842" s="822"/>
      <c r="C842" s="859" t="s">
        <v>1529</v>
      </c>
      <c r="D842" s="831">
        <v>1</v>
      </c>
      <c r="F842" s="830">
        <f t="shared" si="6"/>
        <v>0</v>
      </c>
    </row>
    <row r="843" spans="1:6">
      <c r="A843" s="827"/>
      <c r="B843" s="905"/>
      <c r="C843" s="859"/>
      <c r="D843" s="831"/>
      <c r="F843" s="830">
        <f t="shared" si="6"/>
        <v>0</v>
      </c>
    </row>
    <row r="844" spans="1:6" ht="25.5">
      <c r="A844" s="827" t="s">
        <v>130</v>
      </c>
      <c r="B844" s="950" t="s">
        <v>3021</v>
      </c>
      <c r="C844" s="859"/>
      <c r="D844" s="831"/>
      <c r="F844" s="830">
        <f t="shared" si="6"/>
        <v>0</v>
      </c>
    </row>
    <row r="845" spans="1:6">
      <c r="A845" s="827"/>
      <c r="B845" s="940" t="s">
        <v>3010</v>
      </c>
      <c r="C845" s="942" t="s">
        <v>93</v>
      </c>
      <c r="D845" s="951">
        <v>1</v>
      </c>
      <c r="F845" s="830">
        <f t="shared" si="6"/>
        <v>0</v>
      </c>
    </row>
    <row r="846" spans="1:6" ht="25.5">
      <c r="A846" s="827"/>
      <c r="B846" s="940" t="s">
        <v>3009</v>
      </c>
      <c r="C846" s="942" t="s">
        <v>93</v>
      </c>
      <c r="D846" s="951">
        <v>2</v>
      </c>
      <c r="F846" s="830">
        <f t="shared" si="6"/>
        <v>0</v>
      </c>
    </row>
    <row r="847" spans="1:6" ht="25.5">
      <c r="A847" s="827"/>
      <c r="B847" s="940" t="s">
        <v>3020</v>
      </c>
      <c r="C847" s="942" t="s">
        <v>93</v>
      </c>
      <c r="D847" s="951">
        <v>1</v>
      </c>
      <c r="F847" s="830">
        <f t="shared" si="6"/>
        <v>0</v>
      </c>
    </row>
    <row r="848" spans="1:6">
      <c r="A848" s="827"/>
      <c r="B848" s="905" t="s">
        <v>3008</v>
      </c>
      <c r="C848" s="942" t="s">
        <v>93</v>
      </c>
      <c r="D848" s="952">
        <v>1</v>
      </c>
      <c r="F848" s="830">
        <f t="shared" si="6"/>
        <v>0</v>
      </c>
    </row>
    <row r="849" spans="1:6">
      <c r="A849" s="827"/>
      <c r="B849" s="940" t="s">
        <v>3007</v>
      </c>
      <c r="C849" s="942" t="s">
        <v>93</v>
      </c>
      <c r="D849" s="952">
        <v>2</v>
      </c>
      <c r="F849" s="830">
        <f t="shared" si="6"/>
        <v>0</v>
      </c>
    </row>
    <row r="850" spans="1:6">
      <c r="A850" s="827"/>
      <c r="B850" s="408" t="s">
        <v>3005</v>
      </c>
      <c r="C850" s="942" t="s">
        <v>93</v>
      </c>
      <c r="D850" s="952">
        <v>2</v>
      </c>
      <c r="F850" s="830">
        <f t="shared" si="6"/>
        <v>0</v>
      </c>
    </row>
    <row r="851" spans="1:6" ht="25.5">
      <c r="A851" s="827"/>
      <c r="B851" s="905" t="s">
        <v>3004</v>
      </c>
      <c r="C851" s="942" t="s">
        <v>93</v>
      </c>
      <c r="D851" s="952">
        <v>2</v>
      </c>
      <c r="F851" s="830">
        <f t="shared" si="6"/>
        <v>0</v>
      </c>
    </row>
    <row r="852" spans="1:6" ht="25.5">
      <c r="A852" s="827"/>
      <c r="B852" s="879" t="s">
        <v>3012</v>
      </c>
      <c r="C852" s="942" t="s">
        <v>93</v>
      </c>
      <c r="D852" s="952">
        <v>2</v>
      </c>
      <c r="F852" s="830">
        <f t="shared" si="6"/>
        <v>0</v>
      </c>
    </row>
    <row r="853" spans="1:6">
      <c r="A853" s="827"/>
      <c r="B853" s="879" t="s">
        <v>3000</v>
      </c>
      <c r="C853" s="942" t="s">
        <v>93</v>
      </c>
      <c r="D853" s="952">
        <v>6</v>
      </c>
      <c r="F853" s="830">
        <f t="shared" si="6"/>
        <v>0</v>
      </c>
    </row>
    <row r="854" spans="1:6">
      <c r="A854" s="827"/>
      <c r="B854" s="879" t="s">
        <v>3019</v>
      </c>
      <c r="C854" s="942" t="s">
        <v>93</v>
      </c>
      <c r="D854" s="952">
        <v>1</v>
      </c>
      <c r="F854" s="830">
        <f t="shared" si="6"/>
        <v>0</v>
      </c>
    </row>
    <row r="855" spans="1:6" ht="25.5">
      <c r="A855" s="827"/>
      <c r="B855" s="822"/>
      <c r="C855" s="859" t="s">
        <v>2</v>
      </c>
      <c r="D855" s="831">
        <v>3</v>
      </c>
      <c r="F855" s="830">
        <f t="shared" si="6"/>
        <v>0</v>
      </c>
    </row>
    <row r="856" spans="1:6">
      <c r="A856" s="827"/>
      <c r="B856" s="905"/>
      <c r="C856" s="859"/>
      <c r="D856" s="831"/>
      <c r="F856" s="830">
        <f t="shared" si="6"/>
        <v>0</v>
      </c>
    </row>
    <row r="857" spans="1:6" ht="25.5">
      <c r="A857" s="827" t="s">
        <v>133</v>
      </c>
      <c r="B857" s="950" t="s">
        <v>3018</v>
      </c>
      <c r="C857" s="842"/>
      <c r="D857" s="831"/>
      <c r="F857" s="830">
        <f t="shared" si="6"/>
        <v>0</v>
      </c>
    </row>
    <row r="858" spans="1:6">
      <c r="A858" s="827"/>
      <c r="B858" s="940" t="s">
        <v>3010</v>
      </c>
      <c r="C858" s="942" t="s">
        <v>93</v>
      </c>
      <c r="D858" s="951">
        <v>1</v>
      </c>
      <c r="F858" s="830">
        <f t="shared" si="6"/>
        <v>0</v>
      </c>
    </row>
    <row r="859" spans="1:6" ht="25.5">
      <c r="A859" s="827"/>
      <c r="B859" s="940" t="s">
        <v>3009</v>
      </c>
      <c r="C859" s="942" t="s">
        <v>93</v>
      </c>
      <c r="D859" s="951">
        <v>1</v>
      </c>
      <c r="F859" s="830">
        <f t="shared" si="6"/>
        <v>0</v>
      </c>
    </row>
    <row r="860" spans="1:6" ht="25.5">
      <c r="A860" s="827"/>
      <c r="B860" s="940" t="s">
        <v>3014</v>
      </c>
      <c r="C860" s="942" t="s">
        <v>93</v>
      </c>
      <c r="D860" s="951">
        <v>1</v>
      </c>
      <c r="F860" s="830">
        <f t="shared" si="6"/>
        <v>0</v>
      </c>
    </row>
    <row r="861" spans="1:6">
      <c r="A861" s="827"/>
      <c r="B861" s="940" t="s">
        <v>3013</v>
      </c>
      <c r="C861" s="942" t="s">
        <v>93</v>
      </c>
      <c r="D861" s="951">
        <v>1</v>
      </c>
      <c r="F861" s="830">
        <f t="shared" si="6"/>
        <v>0</v>
      </c>
    </row>
    <row r="862" spans="1:6">
      <c r="A862" s="827"/>
      <c r="B862" s="905" t="s">
        <v>3008</v>
      </c>
      <c r="C862" s="942" t="s">
        <v>93</v>
      </c>
      <c r="D862" s="952">
        <v>1</v>
      </c>
      <c r="F862" s="830">
        <f t="shared" si="6"/>
        <v>0</v>
      </c>
    </row>
    <row r="863" spans="1:6">
      <c r="A863" s="827"/>
      <c r="B863" s="940" t="s">
        <v>3007</v>
      </c>
      <c r="C863" s="942" t="s">
        <v>93</v>
      </c>
      <c r="D863" s="952">
        <v>1</v>
      </c>
      <c r="F863" s="830">
        <f t="shared" si="6"/>
        <v>0</v>
      </c>
    </row>
    <row r="864" spans="1:6">
      <c r="A864" s="827"/>
      <c r="B864" s="940" t="s">
        <v>3006</v>
      </c>
      <c r="C864" s="942" t="s">
        <v>93</v>
      </c>
      <c r="D864" s="952">
        <v>2</v>
      </c>
      <c r="F864" s="830">
        <f t="shared" si="6"/>
        <v>0</v>
      </c>
    </row>
    <row r="865" spans="1:6">
      <c r="A865" s="827"/>
      <c r="B865" s="408" t="s">
        <v>3005</v>
      </c>
      <c r="C865" s="942" t="s">
        <v>93</v>
      </c>
      <c r="D865" s="952">
        <v>2</v>
      </c>
      <c r="F865" s="830">
        <f t="shared" si="6"/>
        <v>0</v>
      </c>
    </row>
    <row r="866" spans="1:6" ht="25.5">
      <c r="A866" s="827"/>
      <c r="B866" s="905" t="s">
        <v>3004</v>
      </c>
      <c r="C866" s="942" t="s">
        <v>93</v>
      </c>
      <c r="D866" s="952">
        <v>2</v>
      </c>
      <c r="F866" s="830">
        <f t="shared" si="6"/>
        <v>0</v>
      </c>
    </row>
    <row r="867" spans="1:6" ht="25.5">
      <c r="A867" s="827"/>
      <c r="B867" s="879" t="s">
        <v>3003</v>
      </c>
      <c r="C867" s="942" t="s">
        <v>93</v>
      </c>
      <c r="D867" s="952">
        <v>2</v>
      </c>
      <c r="F867" s="830">
        <f t="shared" si="6"/>
        <v>0</v>
      </c>
    </row>
    <row r="868" spans="1:6">
      <c r="A868" s="827"/>
      <c r="B868" s="879" t="s">
        <v>3001</v>
      </c>
      <c r="C868" s="942" t="s">
        <v>93</v>
      </c>
      <c r="D868" s="952">
        <v>6</v>
      </c>
      <c r="F868" s="830">
        <f t="shared" si="6"/>
        <v>0</v>
      </c>
    </row>
    <row r="869" spans="1:6">
      <c r="A869" s="827"/>
      <c r="B869" s="879" t="s">
        <v>2999</v>
      </c>
      <c r="C869" s="942" t="s">
        <v>93</v>
      </c>
      <c r="D869" s="952">
        <v>2</v>
      </c>
      <c r="F869" s="830">
        <f t="shared" si="6"/>
        <v>0</v>
      </c>
    </row>
    <row r="870" spans="1:6" ht="25.5">
      <c r="A870" s="827"/>
      <c r="B870" s="822"/>
      <c r="C870" s="859" t="s">
        <v>2</v>
      </c>
      <c r="D870" s="831">
        <v>1</v>
      </c>
      <c r="F870" s="830">
        <f t="shared" si="6"/>
        <v>0</v>
      </c>
    </row>
    <row r="871" spans="1:6">
      <c r="A871" s="827"/>
      <c r="B871" s="955"/>
      <c r="C871" s="842"/>
      <c r="D871" s="831"/>
      <c r="F871" s="830">
        <f t="shared" si="6"/>
        <v>0</v>
      </c>
    </row>
    <row r="872" spans="1:6" s="829" customFormat="1" ht="25.5">
      <c r="A872" s="827" t="s">
        <v>135</v>
      </c>
      <c r="B872" s="950" t="s">
        <v>3017</v>
      </c>
      <c r="C872" s="842"/>
      <c r="D872" s="831"/>
      <c r="E872" s="770"/>
      <c r="F872" s="830">
        <f t="shared" si="6"/>
        <v>0</v>
      </c>
    </row>
    <row r="873" spans="1:6">
      <c r="A873" s="827"/>
      <c r="B873" s="940" t="s">
        <v>3010</v>
      </c>
      <c r="C873" s="942" t="s">
        <v>93</v>
      </c>
      <c r="D873" s="951">
        <v>1</v>
      </c>
      <c r="F873" s="830">
        <f t="shared" si="6"/>
        <v>0</v>
      </c>
    </row>
    <row r="874" spans="1:6" ht="25.5">
      <c r="A874" s="827"/>
      <c r="B874" s="940" t="s">
        <v>3009</v>
      </c>
      <c r="C874" s="942" t="s">
        <v>93</v>
      </c>
      <c r="D874" s="951">
        <v>1</v>
      </c>
      <c r="F874" s="830">
        <f t="shared" si="6"/>
        <v>0</v>
      </c>
    </row>
    <row r="875" spans="1:6" ht="25.5">
      <c r="A875" s="827"/>
      <c r="B875" s="940" t="s">
        <v>3014</v>
      </c>
      <c r="C875" s="942" t="s">
        <v>93</v>
      </c>
      <c r="D875" s="951">
        <v>1</v>
      </c>
      <c r="F875" s="830">
        <f t="shared" si="6"/>
        <v>0</v>
      </c>
    </row>
    <row r="876" spans="1:6">
      <c r="A876" s="827"/>
      <c r="B876" s="940" t="s">
        <v>3013</v>
      </c>
      <c r="C876" s="942" t="s">
        <v>93</v>
      </c>
      <c r="D876" s="951">
        <v>1</v>
      </c>
      <c r="F876" s="830">
        <f t="shared" si="6"/>
        <v>0</v>
      </c>
    </row>
    <row r="877" spans="1:6">
      <c r="A877" s="827"/>
      <c r="B877" s="905" t="s">
        <v>3008</v>
      </c>
      <c r="C877" s="942" t="s">
        <v>93</v>
      </c>
      <c r="D877" s="952">
        <v>1</v>
      </c>
      <c r="F877" s="830">
        <f t="shared" si="6"/>
        <v>0</v>
      </c>
    </row>
    <row r="878" spans="1:6">
      <c r="A878" s="827"/>
      <c r="B878" s="940" t="s">
        <v>3007</v>
      </c>
      <c r="C878" s="942" t="s">
        <v>93</v>
      </c>
      <c r="D878" s="952">
        <v>3</v>
      </c>
      <c r="F878" s="830">
        <f t="shared" si="6"/>
        <v>0</v>
      </c>
    </row>
    <row r="879" spans="1:6">
      <c r="A879" s="827"/>
      <c r="B879" s="408" t="s">
        <v>3005</v>
      </c>
      <c r="C879" s="942" t="s">
        <v>93</v>
      </c>
      <c r="D879" s="952">
        <v>2</v>
      </c>
      <c r="F879" s="830">
        <f t="shared" si="6"/>
        <v>0</v>
      </c>
    </row>
    <row r="880" spans="1:6" ht="25.5">
      <c r="A880" s="827"/>
      <c r="B880" s="408" t="s">
        <v>3016</v>
      </c>
      <c r="C880" s="942" t="s">
        <v>93</v>
      </c>
      <c r="D880" s="952">
        <v>1</v>
      </c>
      <c r="F880" s="830">
        <f t="shared" si="6"/>
        <v>0</v>
      </c>
    </row>
    <row r="881" spans="1:6" ht="25.5">
      <c r="A881" s="827"/>
      <c r="B881" s="905" t="s">
        <v>3004</v>
      </c>
      <c r="C881" s="942" t="s">
        <v>93</v>
      </c>
      <c r="D881" s="952">
        <v>2</v>
      </c>
      <c r="F881" s="830">
        <f t="shared" si="6"/>
        <v>0</v>
      </c>
    </row>
    <row r="882" spans="1:6" ht="25.5">
      <c r="A882" s="827"/>
      <c r="B882" s="879" t="s">
        <v>3012</v>
      </c>
      <c r="C882" s="942" t="s">
        <v>93</v>
      </c>
      <c r="D882" s="952">
        <v>2</v>
      </c>
      <c r="F882" s="830">
        <f t="shared" si="6"/>
        <v>0</v>
      </c>
    </row>
    <row r="883" spans="1:6">
      <c r="A883" s="827"/>
      <c r="B883" s="879" t="s">
        <v>3000</v>
      </c>
      <c r="C883" s="942" t="s">
        <v>93</v>
      </c>
      <c r="D883" s="952">
        <v>6</v>
      </c>
      <c r="F883" s="830">
        <f t="shared" ref="F883:F940" si="7">D883*E883</f>
        <v>0</v>
      </c>
    </row>
    <row r="884" spans="1:6">
      <c r="A884" s="827"/>
      <c r="B884" s="879" t="s">
        <v>2999</v>
      </c>
      <c r="C884" s="942" t="s">
        <v>93</v>
      </c>
      <c r="D884" s="952">
        <v>2</v>
      </c>
      <c r="F884" s="830">
        <f t="shared" si="7"/>
        <v>0</v>
      </c>
    </row>
    <row r="885" spans="1:6" ht="25.5">
      <c r="A885" s="827"/>
      <c r="B885" s="822"/>
      <c r="C885" s="859" t="s">
        <v>2</v>
      </c>
      <c r="D885" s="831">
        <v>1</v>
      </c>
      <c r="F885" s="830">
        <f t="shared" si="7"/>
        <v>0</v>
      </c>
    </row>
    <row r="886" spans="1:6">
      <c r="A886" s="827"/>
      <c r="B886" s="905"/>
      <c r="C886" s="842"/>
      <c r="D886" s="831"/>
      <c r="F886" s="830">
        <f t="shared" si="7"/>
        <v>0</v>
      </c>
    </row>
    <row r="887" spans="1:6" ht="25.5">
      <c r="A887" s="827" t="s">
        <v>136</v>
      </c>
      <c r="B887" s="950" t="s">
        <v>3015</v>
      </c>
      <c r="C887" s="842"/>
      <c r="D887" s="831"/>
      <c r="F887" s="830">
        <f t="shared" si="7"/>
        <v>0</v>
      </c>
    </row>
    <row r="888" spans="1:6" ht="25.5">
      <c r="A888" s="827"/>
      <c r="B888" s="940" t="s">
        <v>3009</v>
      </c>
      <c r="C888" s="942" t="s">
        <v>93</v>
      </c>
      <c r="D888" s="951">
        <v>1</v>
      </c>
      <c r="F888" s="830">
        <f t="shared" si="7"/>
        <v>0</v>
      </c>
    </row>
    <row r="889" spans="1:6" ht="25.5">
      <c r="A889" s="827"/>
      <c r="B889" s="940" t="s">
        <v>3014</v>
      </c>
      <c r="C889" s="942" t="s">
        <v>93</v>
      </c>
      <c r="D889" s="951">
        <v>1</v>
      </c>
      <c r="F889" s="830">
        <f t="shared" si="7"/>
        <v>0</v>
      </c>
    </row>
    <row r="890" spans="1:6">
      <c r="A890" s="827"/>
      <c r="B890" s="940" t="s">
        <v>3013</v>
      </c>
      <c r="C890" s="942" t="s">
        <v>93</v>
      </c>
      <c r="D890" s="951">
        <v>1</v>
      </c>
      <c r="F890" s="830">
        <f t="shared" si="7"/>
        <v>0</v>
      </c>
    </row>
    <row r="891" spans="1:6">
      <c r="A891" s="827"/>
      <c r="B891" s="905" t="s">
        <v>3008</v>
      </c>
      <c r="C891" s="942" t="s">
        <v>93</v>
      </c>
      <c r="D891" s="952">
        <v>1</v>
      </c>
      <c r="F891" s="830">
        <f t="shared" si="7"/>
        <v>0</v>
      </c>
    </row>
    <row r="892" spans="1:6">
      <c r="A892" s="827"/>
      <c r="B892" s="940" t="s">
        <v>3007</v>
      </c>
      <c r="C892" s="942" t="s">
        <v>93</v>
      </c>
      <c r="D892" s="952">
        <v>1</v>
      </c>
      <c r="F892" s="830">
        <f t="shared" si="7"/>
        <v>0</v>
      </c>
    </row>
    <row r="893" spans="1:6">
      <c r="A893" s="827"/>
      <c r="B893" s="940" t="s">
        <v>3006</v>
      </c>
      <c r="C893" s="942" t="s">
        <v>93</v>
      </c>
      <c r="D893" s="952">
        <v>1</v>
      </c>
      <c r="F893" s="830">
        <f t="shared" si="7"/>
        <v>0</v>
      </c>
    </row>
    <row r="894" spans="1:6">
      <c r="A894" s="827"/>
      <c r="B894" s="408" t="s">
        <v>3005</v>
      </c>
      <c r="C894" s="942" t="s">
        <v>93</v>
      </c>
      <c r="D894" s="952">
        <v>1</v>
      </c>
      <c r="F894" s="830">
        <f t="shared" si="7"/>
        <v>0</v>
      </c>
    </row>
    <row r="895" spans="1:6" ht="25.5">
      <c r="A895" s="827"/>
      <c r="B895" s="905" t="s">
        <v>3004</v>
      </c>
      <c r="C895" s="942" t="s">
        <v>93</v>
      </c>
      <c r="D895" s="952">
        <v>1</v>
      </c>
      <c r="F895" s="830">
        <f t="shared" si="7"/>
        <v>0</v>
      </c>
    </row>
    <row r="896" spans="1:6" ht="25.5">
      <c r="A896" s="827"/>
      <c r="B896" s="879" t="s">
        <v>3012</v>
      </c>
      <c r="C896" s="942" t="s">
        <v>93</v>
      </c>
      <c r="D896" s="952">
        <v>2</v>
      </c>
      <c r="F896" s="830">
        <f t="shared" si="7"/>
        <v>0</v>
      </c>
    </row>
    <row r="897" spans="1:6">
      <c r="A897" s="827"/>
      <c r="B897" s="879" t="s">
        <v>3000</v>
      </c>
      <c r="C897" s="942" t="s">
        <v>93</v>
      </c>
      <c r="D897" s="952">
        <v>6</v>
      </c>
      <c r="F897" s="830">
        <f t="shared" si="7"/>
        <v>0</v>
      </c>
    </row>
    <row r="898" spans="1:6">
      <c r="A898" s="827"/>
      <c r="B898" s="879" t="s">
        <v>2999</v>
      </c>
      <c r="C898" s="942" t="s">
        <v>93</v>
      </c>
      <c r="D898" s="952">
        <v>2</v>
      </c>
      <c r="F898" s="830">
        <f t="shared" si="7"/>
        <v>0</v>
      </c>
    </row>
    <row r="899" spans="1:6" ht="25.5">
      <c r="A899" s="827"/>
      <c r="B899" s="822"/>
      <c r="C899" s="829" t="s">
        <v>2</v>
      </c>
      <c r="D899" s="831">
        <v>3</v>
      </c>
      <c r="F899" s="830">
        <f t="shared" si="7"/>
        <v>0</v>
      </c>
    </row>
    <row r="900" spans="1:6">
      <c r="A900" s="827"/>
      <c r="B900" s="822"/>
      <c r="C900" s="829"/>
      <c r="D900" s="831"/>
      <c r="F900" s="830">
        <f t="shared" si="7"/>
        <v>0</v>
      </c>
    </row>
    <row r="901" spans="1:6" ht="25.5">
      <c r="A901" s="827" t="s">
        <v>137</v>
      </c>
      <c r="B901" s="950" t="s">
        <v>3011</v>
      </c>
      <c r="C901" s="842"/>
      <c r="D901" s="833"/>
      <c r="F901" s="830">
        <f t="shared" si="7"/>
        <v>0</v>
      </c>
    </row>
    <row r="902" spans="1:6">
      <c r="A902" s="827"/>
      <c r="B902" s="940" t="s">
        <v>3010</v>
      </c>
      <c r="C902" s="942" t="s">
        <v>93</v>
      </c>
      <c r="D902" s="951">
        <v>1</v>
      </c>
      <c r="F902" s="830">
        <f t="shared" si="7"/>
        <v>0</v>
      </c>
    </row>
    <row r="903" spans="1:6" ht="25.5">
      <c r="A903" s="827"/>
      <c r="B903" s="940" t="s">
        <v>3009</v>
      </c>
      <c r="C903" s="942" t="s">
        <v>93</v>
      </c>
      <c r="D903" s="951">
        <v>1</v>
      </c>
      <c r="F903" s="830">
        <f t="shared" si="7"/>
        <v>0</v>
      </c>
    </row>
    <row r="904" spans="1:6">
      <c r="A904" s="827"/>
      <c r="B904" s="905" t="s">
        <v>3008</v>
      </c>
      <c r="C904" s="942" t="s">
        <v>93</v>
      </c>
      <c r="D904" s="952">
        <v>1</v>
      </c>
      <c r="F904" s="830">
        <f t="shared" si="7"/>
        <v>0</v>
      </c>
    </row>
    <row r="905" spans="1:6">
      <c r="A905" s="827"/>
      <c r="B905" s="940" t="s">
        <v>3007</v>
      </c>
      <c r="C905" s="942" t="s">
        <v>93</v>
      </c>
      <c r="D905" s="952">
        <v>1</v>
      </c>
      <c r="F905" s="830">
        <f t="shared" si="7"/>
        <v>0</v>
      </c>
    </row>
    <row r="906" spans="1:6">
      <c r="A906" s="827"/>
      <c r="B906" s="940" t="s">
        <v>3006</v>
      </c>
      <c r="C906" s="942" t="s">
        <v>93</v>
      </c>
      <c r="D906" s="952">
        <v>1</v>
      </c>
      <c r="F906" s="830">
        <f t="shared" si="7"/>
        <v>0</v>
      </c>
    </row>
    <row r="907" spans="1:6">
      <c r="A907" s="827"/>
      <c r="B907" s="408" t="s">
        <v>3005</v>
      </c>
      <c r="C907" s="942" t="s">
        <v>93</v>
      </c>
      <c r="D907" s="952">
        <v>1</v>
      </c>
      <c r="F907" s="830">
        <f t="shared" si="7"/>
        <v>0</v>
      </c>
    </row>
    <row r="908" spans="1:6" ht="25.5">
      <c r="A908" s="827"/>
      <c r="B908" s="905" t="s">
        <v>3004</v>
      </c>
      <c r="C908" s="942" t="s">
        <v>93</v>
      </c>
      <c r="D908" s="952">
        <v>1</v>
      </c>
      <c r="F908" s="830">
        <f t="shared" si="7"/>
        <v>0</v>
      </c>
    </row>
    <row r="909" spans="1:6" ht="25.5">
      <c r="A909" s="827"/>
      <c r="B909" s="879" t="s">
        <v>3003</v>
      </c>
      <c r="C909" s="942" t="s">
        <v>93</v>
      </c>
      <c r="D909" s="952">
        <v>1</v>
      </c>
      <c r="F909" s="830">
        <f t="shared" si="7"/>
        <v>0</v>
      </c>
    </row>
    <row r="910" spans="1:6" ht="25.5">
      <c r="A910" s="827"/>
      <c r="B910" s="879" t="s">
        <v>3002</v>
      </c>
      <c r="C910" s="942" t="s">
        <v>93</v>
      </c>
      <c r="D910" s="952">
        <v>1</v>
      </c>
      <c r="F910" s="830">
        <f t="shared" si="7"/>
        <v>0</v>
      </c>
    </row>
    <row r="911" spans="1:6">
      <c r="A911" s="827"/>
      <c r="B911" s="879" t="s">
        <v>3001</v>
      </c>
      <c r="C911" s="942" t="s">
        <v>93</v>
      </c>
      <c r="D911" s="952">
        <v>3</v>
      </c>
      <c r="F911" s="830">
        <f t="shared" si="7"/>
        <v>0</v>
      </c>
    </row>
    <row r="912" spans="1:6">
      <c r="A912" s="827"/>
      <c r="B912" s="879" t="s">
        <v>3000</v>
      </c>
      <c r="C912" s="942" t="s">
        <v>93</v>
      </c>
      <c r="D912" s="952">
        <v>3</v>
      </c>
      <c r="F912" s="830">
        <f t="shared" si="7"/>
        <v>0</v>
      </c>
    </row>
    <row r="913" spans="1:6">
      <c r="A913" s="827"/>
      <c r="B913" s="879" t="s">
        <v>2999</v>
      </c>
      <c r="C913" s="942" t="s">
        <v>93</v>
      </c>
      <c r="D913" s="952">
        <v>2</v>
      </c>
      <c r="F913" s="830">
        <f t="shared" si="7"/>
        <v>0</v>
      </c>
    </row>
    <row r="914" spans="1:6" ht="25.5">
      <c r="A914" s="827"/>
      <c r="B914" s="822"/>
      <c r="C914" s="829" t="s">
        <v>2</v>
      </c>
      <c r="D914" s="831">
        <v>1</v>
      </c>
      <c r="F914" s="830">
        <f t="shared" si="7"/>
        <v>0</v>
      </c>
    </row>
    <row r="915" spans="1:6">
      <c r="A915" s="827"/>
      <c r="B915" s="905"/>
      <c r="C915" s="842"/>
      <c r="D915" s="831"/>
      <c r="F915" s="830">
        <f t="shared" si="7"/>
        <v>0</v>
      </c>
    </row>
    <row r="916" spans="1:6" ht="25.5">
      <c r="A916" s="827" t="s">
        <v>139</v>
      </c>
      <c r="B916" s="956" t="s">
        <v>2998</v>
      </c>
      <c r="C916" s="842"/>
      <c r="D916" s="831"/>
      <c r="F916" s="830">
        <f t="shared" si="7"/>
        <v>0</v>
      </c>
    </row>
    <row r="917" spans="1:6" ht="25.5">
      <c r="A917" s="827"/>
      <c r="B917" s="905" t="s">
        <v>2997</v>
      </c>
      <c r="C917" s="942" t="s">
        <v>93</v>
      </c>
      <c r="D917" s="951">
        <v>1</v>
      </c>
      <c r="F917" s="830">
        <f t="shared" si="7"/>
        <v>0</v>
      </c>
    </row>
    <row r="918" spans="1:6" ht="25.5">
      <c r="A918" s="827"/>
      <c r="B918" s="822" t="s">
        <v>2996</v>
      </c>
      <c r="C918" s="942" t="s">
        <v>93</v>
      </c>
      <c r="D918" s="951">
        <v>1</v>
      </c>
      <c r="F918" s="830">
        <f t="shared" si="7"/>
        <v>0</v>
      </c>
    </row>
    <row r="919" spans="1:6">
      <c r="A919" s="827"/>
      <c r="B919" s="905" t="s">
        <v>2995</v>
      </c>
      <c r="C919" s="942" t="s">
        <v>93</v>
      </c>
      <c r="D919" s="951">
        <v>1</v>
      </c>
      <c r="F919" s="830">
        <f t="shared" si="7"/>
        <v>0</v>
      </c>
    </row>
    <row r="920" spans="1:6">
      <c r="A920" s="827"/>
      <c r="B920" s="905" t="s">
        <v>2994</v>
      </c>
      <c r="C920" s="942" t="s">
        <v>93</v>
      </c>
      <c r="D920" s="951">
        <v>1</v>
      </c>
      <c r="F920" s="830">
        <f t="shared" si="7"/>
        <v>0</v>
      </c>
    </row>
    <row r="921" spans="1:6">
      <c r="A921" s="827"/>
      <c r="B921" s="905" t="s">
        <v>2993</v>
      </c>
      <c r="C921" s="942" t="s">
        <v>93</v>
      </c>
      <c r="D921" s="951">
        <v>1</v>
      </c>
      <c r="F921" s="830">
        <f t="shared" si="7"/>
        <v>0</v>
      </c>
    </row>
    <row r="922" spans="1:6">
      <c r="A922" s="827"/>
      <c r="B922" s="905" t="s">
        <v>2992</v>
      </c>
      <c r="C922" s="942" t="s">
        <v>93</v>
      </c>
      <c r="D922" s="951">
        <v>1</v>
      </c>
      <c r="F922" s="830">
        <f t="shared" si="7"/>
        <v>0</v>
      </c>
    </row>
    <row r="923" spans="1:6">
      <c r="A923" s="827"/>
      <c r="B923" s="905" t="s">
        <v>2991</v>
      </c>
      <c r="C923" s="942" t="s">
        <v>93</v>
      </c>
      <c r="D923" s="951">
        <v>1</v>
      </c>
      <c r="F923" s="830">
        <f t="shared" si="7"/>
        <v>0</v>
      </c>
    </row>
    <row r="924" spans="1:6" ht="25.5">
      <c r="A924" s="827"/>
      <c r="B924" s="905" t="s">
        <v>2990</v>
      </c>
      <c r="C924" s="942" t="s">
        <v>93</v>
      </c>
      <c r="D924" s="951">
        <v>1</v>
      </c>
      <c r="F924" s="830">
        <f t="shared" si="7"/>
        <v>0</v>
      </c>
    </row>
    <row r="925" spans="1:6">
      <c r="A925" s="827"/>
      <c r="B925" s="905" t="s">
        <v>2989</v>
      </c>
      <c r="C925" s="942" t="s">
        <v>93</v>
      </c>
      <c r="D925" s="951">
        <v>1</v>
      </c>
      <c r="F925" s="830">
        <f t="shared" si="7"/>
        <v>0</v>
      </c>
    </row>
    <row r="926" spans="1:6">
      <c r="A926" s="827"/>
      <c r="B926" s="905" t="s">
        <v>2988</v>
      </c>
      <c r="C926" s="942" t="s">
        <v>93</v>
      </c>
      <c r="D926" s="951">
        <v>1</v>
      </c>
      <c r="F926" s="830">
        <f t="shared" si="7"/>
        <v>0</v>
      </c>
    </row>
    <row r="927" spans="1:6">
      <c r="A927" s="827"/>
      <c r="B927" s="905" t="s">
        <v>2987</v>
      </c>
      <c r="C927" s="942" t="s">
        <v>93</v>
      </c>
      <c r="D927" s="951">
        <v>1</v>
      </c>
      <c r="F927" s="830">
        <f t="shared" si="7"/>
        <v>0</v>
      </c>
    </row>
    <row r="928" spans="1:6" ht="25.5">
      <c r="A928" s="827"/>
      <c r="B928" s="822"/>
      <c r="C928" s="859" t="s">
        <v>2</v>
      </c>
      <c r="D928" s="957">
        <v>11</v>
      </c>
      <c r="F928" s="830">
        <f t="shared" si="7"/>
        <v>0</v>
      </c>
    </row>
    <row r="929" spans="1:9">
      <c r="A929" s="827"/>
      <c r="B929" s="905"/>
      <c r="C929" s="842"/>
      <c r="D929" s="831"/>
      <c r="F929" s="830">
        <f t="shared" si="7"/>
        <v>0</v>
      </c>
    </row>
    <row r="930" spans="1:9" ht="255">
      <c r="A930" s="827" t="s">
        <v>141</v>
      </c>
      <c r="B930" s="905" t="s">
        <v>2986</v>
      </c>
      <c r="C930" s="842"/>
      <c r="D930" s="831"/>
      <c r="F930" s="830">
        <f t="shared" si="7"/>
        <v>0</v>
      </c>
    </row>
    <row r="931" spans="1:9">
      <c r="A931" s="827"/>
      <c r="B931" s="822"/>
      <c r="C931" s="829" t="s">
        <v>1529</v>
      </c>
      <c r="D931" s="831">
        <v>11</v>
      </c>
      <c r="F931" s="830">
        <f t="shared" si="7"/>
        <v>0</v>
      </c>
    </row>
    <row r="932" spans="1:9">
      <c r="A932" s="827"/>
      <c r="B932" s="905"/>
      <c r="C932" s="842"/>
      <c r="D932" s="831"/>
      <c r="F932" s="830">
        <f t="shared" si="7"/>
        <v>0</v>
      </c>
    </row>
    <row r="933" spans="1:9" ht="255">
      <c r="A933" s="827" t="s">
        <v>143</v>
      </c>
      <c r="B933" s="905" t="s">
        <v>2985</v>
      </c>
      <c r="C933" s="842"/>
      <c r="D933" s="831"/>
      <c r="F933" s="830">
        <f t="shared" si="7"/>
        <v>0</v>
      </c>
    </row>
    <row r="934" spans="1:9">
      <c r="A934" s="827"/>
      <c r="B934" s="822"/>
      <c r="C934" s="829" t="s">
        <v>1529</v>
      </c>
      <c r="D934" s="831">
        <v>1</v>
      </c>
      <c r="F934" s="830">
        <f t="shared" si="7"/>
        <v>0</v>
      </c>
    </row>
    <row r="935" spans="1:9">
      <c r="A935" s="827"/>
      <c r="B935" s="822"/>
      <c r="C935" s="829"/>
      <c r="D935" s="831"/>
      <c r="F935" s="830">
        <f t="shared" si="7"/>
        <v>0</v>
      </c>
    </row>
    <row r="936" spans="1:9" ht="242.25">
      <c r="A936" s="827" t="s">
        <v>145</v>
      </c>
      <c r="B936" s="905" t="s">
        <v>2984</v>
      </c>
      <c r="C936" s="842"/>
      <c r="D936" s="831"/>
      <c r="F936" s="830">
        <f t="shared" si="7"/>
        <v>0</v>
      </c>
    </row>
    <row r="937" spans="1:9" ht="25.5">
      <c r="A937" s="827"/>
      <c r="B937" s="822"/>
      <c r="C937" s="829" t="s">
        <v>2</v>
      </c>
      <c r="D937" s="831">
        <v>1</v>
      </c>
      <c r="F937" s="830">
        <f t="shared" si="7"/>
        <v>0</v>
      </c>
    </row>
    <row r="938" spans="1:9">
      <c r="A938" s="827"/>
      <c r="B938" s="905"/>
      <c r="C938" s="842"/>
      <c r="D938" s="831"/>
      <c r="F938" s="830">
        <f t="shared" si="7"/>
        <v>0</v>
      </c>
    </row>
    <row r="939" spans="1:9">
      <c r="A939" s="827" t="s">
        <v>146</v>
      </c>
      <c r="B939" s="958" t="s">
        <v>2983</v>
      </c>
      <c r="C939" s="842"/>
      <c r="D939" s="831"/>
      <c r="F939" s="830">
        <f t="shared" si="7"/>
        <v>0</v>
      </c>
    </row>
    <row r="940" spans="1:9" ht="25.5">
      <c r="A940" s="827"/>
      <c r="B940" s="879" t="s">
        <v>2982</v>
      </c>
      <c r="C940" s="842"/>
      <c r="D940" s="831"/>
      <c r="F940" s="830">
        <f t="shared" si="7"/>
        <v>0</v>
      </c>
    </row>
    <row r="941" spans="1:9">
      <c r="A941" s="1768" t="s">
        <v>148</v>
      </c>
      <c r="B941" s="1769" t="s">
        <v>3994</v>
      </c>
      <c r="C941" s="1770"/>
      <c r="D941" s="1770"/>
      <c r="E941" s="1811"/>
      <c r="F941" s="1818"/>
      <c r="G941" s="1818"/>
      <c r="H941" s="1824"/>
      <c r="I941" s="1832">
        <v>1</v>
      </c>
    </row>
    <row r="942" spans="1:9" ht="12.75" customHeight="1">
      <c r="A942" s="1768"/>
      <c r="B942" s="1771" t="s">
        <v>3995</v>
      </c>
      <c r="C942" s="1772" t="s">
        <v>4051</v>
      </c>
      <c r="D942" s="1772"/>
      <c r="E942" s="1812"/>
      <c r="F942" s="1819"/>
      <c r="G942" s="1819"/>
      <c r="H942" s="1825"/>
      <c r="I942" s="1833"/>
    </row>
    <row r="943" spans="1:9">
      <c r="A943" s="1768"/>
      <c r="B943" s="1773" t="s">
        <v>3996</v>
      </c>
      <c r="C943" s="1774" t="s">
        <v>4052</v>
      </c>
      <c r="D943" s="1774"/>
      <c r="E943" s="1813"/>
      <c r="F943" s="1820"/>
      <c r="G943" s="1820"/>
      <c r="H943" s="1826"/>
      <c r="I943" s="1833"/>
    </row>
    <row r="944" spans="1:9">
      <c r="A944" s="1768"/>
      <c r="B944" s="1773" t="s">
        <v>3997</v>
      </c>
      <c r="C944" s="1774" t="s">
        <v>4053</v>
      </c>
      <c r="D944" s="1774"/>
      <c r="E944" s="1813"/>
      <c r="F944" s="1820"/>
      <c r="G944" s="1820"/>
      <c r="H944" s="1826"/>
      <c r="I944" s="1833"/>
    </row>
    <row r="945" spans="1:9">
      <c r="A945" s="1768"/>
      <c r="B945" s="1773" t="s">
        <v>3998</v>
      </c>
      <c r="C945" s="1774" t="s">
        <v>4054</v>
      </c>
      <c r="D945" s="1774"/>
      <c r="E945" s="1813"/>
      <c r="F945" s="1820"/>
      <c r="G945" s="1820"/>
      <c r="H945" s="1826"/>
      <c r="I945" s="1833"/>
    </row>
    <row r="946" spans="1:9">
      <c r="A946" s="1768"/>
      <c r="B946" s="1771" t="s">
        <v>3999</v>
      </c>
      <c r="C946" s="1772" t="s">
        <v>4055</v>
      </c>
      <c r="D946" s="1772"/>
      <c r="E946" s="1812"/>
      <c r="F946" s="1819"/>
      <c r="G946" s="1819"/>
      <c r="H946" s="1825"/>
      <c r="I946" s="1833"/>
    </row>
    <row r="947" spans="1:9">
      <c r="A947" s="1768"/>
      <c r="B947" s="1773" t="s">
        <v>4000</v>
      </c>
      <c r="C947" s="1774" t="s">
        <v>4056</v>
      </c>
      <c r="D947" s="1774"/>
      <c r="E947" s="1813"/>
      <c r="F947" s="1820"/>
      <c r="G947" s="1820"/>
      <c r="H947" s="1826"/>
      <c r="I947" s="1833"/>
    </row>
    <row r="948" spans="1:9">
      <c r="A948" s="1768"/>
      <c r="B948" s="1773" t="s">
        <v>4001</v>
      </c>
      <c r="C948" s="1774" t="s">
        <v>4057</v>
      </c>
      <c r="D948" s="1774"/>
      <c r="E948" s="1813"/>
      <c r="F948" s="1820"/>
      <c r="G948" s="1820"/>
      <c r="H948" s="1826"/>
      <c r="I948" s="1833"/>
    </row>
    <row r="949" spans="1:9">
      <c r="A949" s="1768"/>
      <c r="B949" s="1771" t="s">
        <v>4002</v>
      </c>
      <c r="C949" s="1772" t="s">
        <v>4058</v>
      </c>
      <c r="D949" s="1772"/>
      <c r="E949" s="1812"/>
      <c r="F949" s="1819"/>
      <c r="G949" s="1819"/>
      <c r="H949" s="1825"/>
      <c r="I949" s="1833"/>
    </row>
    <row r="950" spans="1:9">
      <c r="A950" s="1768"/>
      <c r="B950" s="1775" t="s">
        <v>4003</v>
      </c>
      <c r="C950" s="1776" t="s">
        <v>4059</v>
      </c>
      <c r="D950" s="1772"/>
      <c r="E950" s="1812"/>
      <c r="F950" s="1819"/>
      <c r="G950" s="1819"/>
      <c r="H950" s="1825"/>
      <c r="I950" s="1833"/>
    </row>
    <row r="951" spans="1:9">
      <c r="A951" s="1768"/>
      <c r="B951" s="1777"/>
      <c r="C951" s="1791" t="s">
        <v>4060</v>
      </c>
      <c r="D951" s="1803"/>
      <c r="E951" s="1814"/>
      <c r="F951" s="1821"/>
      <c r="G951" s="1821"/>
      <c r="H951" s="1827"/>
      <c r="I951" s="1833"/>
    </row>
    <row r="952" spans="1:9">
      <c r="A952" s="1768"/>
      <c r="B952" s="1775" t="s">
        <v>4004</v>
      </c>
      <c r="C952" s="1792" t="s">
        <v>4061</v>
      </c>
      <c r="D952" s="1772"/>
      <c r="E952" s="1812"/>
      <c r="F952" s="1819"/>
      <c r="G952" s="1819"/>
      <c r="H952" s="1825"/>
      <c r="I952" s="1833"/>
    </row>
    <row r="953" spans="1:9">
      <c r="A953" s="1768"/>
      <c r="B953" s="1778" t="s">
        <v>4005</v>
      </c>
      <c r="C953" s="1793" t="s">
        <v>4062</v>
      </c>
      <c r="D953" s="1774"/>
      <c r="E953" s="1813"/>
      <c r="F953" s="1820"/>
      <c r="G953" s="1820"/>
      <c r="H953" s="1826"/>
      <c r="I953" s="1833"/>
    </row>
    <row r="954" spans="1:9">
      <c r="A954" s="1768"/>
      <c r="B954" s="1778" t="s">
        <v>4006</v>
      </c>
      <c r="C954" s="1793" t="s">
        <v>4063</v>
      </c>
      <c r="D954" s="1774"/>
      <c r="E954" s="1813"/>
      <c r="F954" s="1820"/>
      <c r="G954" s="1820"/>
      <c r="H954" s="1826"/>
      <c r="I954" s="1833"/>
    </row>
    <row r="955" spans="1:9">
      <c r="A955" s="1768"/>
      <c r="B955" s="1778" t="s">
        <v>4007</v>
      </c>
      <c r="C955" s="1793" t="s">
        <v>4064</v>
      </c>
      <c r="D955" s="1774"/>
      <c r="E955" s="1813"/>
      <c r="F955" s="1820"/>
      <c r="G955" s="1820"/>
      <c r="H955" s="1826"/>
      <c r="I955" s="1833"/>
    </row>
    <row r="956" spans="1:9">
      <c r="A956" s="1768"/>
      <c r="B956" s="1778" t="s">
        <v>4008</v>
      </c>
      <c r="C956" s="1793" t="s">
        <v>4065</v>
      </c>
      <c r="D956" s="1804"/>
      <c r="E956" s="1813"/>
      <c r="F956" s="1820"/>
      <c r="G956" s="1820"/>
      <c r="H956" s="1826"/>
      <c r="I956" s="1833"/>
    </row>
    <row r="957" spans="1:9">
      <c r="A957" s="1768"/>
      <c r="B957" s="1778" t="s">
        <v>4009</v>
      </c>
      <c r="C957" s="1794" t="s">
        <v>4066</v>
      </c>
      <c r="D957" s="1774"/>
      <c r="E957" s="1813"/>
      <c r="F957" s="1820"/>
      <c r="G957" s="1820"/>
      <c r="H957" s="1828"/>
      <c r="I957" s="1834"/>
    </row>
    <row r="958" spans="1:9">
      <c r="A958" s="1768"/>
      <c r="B958" s="1892"/>
      <c r="C958" s="1893"/>
      <c r="D958" s="1893"/>
      <c r="E958" s="1893"/>
      <c r="F958" s="1893"/>
      <c r="G958" s="1893"/>
      <c r="H958" s="1894"/>
      <c r="I958" s="1835"/>
    </row>
    <row r="959" spans="1:9">
      <c r="A959" s="1768"/>
      <c r="B959" s="1779" t="s">
        <v>4010</v>
      </c>
      <c r="C959" s="1795"/>
      <c r="D959" s="1805"/>
      <c r="E959" s="1815"/>
      <c r="F959" s="1822"/>
      <c r="G959" s="1822"/>
      <c r="H959" s="1829"/>
      <c r="I959" s="1832">
        <v>1</v>
      </c>
    </row>
    <row r="960" spans="1:9">
      <c r="A960" s="1768"/>
      <c r="B960" s="1780" t="s">
        <v>4011</v>
      </c>
      <c r="C960" s="1796"/>
      <c r="D960" s="1806" t="s">
        <v>4081</v>
      </c>
      <c r="E960" s="1813"/>
      <c r="F960" s="1820"/>
      <c r="G960" s="1820"/>
      <c r="H960" s="1826"/>
      <c r="I960" s="1833"/>
    </row>
    <row r="961" spans="1:9">
      <c r="A961" s="1768"/>
      <c r="B961" s="1780" t="s">
        <v>4012</v>
      </c>
      <c r="C961" s="1796"/>
      <c r="D961" s="1806" t="s">
        <v>4082</v>
      </c>
      <c r="E961" s="1813"/>
      <c r="F961" s="1820"/>
      <c r="G961" s="1820"/>
      <c r="H961" s="1826"/>
      <c r="I961" s="1833"/>
    </row>
    <row r="962" spans="1:9">
      <c r="A962" s="1768"/>
      <c r="B962" s="1780" t="s">
        <v>4013</v>
      </c>
      <c r="C962" s="1796"/>
      <c r="D962" s="1806" t="s">
        <v>4083</v>
      </c>
      <c r="E962" s="1813"/>
      <c r="F962" s="1820"/>
      <c r="G962" s="1820"/>
      <c r="H962" s="1826"/>
      <c r="I962" s="1833"/>
    </row>
    <row r="963" spans="1:9">
      <c r="A963" s="1768"/>
      <c r="B963" s="1780" t="s">
        <v>4014</v>
      </c>
      <c r="C963" s="1796"/>
      <c r="D963" s="1806" t="s">
        <v>4084</v>
      </c>
      <c r="E963" s="1813"/>
      <c r="F963" s="1820"/>
      <c r="G963" s="1820"/>
      <c r="H963" s="1826"/>
      <c r="I963" s="1833"/>
    </row>
    <row r="964" spans="1:9">
      <c r="A964" s="1768"/>
      <c r="B964" s="1780" t="s">
        <v>4015</v>
      </c>
      <c r="C964" s="1796"/>
      <c r="D964" s="1806" t="s">
        <v>4085</v>
      </c>
      <c r="E964" s="1813"/>
      <c r="F964" s="1820"/>
      <c r="G964" s="1820"/>
      <c r="H964" s="1826"/>
      <c r="I964" s="1833"/>
    </row>
    <row r="965" spans="1:9">
      <c r="A965" s="1768"/>
      <c r="B965" s="1780" t="s">
        <v>4016</v>
      </c>
      <c r="C965" s="1796"/>
      <c r="D965" s="1806" t="s">
        <v>4086</v>
      </c>
      <c r="E965" s="1813"/>
      <c r="F965" s="1820"/>
      <c r="G965" s="1820"/>
      <c r="H965" s="1826"/>
      <c r="I965" s="1833"/>
    </row>
    <row r="966" spans="1:9">
      <c r="A966" s="1768"/>
      <c r="B966" s="1780" t="s">
        <v>4017</v>
      </c>
      <c r="C966" s="1796"/>
      <c r="D966" s="1806" t="s">
        <v>4087</v>
      </c>
      <c r="E966" s="1813"/>
      <c r="F966" s="1820"/>
      <c r="G966" s="1820"/>
      <c r="H966" s="1826"/>
      <c r="I966" s="1833"/>
    </row>
    <row r="967" spans="1:9">
      <c r="A967" s="1768"/>
      <c r="B967" s="1895" t="s">
        <v>4018</v>
      </c>
      <c r="C967" s="1896"/>
      <c r="D967" s="1807" t="s">
        <v>4088</v>
      </c>
      <c r="E967" s="1812"/>
      <c r="F967" s="1819"/>
      <c r="G967" s="1819"/>
      <c r="H967" s="1825"/>
      <c r="I967" s="1833"/>
    </row>
    <row r="968" spans="1:9">
      <c r="A968" s="1768"/>
      <c r="B968" s="1780" t="s">
        <v>4019</v>
      </c>
      <c r="C968" s="1796"/>
      <c r="D968" s="1806" t="s">
        <v>4089</v>
      </c>
      <c r="E968" s="1813"/>
      <c r="F968" s="1820"/>
      <c r="G968" s="1820"/>
      <c r="H968" s="1826"/>
      <c r="I968" s="1833"/>
    </row>
    <row r="969" spans="1:9">
      <c r="A969" s="1768"/>
      <c r="B969" s="1780" t="s">
        <v>4020</v>
      </c>
      <c r="C969" s="1796"/>
      <c r="D969" s="1885" t="s">
        <v>4090</v>
      </c>
      <c r="E969" s="1886"/>
      <c r="F969" s="1886"/>
      <c r="G969" s="1886"/>
      <c r="H969" s="1887"/>
      <c r="I969" s="1833"/>
    </row>
    <row r="970" spans="1:9">
      <c r="A970" s="1768"/>
      <c r="B970" s="1781" t="s">
        <v>4009</v>
      </c>
      <c r="C970" s="1797"/>
      <c r="D970" s="1808" t="s">
        <v>4066</v>
      </c>
      <c r="E970" s="1812"/>
      <c r="F970" s="1819"/>
      <c r="G970" s="1819"/>
      <c r="H970" s="1825"/>
      <c r="I970" s="1834"/>
    </row>
    <row r="971" spans="1:9">
      <c r="A971" s="1768"/>
      <c r="B971" s="1782"/>
      <c r="C971" s="1798"/>
      <c r="D971" s="1798"/>
      <c r="E971" s="1816"/>
      <c r="F971" s="1823"/>
      <c r="G971" s="1823"/>
      <c r="H971" s="1830"/>
      <c r="I971" s="1836"/>
    </row>
    <row r="972" spans="1:9">
      <c r="A972" s="1768"/>
      <c r="B972" s="1769" t="s">
        <v>4021</v>
      </c>
      <c r="C972" s="1770"/>
      <c r="D972" s="1770"/>
      <c r="E972" s="1811"/>
      <c r="F972" s="1818"/>
      <c r="G972" s="1818"/>
      <c r="H972" s="1824"/>
      <c r="I972" s="1837">
        <v>1</v>
      </c>
    </row>
    <row r="973" spans="1:9">
      <c r="A973" s="1768"/>
      <c r="B973" s="1783" t="s">
        <v>4022</v>
      </c>
      <c r="C973" s="1799"/>
      <c r="D973" s="1774" t="s">
        <v>4091</v>
      </c>
      <c r="E973" s="1813"/>
      <c r="F973" s="1820"/>
      <c r="G973" s="1820"/>
      <c r="H973" s="1826"/>
      <c r="I973" s="1838"/>
    </row>
    <row r="974" spans="1:9">
      <c r="A974" s="1768"/>
      <c r="B974" s="1783" t="s">
        <v>4023</v>
      </c>
      <c r="C974" s="1799"/>
      <c r="D974" s="1774" t="s">
        <v>4092</v>
      </c>
      <c r="E974" s="1813"/>
      <c r="F974" s="1820"/>
      <c r="G974" s="1820"/>
      <c r="H974" s="1826"/>
      <c r="I974" s="1839"/>
    </row>
    <row r="975" spans="1:9">
      <c r="A975" s="1768"/>
      <c r="B975" s="1783" t="s">
        <v>4024</v>
      </c>
      <c r="C975" s="1799"/>
      <c r="D975" s="1774" t="s">
        <v>4093</v>
      </c>
      <c r="E975" s="1813"/>
      <c r="F975" s="1820"/>
      <c r="G975" s="1820"/>
      <c r="H975" s="1826"/>
      <c r="I975" s="1839"/>
    </row>
    <row r="976" spans="1:9">
      <c r="A976" s="1768"/>
      <c r="B976" s="1783" t="s">
        <v>4025</v>
      </c>
      <c r="C976" s="1799"/>
      <c r="D976" s="1774" t="s">
        <v>4094</v>
      </c>
      <c r="E976" s="1813"/>
      <c r="F976" s="1820"/>
      <c r="G976" s="1820"/>
      <c r="H976" s="1826"/>
      <c r="I976" s="1839"/>
    </row>
    <row r="977" spans="1:9">
      <c r="A977" s="1768"/>
      <c r="B977" s="1783" t="s">
        <v>4026</v>
      </c>
      <c r="C977" s="1799"/>
      <c r="D977" s="1774" t="s">
        <v>4095</v>
      </c>
      <c r="E977" s="1813"/>
      <c r="F977" s="1820"/>
      <c r="G977" s="1820"/>
      <c r="H977" s="1826"/>
      <c r="I977" s="1839"/>
    </row>
    <row r="978" spans="1:9">
      <c r="A978" s="1768"/>
      <c r="B978" s="1783" t="s">
        <v>4027</v>
      </c>
      <c r="C978" s="1799"/>
      <c r="D978" s="1774" t="s">
        <v>4096</v>
      </c>
      <c r="E978" s="1813"/>
      <c r="F978" s="1820"/>
      <c r="G978" s="1820"/>
      <c r="H978" s="1826"/>
      <c r="I978" s="1839"/>
    </row>
    <row r="979" spans="1:9">
      <c r="A979" s="1768"/>
      <c r="B979" s="1783" t="s">
        <v>4028</v>
      </c>
      <c r="C979" s="1799"/>
      <c r="D979" s="1774" t="s">
        <v>4097</v>
      </c>
      <c r="E979" s="1813"/>
      <c r="F979" s="1820"/>
      <c r="G979" s="1820"/>
      <c r="H979" s="1826"/>
      <c r="I979" s="1839"/>
    </row>
    <row r="980" spans="1:9">
      <c r="A980" s="1768"/>
      <c r="B980" s="1783" t="s">
        <v>4029</v>
      </c>
      <c r="C980" s="1799"/>
      <c r="D980" s="1774" t="s">
        <v>4098</v>
      </c>
      <c r="E980" s="1813"/>
      <c r="F980" s="1820"/>
      <c r="G980" s="1820"/>
      <c r="H980" s="1826"/>
      <c r="I980" s="1839"/>
    </row>
    <row r="981" spans="1:9">
      <c r="A981" s="1768"/>
      <c r="B981" s="1783" t="s">
        <v>4030</v>
      </c>
      <c r="C981" s="1799"/>
      <c r="D981" s="1774" t="s">
        <v>4099</v>
      </c>
      <c r="E981" s="1813"/>
      <c r="F981" s="1820"/>
      <c r="G981" s="1820"/>
      <c r="H981" s="1826"/>
      <c r="I981" s="1839"/>
    </row>
    <row r="982" spans="1:9">
      <c r="A982" s="1768"/>
      <c r="B982" s="1783" t="s">
        <v>4031</v>
      </c>
      <c r="C982" s="1799"/>
      <c r="D982" s="1774" t="s">
        <v>4100</v>
      </c>
      <c r="E982" s="1813"/>
      <c r="F982" s="1820"/>
      <c r="G982" s="1820"/>
      <c r="H982" s="1826"/>
      <c r="I982" s="1839"/>
    </row>
    <row r="983" spans="1:9">
      <c r="A983" s="1768"/>
      <c r="B983" s="1783" t="s">
        <v>4032</v>
      </c>
      <c r="C983" s="1799"/>
      <c r="D983" s="1774" t="s">
        <v>4101</v>
      </c>
      <c r="E983" s="1813"/>
      <c r="F983" s="1820"/>
      <c r="G983" s="1820"/>
      <c r="H983" s="1826"/>
      <c r="I983" s="1839"/>
    </row>
    <row r="984" spans="1:9">
      <c r="A984" s="1768"/>
      <c r="B984" s="1784" t="s">
        <v>4033</v>
      </c>
      <c r="C984" s="1800"/>
      <c r="D984" s="1772" t="s">
        <v>4102</v>
      </c>
      <c r="E984" s="1812"/>
      <c r="F984" s="1819"/>
      <c r="G984" s="1819"/>
      <c r="H984" s="1825"/>
      <c r="I984" s="1839"/>
    </row>
    <row r="985" spans="1:9">
      <c r="A985" s="1768"/>
      <c r="B985" s="1888"/>
      <c r="C985" s="1888"/>
      <c r="D985" s="1888"/>
      <c r="E985" s="1888"/>
      <c r="F985" s="1888"/>
      <c r="G985" s="1888"/>
      <c r="H985" s="1888"/>
      <c r="I985" s="1840"/>
    </row>
    <row r="986" spans="1:9">
      <c r="A986" s="1768"/>
      <c r="B986" s="1785" t="s">
        <v>4034</v>
      </c>
      <c r="C986" s="1801"/>
      <c r="D986" s="1809"/>
      <c r="E986" s="1809"/>
      <c r="F986" s="1809"/>
      <c r="G986" s="1809"/>
      <c r="H986" s="1831"/>
      <c r="I986" s="1841">
        <v>1</v>
      </c>
    </row>
    <row r="987" spans="1:9">
      <c r="A987" s="1768"/>
      <c r="B987" s="1786" t="s">
        <v>4035</v>
      </c>
      <c r="C987" s="1889"/>
      <c r="D987" s="1890"/>
      <c r="E987" s="1890"/>
      <c r="F987" s="1890"/>
      <c r="G987" s="1890"/>
      <c r="H987" s="1891"/>
      <c r="I987" s="1842"/>
    </row>
    <row r="988" spans="1:9">
      <c r="A988" s="1768"/>
      <c r="B988" s="1787" t="s">
        <v>4036</v>
      </c>
      <c r="C988" s="1885" t="s">
        <v>4067</v>
      </c>
      <c r="D988" s="1886"/>
      <c r="E988" s="1886"/>
      <c r="F988" s="1886"/>
      <c r="G988" s="1886"/>
      <c r="H988" s="1887"/>
      <c r="I988" s="1833"/>
    </row>
    <row r="989" spans="1:9">
      <c r="A989" s="1768"/>
      <c r="B989" s="1788" t="s">
        <v>4037</v>
      </c>
      <c r="C989" s="1885" t="s">
        <v>4068</v>
      </c>
      <c r="D989" s="1886"/>
      <c r="E989" s="1886"/>
      <c r="F989" s="1886"/>
      <c r="G989" s="1886"/>
      <c r="H989" s="1887"/>
      <c r="I989" s="1833"/>
    </row>
    <row r="990" spans="1:9">
      <c r="A990" s="1768"/>
      <c r="B990" s="1788" t="s">
        <v>4038</v>
      </c>
      <c r="C990" s="1885" t="s">
        <v>4069</v>
      </c>
      <c r="D990" s="1886"/>
      <c r="E990" s="1886"/>
      <c r="F990" s="1886"/>
      <c r="G990" s="1886"/>
      <c r="H990" s="1887"/>
      <c r="I990" s="1833"/>
    </row>
    <row r="991" spans="1:9">
      <c r="A991" s="1768"/>
      <c r="B991" s="1788" t="s">
        <v>4039</v>
      </c>
      <c r="C991" s="1885" t="s">
        <v>4070</v>
      </c>
      <c r="D991" s="1886"/>
      <c r="E991" s="1886"/>
      <c r="F991" s="1886"/>
      <c r="G991" s="1886"/>
      <c r="H991" s="1887"/>
      <c r="I991" s="1833"/>
    </row>
    <row r="992" spans="1:9">
      <c r="A992" s="1768"/>
      <c r="B992" s="1787" t="s">
        <v>4040</v>
      </c>
      <c r="C992" s="1885" t="s">
        <v>4071</v>
      </c>
      <c r="D992" s="1886"/>
      <c r="E992" s="1886"/>
      <c r="F992" s="1886"/>
      <c r="G992" s="1886"/>
      <c r="H992" s="1887"/>
      <c r="I992" s="1833"/>
    </row>
    <row r="993" spans="1:9">
      <c r="A993" s="1768"/>
      <c r="B993" s="1788" t="s">
        <v>4041</v>
      </c>
      <c r="C993" s="1885" t="s">
        <v>4072</v>
      </c>
      <c r="D993" s="1886"/>
      <c r="E993" s="1886"/>
      <c r="F993" s="1886"/>
      <c r="G993" s="1886"/>
      <c r="H993" s="1887"/>
      <c r="I993" s="1833"/>
    </row>
    <row r="994" spans="1:9">
      <c r="A994" s="1768"/>
      <c r="B994" s="1789" t="s">
        <v>4042</v>
      </c>
      <c r="C994" s="1885"/>
      <c r="D994" s="1886"/>
      <c r="E994" s="1886"/>
      <c r="F994" s="1886"/>
      <c r="G994" s="1886"/>
      <c r="H994" s="1887"/>
      <c r="I994" s="1833"/>
    </row>
    <row r="995" spans="1:9">
      <c r="A995" s="1768"/>
      <c r="B995" s="1787" t="s">
        <v>4043</v>
      </c>
      <c r="C995" s="1885" t="s">
        <v>4073</v>
      </c>
      <c r="D995" s="1886"/>
      <c r="E995" s="1886"/>
      <c r="F995" s="1886"/>
      <c r="G995" s="1886"/>
      <c r="H995" s="1887"/>
      <c r="I995" s="1833"/>
    </row>
    <row r="996" spans="1:9">
      <c r="A996" s="1768"/>
      <c r="B996" s="1788" t="s">
        <v>4037</v>
      </c>
      <c r="C996" s="1885" t="s">
        <v>4068</v>
      </c>
      <c r="D996" s="1886"/>
      <c r="E996" s="1886"/>
      <c r="F996" s="1886"/>
      <c r="G996" s="1886"/>
      <c r="H996" s="1887"/>
      <c r="I996" s="1833"/>
    </row>
    <row r="997" spans="1:9">
      <c r="A997" s="1768"/>
      <c r="B997" s="1788" t="s">
        <v>4039</v>
      </c>
      <c r="C997" s="1885" t="s">
        <v>4074</v>
      </c>
      <c r="D997" s="1886"/>
      <c r="E997" s="1886"/>
      <c r="F997" s="1886"/>
      <c r="G997" s="1886"/>
      <c r="H997" s="1887"/>
      <c r="I997" s="1833"/>
    </row>
    <row r="998" spans="1:9">
      <c r="A998" s="1768"/>
      <c r="B998" s="1788" t="s">
        <v>4044</v>
      </c>
      <c r="C998" s="1885" t="s">
        <v>4075</v>
      </c>
      <c r="D998" s="1886"/>
      <c r="E998" s="1886"/>
      <c r="F998" s="1886"/>
      <c r="G998" s="1886"/>
      <c r="H998" s="1887"/>
      <c r="I998" s="1833"/>
    </row>
    <row r="999" spans="1:9">
      <c r="A999" s="1768"/>
      <c r="B999" s="1789" t="s">
        <v>4045</v>
      </c>
      <c r="C999" s="1885"/>
      <c r="D999" s="1886"/>
      <c r="E999" s="1886"/>
      <c r="F999" s="1886"/>
      <c r="G999" s="1886"/>
      <c r="H999" s="1887"/>
      <c r="I999" s="1833"/>
    </row>
    <row r="1000" spans="1:9">
      <c r="A1000" s="1768"/>
      <c r="B1000" s="1787" t="s">
        <v>4046</v>
      </c>
      <c r="C1000" s="1885" t="s">
        <v>4076</v>
      </c>
      <c r="D1000" s="1886"/>
      <c r="E1000" s="1886"/>
      <c r="F1000" s="1886"/>
      <c r="G1000" s="1886"/>
      <c r="H1000" s="1887"/>
      <c r="I1000" s="1833"/>
    </row>
    <row r="1001" spans="1:9">
      <c r="A1001" s="1768"/>
      <c r="B1001" s="1788" t="s">
        <v>4047</v>
      </c>
      <c r="C1001" s="1885" t="s">
        <v>4077</v>
      </c>
      <c r="D1001" s="1886"/>
      <c r="E1001" s="1886"/>
      <c r="F1001" s="1886"/>
      <c r="G1001" s="1886"/>
      <c r="H1001" s="1887"/>
      <c r="I1001" s="1833"/>
    </row>
    <row r="1002" spans="1:9">
      <c r="A1002" s="1768"/>
      <c r="B1002" s="1788" t="s">
        <v>4048</v>
      </c>
      <c r="C1002" s="1885" t="s">
        <v>4078</v>
      </c>
      <c r="D1002" s="1886"/>
      <c r="E1002" s="1886"/>
      <c r="F1002" s="1886"/>
      <c r="G1002" s="1886"/>
      <c r="H1002" s="1887"/>
      <c r="I1002" s="1833"/>
    </row>
    <row r="1003" spans="1:9">
      <c r="A1003" s="1768"/>
      <c r="B1003" s="1788" t="s">
        <v>4044</v>
      </c>
      <c r="C1003" s="1885" t="s">
        <v>4075</v>
      </c>
      <c r="D1003" s="1886"/>
      <c r="E1003" s="1886"/>
      <c r="F1003" s="1886"/>
      <c r="G1003" s="1886"/>
      <c r="H1003" s="1887"/>
      <c r="I1003" s="1833"/>
    </row>
    <row r="1004" spans="1:9">
      <c r="A1004" s="1768"/>
      <c r="B1004" s="1788" t="s">
        <v>4049</v>
      </c>
      <c r="C1004" s="1885" t="s">
        <v>4079</v>
      </c>
      <c r="D1004" s="1886"/>
      <c r="E1004" s="1886"/>
      <c r="F1004" s="1886"/>
      <c r="G1004" s="1886"/>
      <c r="H1004" s="1887"/>
      <c r="I1004" s="1833"/>
    </row>
    <row r="1005" spans="1:9">
      <c r="A1005" s="1768"/>
      <c r="B1005" s="1788" t="s">
        <v>4009</v>
      </c>
      <c r="C1005" s="1885" t="s">
        <v>4080</v>
      </c>
      <c r="D1005" s="1886"/>
      <c r="E1005" s="1886"/>
      <c r="F1005" s="1886"/>
      <c r="G1005" s="1886"/>
      <c r="H1005" s="1887"/>
      <c r="I1005" s="1834"/>
    </row>
    <row r="1006" spans="1:9">
      <c r="A1006" s="1768"/>
      <c r="B1006" s="383"/>
      <c r="C1006" s="320"/>
      <c r="D1006" s="1810"/>
      <c r="E1006" s="1817"/>
      <c r="F1006" s="1817"/>
      <c r="G1006" s="372"/>
      <c r="H1006" s="372"/>
      <c r="I1006" s="372"/>
    </row>
    <row r="1007" spans="1:9" ht="15">
      <c r="A1007" s="1768"/>
      <c r="B1007" s="1790" t="s">
        <v>4050</v>
      </c>
      <c r="C1007" s="1802"/>
      <c r="D1007" s="1802"/>
      <c r="E1007" s="1802"/>
      <c r="F1007" s="1802"/>
      <c r="G1007" s="1802"/>
      <c r="H1007" s="1802"/>
      <c r="I1007" s="1802"/>
    </row>
    <row r="1008" spans="1:9">
      <c r="A1008" s="827"/>
      <c r="B1008" s="879"/>
      <c r="C1008" s="842"/>
      <c r="D1008" s="831"/>
      <c r="F1008" s="830">
        <f t="shared" ref="F1008:F1067" si="8">D1008*E1008</f>
        <v>0</v>
      </c>
    </row>
    <row r="1009" spans="1:6">
      <c r="A1009" s="827" t="s">
        <v>152</v>
      </c>
      <c r="B1009" s="958" t="s">
        <v>2981</v>
      </c>
      <c r="C1009" s="842"/>
      <c r="D1009" s="831"/>
      <c r="F1009" s="830">
        <f t="shared" si="8"/>
        <v>0</v>
      </c>
    </row>
    <row r="1010" spans="1:6" ht="76.5">
      <c r="A1010" s="827"/>
      <c r="B1010" s="960" t="s">
        <v>2980</v>
      </c>
      <c r="C1010" s="842"/>
      <c r="D1010" s="831"/>
      <c r="F1010" s="830">
        <f t="shared" si="8"/>
        <v>0</v>
      </c>
    </row>
    <row r="1011" spans="1:6" ht="25.5">
      <c r="A1011" s="827"/>
      <c r="B1011" s="822"/>
      <c r="C1011" s="829" t="s">
        <v>2</v>
      </c>
      <c r="D1011" s="831">
        <v>1</v>
      </c>
      <c r="F1011" s="830">
        <f t="shared" si="8"/>
        <v>0</v>
      </c>
    </row>
    <row r="1012" spans="1:6">
      <c r="A1012" s="827"/>
      <c r="B1012" s="822"/>
      <c r="C1012" s="829"/>
      <c r="D1012" s="831"/>
      <c r="F1012" s="830">
        <f t="shared" si="8"/>
        <v>0</v>
      </c>
    </row>
    <row r="1013" spans="1:6" ht="89.25">
      <c r="A1013" s="827" t="s">
        <v>185</v>
      </c>
      <c r="B1013" s="879" t="s">
        <v>2979</v>
      </c>
      <c r="C1013" s="842"/>
      <c r="D1013" s="831"/>
      <c r="F1013" s="830">
        <f t="shared" si="8"/>
        <v>0</v>
      </c>
    </row>
    <row r="1014" spans="1:6" ht="25.5">
      <c r="A1014" s="827"/>
      <c r="B1014" s="822"/>
      <c r="C1014" s="829" t="s">
        <v>2</v>
      </c>
      <c r="D1014" s="831">
        <v>1</v>
      </c>
      <c r="F1014" s="830">
        <f t="shared" si="8"/>
        <v>0</v>
      </c>
    </row>
    <row r="1015" spans="1:6">
      <c r="A1015" s="827"/>
      <c r="B1015" s="879"/>
      <c r="C1015" s="842"/>
      <c r="D1015" s="831"/>
      <c r="F1015" s="830">
        <f t="shared" si="8"/>
        <v>0</v>
      </c>
    </row>
    <row r="1016" spans="1:6" ht="63.75">
      <c r="A1016" s="827" t="s">
        <v>187</v>
      </c>
      <c r="B1016" s="879" t="s">
        <v>2978</v>
      </c>
      <c r="C1016" s="842"/>
      <c r="D1016" s="831"/>
      <c r="F1016" s="830">
        <f t="shared" si="8"/>
        <v>0</v>
      </c>
    </row>
    <row r="1017" spans="1:6" ht="25.5">
      <c r="A1017" s="827"/>
      <c r="B1017" s="822"/>
      <c r="C1017" s="829" t="s">
        <v>2</v>
      </c>
      <c r="D1017" s="831">
        <v>1</v>
      </c>
      <c r="F1017" s="830">
        <f t="shared" si="8"/>
        <v>0</v>
      </c>
    </row>
    <row r="1018" spans="1:6">
      <c r="A1018" s="827"/>
      <c r="B1018" s="879"/>
      <c r="C1018" s="842"/>
      <c r="D1018" s="831"/>
      <c r="F1018" s="830">
        <f t="shared" si="8"/>
        <v>0</v>
      </c>
    </row>
    <row r="1019" spans="1:6">
      <c r="A1019" s="827" t="s">
        <v>189</v>
      </c>
      <c r="B1019" s="941" t="s">
        <v>2977</v>
      </c>
      <c r="C1019" s="842"/>
      <c r="D1019" s="831"/>
      <c r="F1019" s="830">
        <f t="shared" si="8"/>
        <v>0</v>
      </c>
    </row>
    <row r="1020" spans="1:6" ht="25.5">
      <c r="A1020" s="827"/>
      <c r="B1020" s="905" t="s">
        <v>2976</v>
      </c>
      <c r="C1020" s="842"/>
      <c r="D1020" s="831"/>
      <c r="F1020" s="830">
        <f t="shared" si="8"/>
        <v>0</v>
      </c>
    </row>
    <row r="1021" spans="1:6" ht="51">
      <c r="A1021" s="827"/>
      <c r="B1021" s="905" t="s">
        <v>2975</v>
      </c>
      <c r="C1021" s="842"/>
      <c r="D1021" s="831"/>
      <c r="F1021" s="830">
        <f t="shared" si="8"/>
        <v>0</v>
      </c>
    </row>
    <row r="1022" spans="1:6">
      <c r="A1022" s="827"/>
      <c r="B1022" s="905" t="s">
        <v>2974</v>
      </c>
      <c r="C1022" s="842"/>
      <c r="D1022" s="831"/>
      <c r="F1022" s="830">
        <f t="shared" si="8"/>
        <v>0</v>
      </c>
    </row>
    <row r="1023" spans="1:6" ht="25.5">
      <c r="A1023" s="827"/>
      <c r="B1023" s="870" t="s">
        <v>2973</v>
      </c>
      <c r="C1023" s="842"/>
      <c r="D1023" s="831"/>
      <c r="F1023" s="830">
        <f t="shared" si="8"/>
        <v>0</v>
      </c>
    </row>
    <row r="1024" spans="1:6">
      <c r="A1024" s="827"/>
      <c r="B1024" s="870" t="s">
        <v>2972</v>
      </c>
      <c r="C1024" s="842"/>
      <c r="D1024" s="831"/>
      <c r="F1024" s="830">
        <f t="shared" si="8"/>
        <v>0</v>
      </c>
    </row>
    <row r="1025" spans="1:6">
      <c r="A1025" s="827"/>
      <c r="B1025" s="870" t="s">
        <v>2971</v>
      </c>
      <c r="C1025" s="842"/>
      <c r="D1025" s="831"/>
      <c r="F1025" s="830">
        <f t="shared" si="8"/>
        <v>0</v>
      </c>
    </row>
    <row r="1026" spans="1:6">
      <c r="A1026" s="827"/>
      <c r="B1026" s="870" t="s">
        <v>2970</v>
      </c>
      <c r="C1026" s="842"/>
      <c r="D1026" s="831"/>
      <c r="F1026" s="830">
        <f t="shared" si="8"/>
        <v>0</v>
      </c>
    </row>
    <row r="1027" spans="1:6" ht="25.5">
      <c r="A1027" s="827"/>
      <c r="B1027" s="870" t="s">
        <v>2962</v>
      </c>
      <c r="C1027" s="842"/>
      <c r="D1027" s="831"/>
      <c r="F1027" s="830">
        <f t="shared" si="8"/>
        <v>0</v>
      </c>
    </row>
    <row r="1028" spans="1:6">
      <c r="A1028" s="827"/>
      <c r="B1028" s="870" t="s">
        <v>2969</v>
      </c>
      <c r="C1028" s="842"/>
      <c r="D1028" s="831"/>
      <c r="F1028" s="830">
        <f t="shared" si="8"/>
        <v>0</v>
      </c>
    </row>
    <row r="1029" spans="1:6" ht="25.5">
      <c r="A1029" s="827"/>
      <c r="B1029" s="961" t="s">
        <v>2968</v>
      </c>
      <c r="C1029" s="842"/>
      <c r="D1029" s="831"/>
      <c r="F1029" s="830">
        <f t="shared" si="8"/>
        <v>0</v>
      </c>
    </row>
    <row r="1030" spans="1:6" ht="25.5">
      <c r="A1030" s="827"/>
      <c r="B1030" s="822"/>
      <c r="C1030" s="829" t="s">
        <v>2</v>
      </c>
      <c r="D1030" s="831">
        <v>1</v>
      </c>
      <c r="F1030" s="830">
        <f t="shared" si="8"/>
        <v>0</v>
      </c>
    </row>
    <row r="1031" spans="1:6">
      <c r="A1031" s="827"/>
      <c r="B1031" s="961"/>
      <c r="C1031" s="842"/>
      <c r="D1031" s="831"/>
      <c r="F1031" s="830">
        <f t="shared" si="8"/>
        <v>0</v>
      </c>
    </row>
    <row r="1032" spans="1:6" ht="38.25">
      <c r="A1032" s="827"/>
      <c r="B1032" s="959" t="s">
        <v>2967</v>
      </c>
      <c r="C1032" s="842"/>
      <c r="D1032" s="831"/>
      <c r="F1032" s="830">
        <f t="shared" si="8"/>
        <v>0</v>
      </c>
    </row>
    <row r="1033" spans="1:6" ht="25.5">
      <c r="A1033" s="827"/>
      <c r="B1033" s="959" t="s">
        <v>2966</v>
      </c>
      <c r="C1033" s="842"/>
      <c r="D1033" s="831"/>
      <c r="F1033" s="830">
        <f t="shared" si="8"/>
        <v>0</v>
      </c>
    </row>
    <row r="1034" spans="1:6">
      <c r="A1034" s="827"/>
      <c r="B1034" s="959" t="s">
        <v>2965</v>
      </c>
      <c r="C1034" s="842"/>
      <c r="D1034" s="831"/>
      <c r="F1034" s="830">
        <f t="shared" si="8"/>
        <v>0</v>
      </c>
    </row>
    <row r="1035" spans="1:6" ht="25.5">
      <c r="A1035" s="827"/>
      <c r="B1035" s="894" t="s">
        <v>2964</v>
      </c>
      <c r="C1035" s="842"/>
      <c r="D1035" s="831"/>
      <c r="F1035" s="830">
        <f t="shared" si="8"/>
        <v>0</v>
      </c>
    </row>
    <row r="1036" spans="1:6" ht="25.5">
      <c r="A1036" s="827"/>
      <c r="B1036" s="894" t="s">
        <v>2963</v>
      </c>
      <c r="C1036" s="842"/>
      <c r="D1036" s="831"/>
      <c r="F1036" s="830">
        <f t="shared" si="8"/>
        <v>0</v>
      </c>
    </row>
    <row r="1037" spans="1:6" ht="25.5">
      <c r="A1037" s="827"/>
      <c r="B1037" s="894" t="s">
        <v>2962</v>
      </c>
      <c r="C1037" s="842"/>
      <c r="D1037" s="831"/>
      <c r="F1037" s="830">
        <f t="shared" si="8"/>
        <v>0</v>
      </c>
    </row>
    <row r="1038" spans="1:6">
      <c r="A1038" s="827"/>
      <c r="B1038" s="870" t="s">
        <v>2961</v>
      </c>
      <c r="C1038" s="842"/>
      <c r="D1038" s="831"/>
      <c r="F1038" s="830">
        <f t="shared" si="8"/>
        <v>0</v>
      </c>
    </row>
    <row r="1039" spans="1:6" ht="25.5">
      <c r="A1039" s="827"/>
      <c r="B1039" s="894" t="s">
        <v>2960</v>
      </c>
      <c r="C1039" s="842"/>
      <c r="D1039" s="831"/>
      <c r="F1039" s="830">
        <f t="shared" si="8"/>
        <v>0</v>
      </c>
    </row>
    <row r="1040" spans="1:6" ht="25.5">
      <c r="A1040" s="827"/>
      <c r="B1040" s="822"/>
      <c r="C1040" s="829" t="s">
        <v>2</v>
      </c>
      <c r="D1040" s="831">
        <v>1</v>
      </c>
      <c r="F1040" s="830">
        <f t="shared" si="8"/>
        <v>0</v>
      </c>
    </row>
    <row r="1041" spans="1:6">
      <c r="A1041" s="827"/>
      <c r="B1041" s="905"/>
      <c r="C1041" s="842"/>
      <c r="D1041" s="831"/>
      <c r="F1041" s="830">
        <f t="shared" si="8"/>
        <v>0</v>
      </c>
    </row>
    <row r="1042" spans="1:6" ht="38.25">
      <c r="A1042" s="827" t="s">
        <v>190</v>
      </c>
      <c r="B1042" s="905" t="s">
        <v>2959</v>
      </c>
      <c r="C1042" s="842"/>
      <c r="D1042" s="831"/>
      <c r="F1042" s="830">
        <f t="shared" si="8"/>
        <v>0</v>
      </c>
    </row>
    <row r="1043" spans="1:6" ht="38.25">
      <c r="A1043" s="827"/>
      <c r="B1043" s="905" t="s">
        <v>2958</v>
      </c>
      <c r="C1043" s="829" t="s">
        <v>93</v>
      </c>
      <c r="D1043" s="831">
        <v>31</v>
      </c>
      <c r="F1043" s="830">
        <f t="shared" si="8"/>
        <v>0</v>
      </c>
    </row>
    <row r="1044" spans="1:6">
      <c r="A1044" s="827"/>
      <c r="B1044" s="955"/>
      <c r="C1044" s="842"/>
      <c r="D1044" s="831"/>
      <c r="F1044" s="830">
        <f t="shared" si="8"/>
        <v>0</v>
      </c>
    </row>
    <row r="1045" spans="1:6" ht="38.25">
      <c r="A1045" s="827"/>
      <c r="B1045" s="905" t="s">
        <v>2957</v>
      </c>
      <c r="C1045" s="829" t="s">
        <v>93</v>
      </c>
      <c r="D1045" s="900">
        <v>5</v>
      </c>
      <c r="F1045" s="830">
        <f t="shared" si="8"/>
        <v>0</v>
      </c>
    </row>
    <row r="1046" spans="1:6">
      <c r="A1046" s="827"/>
      <c r="B1046" s="962"/>
      <c r="C1046" s="842"/>
      <c r="D1046" s="831"/>
      <c r="F1046" s="830">
        <f t="shared" si="8"/>
        <v>0</v>
      </c>
    </row>
    <row r="1047" spans="1:6" ht="102">
      <c r="A1047" s="827" t="s">
        <v>191</v>
      </c>
      <c r="B1047" s="879" t="s">
        <v>2956</v>
      </c>
      <c r="C1047" s="842"/>
      <c r="D1047" s="831"/>
      <c r="F1047" s="830">
        <f t="shared" si="8"/>
        <v>0</v>
      </c>
    </row>
    <row r="1048" spans="1:6" ht="51">
      <c r="A1048" s="827"/>
      <c r="B1048" s="829" t="s">
        <v>2955</v>
      </c>
      <c r="C1048" s="829" t="s">
        <v>2</v>
      </c>
      <c r="D1048" s="831">
        <v>57</v>
      </c>
      <c r="F1048" s="830">
        <f t="shared" si="8"/>
        <v>0</v>
      </c>
    </row>
    <row r="1049" spans="1:6">
      <c r="A1049" s="827"/>
      <c r="B1049" s="828"/>
      <c r="C1049" s="842"/>
      <c r="D1049" s="831"/>
      <c r="F1049" s="830">
        <f t="shared" si="8"/>
        <v>0</v>
      </c>
    </row>
    <row r="1050" spans="1:6" ht="51">
      <c r="A1050" s="827"/>
      <c r="B1050" s="829" t="s">
        <v>2954</v>
      </c>
      <c r="C1050" s="829" t="s">
        <v>2</v>
      </c>
      <c r="D1050" s="831">
        <v>1</v>
      </c>
      <c r="F1050" s="830">
        <f t="shared" si="8"/>
        <v>0</v>
      </c>
    </row>
    <row r="1051" spans="1:6">
      <c r="A1051" s="827"/>
      <c r="B1051" s="828"/>
      <c r="C1051" s="829"/>
      <c r="D1051" s="831"/>
      <c r="F1051" s="830">
        <f t="shared" si="8"/>
        <v>0</v>
      </c>
    </row>
    <row r="1052" spans="1:6" ht="63.75">
      <c r="A1052" s="827" t="s">
        <v>192</v>
      </c>
      <c r="B1052" s="963" t="s">
        <v>2953</v>
      </c>
      <c r="C1052" s="842"/>
      <c r="D1052" s="831"/>
      <c r="F1052" s="830">
        <f t="shared" si="8"/>
        <v>0</v>
      </c>
    </row>
    <row r="1053" spans="1:6" ht="38.25">
      <c r="A1053" s="827"/>
      <c r="B1053" s="828" t="s">
        <v>2952</v>
      </c>
      <c r="C1053" s="829" t="s">
        <v>93</v>
      </c>
      <c r="D1053" s="831">
        <v>1</v>
      </c>
      <c r="F1053" s="830">
        <f t="shared" si="8"/>
        <v>0</v>
      </c>
    </row>
    <row r="1054" spans="1:6">
      <c r="A1054" s="827"/>
      <c r="B1054" s="828"/>
      <c r="C1054" s="829"/>
      <c r="D1054" s="831"/>
      <c r="F1054" s="830">
        <f t="shared" si="8"/>
        <v>0</v>
      </c>
    </row>
    <row r="1055" spans="1:6" ht="38.25">
      <c r="A1055" s="827"/>
      <c r="B1055" s="828" t="s">
        <v>2951</v>
      </c>
      <c r="C1055" s="829" t="s">
        <v>93</v>
      </c>
      <c r="D1055" s="831">
        <v>1</v>
      </c>
      <c r="F1055" s="830">
        <f t="shared" si="8"/>
        <v>0</v>
      </c>
    </row>
    <row r="1056" spans="1:6">
      <c r="A1056" s="827"/>
      <c r="B1056" s="828"/>
      <c r="C1056" s="842"/>
      <c r="D1056" s="831"/>
      <c r="F1056" s="830">
        <f t="shared" si="8"/>
        <v>0</v>
      </c>
    </row>
    <row r="1057" spans="1:6" ht="51">
      <c r="A1057" s="827" t="s">
        <v>193</v>
      </c>
      <c r="B1057" s="963" t="s">
        <v>2950</v>
      </c>
      <c r="C1057" s="842"/>
      <c r="D1057" s="831"/>
      <c r="F1057" s="830">
        <f t="shared" si="8"/>
        <v>0</v>
      </c>
    </row>
    <row r="1058" spans="1:6" ht="38.25">
      <c r="A1058" s="827"/>
      <c r="B1058" s="828" t="s">
        <v>2949</v>
      </c>
      <c r="C1058" s="829" t="s">
        <v>93</v>
      </c>
      <c r="D1058" s="831">
        <v>5</v>
      </c>
      <c r="F1058" s="830">
        <f t="shared" si="8"/>
        <v>0</v>
      </c>
    </row>
    <row r="1059" spans="1:6">
      <c r="A1059" s="827"/>
      <c r="B1059" s="964"/>
      <c r="C1059" s="842"/>
      <c r="D1059" s="831"/>
      <c r="F1059" s="830">
        <f t="shared" si="8"/>
        <v>0</v>
      </c>
    </row>
    <row r="1060" spans="1:6" ht="38.25">
      <c r="A1060" s="827"/>
      <c r="B1060" s="828" t="s">
        <v>2948</v>
      </c>
      <c r="C1060" s="829" t="s">
        <v>93</v>
      </c>
      <c r="D1060" s="831">
        <v>1</v>
      </c>
      <c r="F1060" s="830">
        <f t="shared" si="8"/>
        <v>0</v>
      </c>
    </row>
    <row r="1061" spans="1:6">
      <c r="A1061" s="827"/>
      <c r="B1061" s="828"/>
      <c r="C1061" s="829"/>
      <c r="D1061" s="831"/>
      <c r="F1061" s="830">
        <f t="shared" si="8"/>
        <v>0</v>
      </c>
    </row>
    <row r="1062" spans="1:6" ht="38.25">
      <c r="A1062" s="827"/>
      <c r="B1062" s="828" t="s">
        <v>2947</v>
      </c>
      <c r="C1062" s="829" t="s">
        <v>93</v>
      </c>
      <c r="D1062" s="831">
        <v>1</v>
      </c>
      <c r="F1062" s="830">
        <f t="shared" si="8"/>
        <v>0</v>
      </c>
    </row>
    <row r="1063" spans="1:6">
      <c r="A1063" s="827"/>
      <c r="B1063" s="964"/>
      <c r="C1063" s="842"/>
      <c r="D1063" s="831"/>
      <c r="F1063" s="830">
        <f t="shared" si="8"/>
        <v>0</v>
      </c>
    </row>
    <row r="1064" spans="1:6" ht="38.25">
      <c r="A1064" s="827"/>
      <c r="B1064" s="828" t="s">
        <v>2946</v>
      </c>
      <c r="C1064" s="829" t="s">
        <v>93</v>
      </c>
      <c r="D1064" s="831">
        <v>2</v>
      </c>
      <c r="F1064" s="830">
        <f t="shared" si="8"/>
        <v>0</v>
      </c>
    </row>
    <row r="1065" spans="1:6">
      <c r="A1065" s="827"/>
      <c r="B1065" s="964"/>
      <c r="C1065" s="842"/>
      <c r="D1065" s="831"/>
      <c r="F1065" s="830">
        <f t="shared" si="8"/>
        <v>0</v>
      </c>
    </row>
    <row r="1066" spans="1:6" ht="25.5">
      <c r="A1066" s="827" t="s">
        <v>194</v>
      </c>
      <c r="B1066" s="828" t="s">
        <v>2945</v>
      </c>
      <c r="C1066" s="829" t="s">
        <v>93</v>
      </c>
      <c r="D1066" s="831">
        <v>9</v>
      </c>
      <c r="F1066" s="830">
        <f t="shared" si="8"/>
        <v>0</v>
      </c>
    </row>
    <row r="1067" spans="1:6">
      <c r="A1067" s="827"/>
      <c r="B1067" s="964"/>
      <c r="C1067" s="842"/>
      <c r="D1067" s="831"/>
      <c r="F1067" s="830">
        <f t="shared" si="8"/>
        <v>0</v>
      </c>
    </row>
    <row r="1068" spans="1:6" ht="25.5">
      <c r="A1068" s="827" t="s">
        <v>195</v>
      </c>
      <c r="B1068" s="828" t="s">
        <v>2944</v>
      </c>
      <c r="C1068" s="829"/>
      <c r="D1068" s="831"/>
      <c r="F1068" s="830">
        <f t="shared" ref="F1068:F1131" si="9">D1068*E1068</f>
        <v>0</v>
      </c>
    </row>
    <row r="1069" spans="1:6">
      <c r="A1069" s="827"/>
      <c r="B1069" s="828" t="s">
        <v>2564</v>
      </c>
      <c r="C1069" s="829"/>
      <c r="D1069" s="831"/>
      <c r="F1069" s="830">
        <f t="shared" si="9"/>
        <v>0</v>
      </c>
    </row>
    <row r="1070" spans="1:6">
      <c r="A1070" s="827"/>
      <c r="B1070" s="828" t="s">
        <v>2943</v>
      </c>
      <c r="C1070" s="829"/>
      <c r="D1070" s="831"/>
      <c r="F1070" s="830">
        <f t="shared" si="9"/>
        <v>0</v>
      </c>
    </row>
    <row r="1071" spans="1:6">
      <c r="A1071" s="827"/>
      <c r="B1071" s="828" t="s">
        <v>2942</v>
      </c>
      <c r="C1071" s="842"/>
      <c r="D1071" s="831"/>
      <c r="F1071" s="830">
        <f t="shared" si="9"/>
        <v>0</v>
      </c>
    </row>
    <row r="1072" spans="1:6">
      <c r="A1072" s="827"/>
      <c r="B1072" s="828"/>
      <c r="C1072" s="829" t="s">
        <v>93</v>
      </c>
      <c r="D1072" s="831">
        <v>4</v>
      </c>
      <c r="F1072" s="830">
        <f t="shared" si="9"/>
        <v>0</v>
      </c>
    </row>
    <row r="1073" spans="1:6">
      <c r="A1073" s="827"/>
      <c r="B1073" s="828" t="s">
        <v>2941</v>
      </c>
      <c r="C1073" s="829"/>
      <c r="D1073" s="831"/>
      <c r="F1073" s="830">
        <f t="shared" si="9"/>
        <v>0</v>
      </c>
    </row>
    <row r="1074" spans="1:6">
      <c r="A1074" s="827"/>
      <c r="B1074" s="828" t="s">
        <v>2940</v>
      </c>
      <c r="C1074" s="829"/>
      <c r="D1074" s="831"/>
      <c r="F1074" s="830">
        <f t="shared" si="9"/>
        <v>0</v>
      </c>
    </row>
    <row r="1075" spans="1:6">
      <c r="A1075" s="827"/>
      <c r="B1075" s="828" t="s">
        <v>2939</v>
      </c>
      <c r="C1075" s="842"/>
      <c r="D1075" s="831"/>
      <c r="F1075" s="830">
        <f t="shared" si="9"/>
        <v>0</v>
      </c>
    </row>
    <row r="1076" spans="1:6">
      <c r="A1076" s="827"/>
      <c r="B1076" s="828"/>
      <c r="C1076" s="829" t="s">
        <v>93</v>
      </c>
      <c r="D1076" s="831">
        <v>5</v>
      </c>
      <c r="F1076" s="830">
        <f t="shared" si="9"/>
        <v>0</v>
      </c>
    </row>
    <row r="1077" spans="1:6" ht="38.25">
      <c r="A1077" s="827" t="s">
        <v>206</v>
      </c>
      <c r="B1077" s="828" t="s">
        <v>2938</v>
      </c>
      <c r="C1077" s="842"/>
      <c r="D1077" s="831"/>
      <c r="F1077" s="830">
        <f t="shared" si="9"/>
        <v>0</v>
      </c>
    </row>
    <row r="1078" spans="1:6">
      <c r="A1078" s="827"/>
      <c r="B1078" s="829" t="s">
        <v>2935</v>
      </c>
      <c r="C1078" s="829" t="s">
        <v>93</v>
      </c>
      <c r="D1078" s="831">
        <v>6</v>
      </c>
      <c r="F1078" s="830">
        <f t="shared" si="9"/>
        <v>0</v>
      </c>
    </row>
    <row r="1079" spans="1:6">
      <c r="A1079" s="827"/>
      <c r="B1079" s="829" t="s">
        <v>2927</v>
      </c>
      <c r="C1079" s="829" t="s">
        <v>93</v>
      </c>
      <c r="D1079" s="831">
        <v>4</v>
      </c>
      <c r="F1079" s="830">
        <f t="shared" si="9"/>
        <v>0</v>
      </c>
    </row>
    <row r="1080" spans="1:6">
      <c r="A1080" s="827"/>
      <c r="B1080" s="829" t="s">
        <v>2926</v>
      </c>
      <c r="C1080" s="829" t="s">
        <v>93</v>
      </c>
      <c r="D1080" s="831">
        <v>4</v>
      </c>
      <c r="F1080" s="830">
        <f t="shared" si="9"/>
        <v>0</v>
      </c>
    </row>
    <row r="1081" spans="1:6">
      <c r="A1081" s="827"/>
      <c r="B1081" s="829" t="s">
        <v>2934</v>
      </c>
      <c r="C1081" s="829" t="s">
        <v>93</v>
      </c>
      <c r="D1081" s="831">
        <v>6</v>
      </c>
      <c r="F1081" s="830">
        <f t="shared" si="9"/>
        <v>0</v>
      </c>
    </row>
    <row r="1082" spans="1:6">
      <c r="A1082" s="827"/>
      <c r="B1082" s="829" t="s">
        <v>2932</v>
      </c>
      <c r="C1082" s="829" t="s">
        <v>93</v>
      </c>
      <c r="D1082" s="831">
        <v>4</v>
      </c>
      <c r="F1082" s="830">
        <f t="shared" si="9"/>
        <v>0</v>
      </c>
    </row>
    <row r="1083" spans="1:6">
      <c r="A1083" s="827"/>
      <c r="B1083" s="829"/>
      <c r="C1083" s="829"/>
      <c r="D1083" s="831"/>
      <c r="F1083" s="830">
        <f t="shared" si="9"/>
        <v>0</v>
      </c>
    </row>
    <row r="1084" spans="1:6" ht="38.25">
      <c r="A1084" s="827" t="s">
        <v>207</v>
      </c>
      <c r="B1084" s="828" t="s">
        <v>2937</v>
      </c>
      <c r="C1084" s="842"/>
      <c r="D1084" s="831"/>
      <c r="F1084" s="830">
        <f t="shared" si="9"/>
        <v>0</v>
      </c>
    </row>
    <row r="1085" spans="1:6">
      <c r="A1085" s="827"/>
      <c r="B1085" s="829" t="s">
        <v>2929</v>
      </c>
      <c r="C1085" s="829" t="s">
        <v>93</v>
      </c>
      <c r="D1085" s="831">
        <v>4</v>
      </c>
      <c r="F1085" s="830">
        <f t="shared" si="9"/>
        <v>0</v>
      </c>
    </row>
    <row r="1086" spans="1:6">
      <c r="A1086" s="827"/>
      <c r="B1086" s="829" t="s">
        <v>2928</v>
      </c>
      <c r="C1086" s="829" t="s">
        <v>93</v>
      </c>
      <c r="D1086" s="831">
        <v>2</v>
      </c>
      <c r="F1086" s="830">
        <f t="shared" si="9"/>
        <v>0</v>
      </c>
    </row>
    <row r="1087" spans="1:6">
      <c r="A1087" s="827"/>
      <c r="B1087" s="829" t="s">
        <v>2936</v>
      </c>
      <c r="C1087" s="829" t="s">
        <v>93</v>
      </c>
      <c r="D1087" s="831">
        <v>8</v>
      </c>
      <c r="F1087" s="830">
        <f t="shared" si="9"/>
        <v>0</v>
      </c>
    </row>
    <row r="1088" spans="1:6">
      <c r="A1088" s="827"/>
      <c r="B1088" s="829" t="s">
        <v>2935</v>
      </c>
      <c r="C1088" s="829" t="s">
        <v>93</v>
      </c>
      <c r="D1088" s="831">
        <v>12</v>
      </c>
      <c r="F1088" s="830">
        <f t="shared" si="9"/>
        <v>0</v>
      </c>
    </row>
    <row r="1089" spans="1:6">
      <c r="A1089" s="827"/>
      <c r="B1089" s="829" t="s">
        <v>2927</v>
      </c>
      <c r="C1089" s="829" t="s">
        <v>93</v>
      </c>
      <c r="D1089" s="831">
        <v>8</v>
      </c>
      <c r="F1089" s="830">
        <f t="shared" si="9"/>
        <v>0</v>
      </c>
    </row>
    <row r="1090" spans="1:6">
      <c r="A1090" s="827"/>
      <c r="B1090" s="829" t="s">
        <v>2934</v>
      </c>
      <c r="C1090" s="829" t="s">
        <v>93</v>
      </c>
      <c r="D1090" s="831">
        <v>10</v>
      </c>
      <c r="F1090" s="830">
        <f t="shared" si="9"/>
        <v>0</v>
      </c>
    </row>
    <row r="1091" spans="1:6">
      <c r="A1091" s="827"/>
      <c r="B1091" s="829" t="s">
        <v>2933</v>
      </c>
      <c r="C1091" s="829" t="s">
        <v>93</v>
      </c>
      <c r="D1091" s="831">
        <v>6</v>
      </c>
      <c r="F1091" s="830">
        <f t="shared" si="9"/>
        <v>0</v>
      </c>
    </row>
    <row r="1092" spans="1:6">
      <c r="A1092" s="827"/>
      <c r="B1092" s="829" t="s">
        <v>2932</v>
      </c>
      <c r="C1092" s="829" t="s">
        <v>93</v>
      </c>
      <c r="D1092" s="831">
        <v>30</v>
      </c>
      <c r="F1092" s="830">
        <f t="shared" si="9"/>
        <v>0</v>
      </c>
    </row>
    <row r="1093" spans="1:6">
      <c r="A1093" s="827"/>
      <c r="B1093" s="829"/>
      <c r="C1093" s="829"/>
      <c r="D1093" s="831"/>
      <c r="F1093" s="830">
        <f t="shared" si="9"/>
        <v>0</v>
      </c>
    </row>
    <row r="1094" spans="1:6" ht="51">
      <c r="A1094" s="827" t="s">
        <v>208</v>
      </c>
      <c r="B1094" s="828" t="s">
        <v>3805</v>
      </c>
      <c r="C1094" s="842"/>
      <c r="D1094" s="831"/>
      <c r="F1094" s="830">
        <f t="shared" si="9"/>
        <v>0</v>
      </c>
    </row>
    <row r="1095" spans="1:6">
      <c r="A1095" s="827"/>
      <c r="B1095" s="829" t="s">
        <v>2931</v>
      </c>
      <c r="C1095" s="829" t="s">
        <v>93</v>
      </c>
      <c r="D1095" s="831">
        <v>1</v>
      </c>
      <c r="F1095" s="830">
        <f t="shared" si="9"/>
        <v>0</v>
      </c>
    </row>
    <row r="1096" spans="1:6">
      <c r="A1096" s="827"/>
      <c r="B1096" s="829" t="s">
        <v>2930</v>
      </c>
      <c r="C1096" s="829" t="s">
        <v>93</v>
      </c>
      <c r="D1096" s="831">
        <v>8</v>
      </c>
      <c r="F1096" s="830">
        <f t="shared" si="9"/>
        <v>0</v>
      </c>
    </row>
    <row r="1097" spans="1:6">
      <c r="A1097" s="827"/>
      <c r="B1097" s="829" t="s">
        <v>2929</v>
      </c>
      <c r="C1097" s="829" t="s">
        <v>93</v>
      </c>
      <c r="D1097" s="831">
        <v>2</v>
      </c>
      <c r="F1097" s="830">
        <f t="shared" si="9"/>
        <v>0</v>
      </c>
    </row>
    <row r="1098" spans="1:6">
      <c r="A1098" s="827"/>
      <c r="B1098" s="829" t="s">
        <v>2928</v>
      </c>
      <c r="C1098" s="829" t="s">
        <v>93</v>
      </c>
      <c r="D1098" s="831">
        <v>3</v>
      </c>
      <c r="F1098" s="830">
        <f t="shared" si="9"/>
        <v>0</v>
      </c>
    </row>
    <row r="1099" spans="1:6">
      <c r="A1099" s="827"/>
      <c r="B1099" s="829" t="s">
        <v>2927</v>
      </c>
      <c r="C1099" s="829" t="s">
        <v>93</v>
      </c>
      <c r="D1099" s="831">
        <v>31</v>
      </c>
      <c r="F1099" s="830">
        <f t="shared" si="9"/>
        <v>0</v>
      </c>
    </row>
    <row r="1100" spans="1:6">
      <c r="A1100" s="827"/>
      <c r="B1100" s="829" t="s">
        <v>2926</v>
      </c>
      <c r="C1100" s="829" t="s">
        <v>93</v>
      </c>
      <c r="D1100" s="831">
        <v>4</v>
      </c>
      <c r="F1100" s="830">
        <f t="shared" si="9"/>
        <v>0</v>
      </c>
    </row>
    <row r="1101" spans="1:6">
      <c r="A1101" s="827"/>
      <c r="B1101" s="829"/>
      <c r="C1101" s="829"/>
      <c r="D1101" s="831"/>
      <c r="F1101" s="830">
        <f t="shared" si="9"/>
        <v>0</v>
      </c>
    </row>
    <row r="1102" spans="1:6" ht="25.5">
      <c r="A1102" s="827" t="s">
        <v>209</v>
      </c>
      <c r="B1102" s="828" t="s">
        <v>2925</v>
      </c>
      <c r="C1102" s="842"/>
      <c r="D1102" s="831"/>
      <c r="F1102" s="830">
        <f t="shared" si="9"/>
        <v>0</v>
      </c>
    </row>
    <row r="1103" spans="1:6" s="829" customFormat="1">
      <c r="A1103" s="827"/>
      <c r="B1103" s="829" t="s">
        <v>2924</v>
      </c>
      <c r="C1103" s="829" t="s">
        <v>93</v>
      </c>
      <c r="D1103" s="831">
        <v>7</v>
      </c>
      <c r="E1103" s="770"/>
      <c r="F1103" s="830">
        <f t="shared" si="9"/>
        <v>0</v>
      </c>
    </row>
    <row r="1104" spans="1:6" s="829" customFormat="1">
      <c r="A1104" s="827"/>
      <c r="B1104" s="829" t="s">
        <v>2923</v>
      </c>
      <c r="C1104" s="829" t="s">
        <v>93</v>
      </c>
      <c r="D1104" s="831">
        <v>11</v>
      </c>
      <c r="E1104" s="770"/>
      <c r="F1104" s="830">
        <f t="shared" si="9"/>
        <v>0</v>
      </c>
    </row>
    <row r="1105" spans="1:6" s="829" customFormat="1">
      <c r="A1105" s="827"/>
      <c r="B1105" s="829" t="s">
        <v>2922</v>
      </c>
      <c r="C1105" s="829" t="s">
        <v>93</v>
      </c>
      <c r="D1105" s="831">
        <v>14</v>
      </c>
      <c r="E1105" s="770"/>
      <c r="F1105" s="830">
        <f t="shared" si="9"/>
        <v>0</v>
      </c>
    </row>
    <row r="1106" spans="1:6" s="829" customFormat="1">
      <c r="A1106" s="827"/>
      <c r="B1106" s="829" t="s">
        <v>2921</v>
      </c>
      <c r="C1106" s="829" t="s">
        <v>93</v>
      </c>
      <c r="D1106" s="831">
        <v>2</v>
      </c>
      <c r="E1106" s="770"/>
      <c r="F1106" s="830">
        <f t="shared" si="9"/>
        <v>0</v>
      </c>
    </row>
    <row r="1107" spans="1:6" s="829" customFormat="1">
      <c r="A1107" s="827"/>
      <c r="B1107" s="829" t="s">
        <v>2920</v>
      </c>
      <c r="C1107" s="829" t="s">
        <v>93</v>
      </c>
      <c r="D1107" s="831">
        <v>39</v>
      </c>
      <c r="E1107" s="770"/>
      <c r="F1107" s="830">
        <f t="shared" si="9"/>
        <v>0</v>
      </c>
    </row>
    <row r="1108" spans="1:6" s="829" customFormat="1">
      <c r="A1108" s="827"/>
      <c r="B1108" s="829" t="s">
        <v>2919</v>
      </c>
      <c r="C1108" s="829" t="s">
        <v>93</v>
      </c>
      <c r="D1108" s="831">
        <v>1</v>
      </c>
      <c r="E1108" s="770"/>
      <c r="F1108" s="830">
        <f t="shared" si="9"/>
        <v>0</v>
      </c>
    </row>
    <row r="1109" spans="1:6">
      <c r="A1109" s="827"/>
      <c r="B1109" s="964"/>
      <c r="C1109" s="842"/>
      <c r="D1109" s="831"/>
      <c r="F1109" s="830">
        <f t="shared" si="9"/>
        <v>0</v>
      </c>
    </row>
    <row r="1110" spans="1:6" ht="38.25">
      <c r="A1110" s="827" t="s">
        <v>210</v>
      </c>
      <c r="B1110" s="828" t="s">
        <v>2918</v>
      </c>
      <c r="C1110" s="842"/>
      <c r="D1110" s="831"/>
      <c r="F1110" s="830">
        <f t="shared" si="9"/>
        <v>0</v>
      </c>
    </row>
    <row r="1111" spans="1:6">
      <c r="A1111" s="827"/>
      <c r="B1111" s="829" t="s">
        <v>2917</v>
      </c>
      <c r="C1111" s="829" t="s">
        <v>93</v>
      </c>
      <c r="D1111" s="831">
        <v>1</v>
      </c>
      <c r="F1111" s="830">
        <f t="shared" si="9"/>
        <v>0</v>
      </c>
    </row>
    <row r="1112" spans="1:6">
      <c r="A1112" s="827"/>
      <c r="B1112" s="829" t="s">
        <v>2916</v>
      </c>
      <c r="C1112" s="829" t="s">
        <v>93</v>
      </c>
      <c r="D1112" s="831">
        <v>1</v>
      </c>
      <c r="F1112" s="830">
        <f t="shared" si="9"/>
        <v>0</v>
      </c>
    </row>
    <row r="1113" spans="1:6">
      <c r="A1113" s="827"/>
      <c r="B1113" s="829" t="s">
        <v>2915</v>
      </c>
      <c r="C1113" s="829" t="s">
        <v>93</v>
      </c>
      <c r="D1113" s="831">
        <v>1</v>
      </c>
      <c r="F1113" s="830">
        <f t="shared" si="9"/>
        <v>0</v>
      </c>
    </row>
    <row r="1114" spans="1:6">
      <c r="A1114" s="827"/>
      <c r="B1114" s="964"/>
      <c r="C1114" s="842"/>
      <c r="D1114" s="831"/>
      <c r="F1114" s="830">
        <f t="shared" si="9"/>
        <v>0</v>
      </c>
    </row>
    <row r="1115" spans="1:6" ht="38.25">
      <c r="A1115" s="827" t="s">
        <v>211</v>
      </c>
      <c r="B1115" s="828" t="s">
        <v>2914</v>
      </c>
      <c r="C1115" s="842"/>
      <c r="D1115" s="831"/>
      <c r="F1115" s="830">
        <f t="shared" si="9"/>
        <v>0</v>
      </c>
    </row>
    <row r="1116" spans="1:6">
      <c r="A1116" s="827"/>
      <c r="B1116" s="828" t="s">
        <v>2913</v>
      </c>
      <c r="C1116" s="829" t="s">
        <v>93</v>
      </c>
      <c r="D1116" s="831">
        <v>3</v>
      </c>
      <c r="F1116" s="830">
        <f t="shared" si="9"/>
        <v>0</v>
      </c>
    </row>
    <row r="1117" spans="1:6">
      <c r="A1117" s="827"/>
      <c r="B1117" s="828"/>
      <c r="C1117" s="829"/>
      <c r="D1117" s="831"/>
      <c r="F1117" s="830">
        <f t="shared" si="9"/>
        <v>0</v>
      </c>
    </row>
    <row r="1118" spans="1:6">
      <c r="A1118" s="827" t="s">
        <v>212</v>
      </c>
      <c r="B1118" s="828" t="s">
        <v>2912</v>
      </c>
      <c r="C1118" s="842"/>
      <c r="D1118" s="831"/>
      <c r="F1118" s="830">
        <f t="shared" si="9"/>
        <v>0</v>
      </c>
    </row>
    <row r="1119" spans="1:6" ht="15.75">
      <c r="A1119" s="827"/>
      <c r="B1119" s="828" t="s">
        <v>2911</v>
      </c>
      <c r="C1119" s="829" t="s">
        <v>93</v>
      </c>
      <c r="D1119" s="831">
        <v>1</v>
      </c>
      <c r="F1119" s="830">
        <f t="shared" si="9"/>
        <v>0</v>
      </c>
    </row>
    <row r="1120" spans="1:6" ht="15.75">
      <c r="A1120" s="827"/>
      <c r="B1120" s="828" t="s">
        <v>2910</v>
      </c>
      <c r="C1120" s="829" t="s">
        <v>93</v>
      </c>
      <c r="D1120" s="831">
        <v>4</v>
      </c>
      <c r="F1120" s="830">
        <f t="shared" si="9"/>
        <v>0</v>
      </c>
    </row>
    <row r="1121" spans="1:6" ht="15.75">
      <c r="A1121" s="827"/>
      <c r="B1121" s="828" t="s">
        <v>2909</v>
      </c>
      <c r="C1121" s="829" t="s">
        <v>93</v>
      </c>
      <c r="D1121" s="831">
        <v>6</v>
      </c>
      <c r="F1121" s="830">
        <f t="shared" si="9"/>
        <v>0</v>
      </c>
    </row>
    <row r="1122" spans="1:6" ht="15.75">
      <c r="A1122" s="827"/>
      <c r="B1122" s="828" t="s">
        <v>2908</v>
      </c>
      <c r="C1122" s="829" t="s">
        <v>93</v>
      </c>
      <c r="D1122" s="831">
        <v>2</v>
      </c>
      <c r="F1122" s="830">
        <f t="shared" si="9"/>
        <v>0</v>
      </c>
    </row>
    <row r="1123" spans="1:6">
      <c r="A1123" s="827"/>
      <c r="B1123" s="828"/>
      <c r="C1123" s="829"/>
      <c r="D1123" s="831"/>
      <c r="F1123" s="830">
        <f t="shared" si="9"/>
        <v>0</v>
      </c>
    </row>
    <row r="1124" spans="1:6">
      <c r="A1124" s="827" t="s">
        <v>213</v>
      </c>
      <c r="B1124" s="828" t="s">
        <v>2907</v>
      </c>
      <c r="C1124" s="842"/>
      <c r="D1124" s="831"/>
      <c r="F1124" s="830">
        <f t="shared" si="9"/>
        <v>0</v>
      </c>
    </row>
    <row r="1125" spans="1:6">
      <c r="A1125" s="827"/>
      <c r="B1125" s="828" t="s">
        <v>2906</v>
      </c>
      <c r="C1125" s="829" t="s">
        <v>93</v>
      </c>
      <c r="D1125" s="831">
        <v>1</v>
      </c>
      <c r="F1125" s="830">
        <f t="shared" si="9"/>
        <v>0</v>
      </c>
    </row>
    <row r="1126" spans="1:6">
      <c r="A1126" s="827"/>
      <c r="B1126" s="828"/>
      <c r="C1126" s="829"/>
      <c r="D1126" s="831"/>
      <c r="F1126" s="830">
        <f t="shared" si="9"/>
        <v>0</v>
      </c>
    </row>
    <row r="1127" spans="1:6">
      <c r="A1127" s="827" t="s">
        <v>414</v>
      </c>
      <c r="B1127" s="828" t="s">
        <v>2905</v>
      </c>
      <c r="C1127" s="842"/>
      <c r="D1127" s="831"/>
      <c r="F1127" s="830">
        <f t="shared" si="9"/>
        <v>0</v>
      </c>
    </row>
    <row r="1128" spans="1:6">
      <c r="A1128" s="827"/>
      <c r="B1128" s="828" t="s">
        <v>2904</v>
      </c>
      <c r="C1128" s="829" t="s">
        <v>93</v>
      </c>
      <c r="D1128" s="831">
        <v>2</v>
      </c>
      <c r="F1128" s="830">
        <f t="shared" si="9"/>
        <v>0</v>
      </c>
    </row>
    <row r="1129" spans="1:6">
      <c r="A1129" s="827"/>
      <c r="B1129" s="828" t="s">
        <v>2903</v>
      </c>
      <c r="C1129" s="829" t="s">
        <v>93</v>
      </c>
      <c r="D1129" s="831">
        <v>1</v>
      </c>
      <c r="F1129" s="830">
        <f t="shared" si="9"/>
        <v>0</v>
      </c>
    </row>
    <row r="1130" spans="1:6">
      <c r="A1130" s="827"/>
      <c r="B1130" s="828"/>
      <c r="C1130" s="829"/>
      <c r="D1130" s="831"/>
      <c r="F1130" s="830">
        <f t="shared" si="9"/>
        <v>0</v>
      </c>
    </row>
    <row r="1131" spans="1:6" ht="15.75">
      <c r="A1131" s="827" t="s">
        <v>415</v>
      </c>
      <c r="B1131" s="828" t="s">
        <v>2902</v>
      </c>
      <c r="C1131" s="829" t="s">
        <v>93</v>
      </c>
      <c r="D1131" s="831">
        <v>2</v>
      </c>
      <c r="F1131" s="830">
        <f t="shared" si="9"/>
        <v>0</v>
      </c>
    </row>
    <row r="1132" spans="1:6">
      <c r="A1132" s="827"/>
      <c r="B1132" s="828"/>
      <c r="C1132" s="842"/>
      <c r="D1132" s="831"/>
      <c r="F1132" s="830">
        <f t="shared" ref="F1132:F1195" si="10">D1132*E1132</f>
        <v>0</v>
      </c>
    </row>
    <row r="1133" spans="1:6" ht="25.5">
      <c r="A1133" s="827" t="s">
        <v>416</v>
      </c>
      <c r="B1133" s="828" t="s">
        <v>2901</v>
      </c>
      <c r="C1133" s="842"/>
      <c r="D1133" s="831"/>
      <c r="F1133" s="830">
        <f t="shared" si="10"/>
        <v>0</v>
      </c>
    </row>
    <row r="1134" spans="1:6">
      <c r="A1134" s="827"/>
      <c r="B1134" s="829" t="s">
        <v>2900</v>
      </c>
      <c r="C1134" s="829" t="s">
        <v>93</v>
      </c>
      <c r="D1134" s="831">
        <v>6</v>
      </c>
      <c r="F1134" s="830">
        <f t="shared" si="10"/>
        <v>0</v>
      </c>
    </row>
    <row r="1135" spans="1:6">
      <c r="A1135" s="827"/>
      <c r="B1135" s="964"/>
      <c r="C1135" s="842"/>
      <c r="D1135" s="831"/>
      <c r="F1135" s="830">
        <f t="shared" si="10"/>
        <v>0</v>
      </c>
    </row>
    <row r="1136" spans="1:6" ht="25.5">
      <c r="A1136" s="827" t="s">
        <v>417</v>
      </c>
      <c r="B1136" s="828" t="s">
        <v>2899</v>
      </c>
      <c r="C1136" s="842"/>
      <c r="D1136" s="831"/>
      <c r="F1136" s="830">
        <f t="shared" si="10"/>
        <v>0</v>
      </c>
    </row>
    <row r="1137" spans="1:6">
      <c r="A1137" s="827"/>
      <c r="B1137" s="829" t="s">
        <v>2898</v>
      </c>
      <c r="C1137" s="829" t="s">
        <v>93</v>
      </c>
      <c r="D1137" s="831">
        <v>10</v>
      </c>
      <c r="F1137" s="830">
        <f t="shared" si="10"/>
        <v>0</v>
      </c>
    </row>
    <row r="1138" spans="1:6">
      <c r="A1138" s="827"/>
      <c r="B1138" s="829" t="s">
        <v>2897</v>
      </c>
      <c r="C1138" s="829" t="s">
        <v>93</v>
      </c>
      <c r="D1138" s="831">
        <v>5</v>
      </c>
      <c r="F1138" s="830">
        <f t="shared" si="10"/>
        <v>0</v>
      </c>
    </row>
    <row r="1139" spans="1:6">
      <c r="A1139" s="827"/>
      <c r="B1139" s="964"/>
      <c r="C1139" s="842"/>
      <c r="D1139" s="831"/>
      <c r="F1139" s="830">
        <f t="shared" si="10"/>
        <v>0</v>
      </c>
    </row>
    <row r="1140" spans="1:6" ht="140.25">
      <c r="A1140" s="827" t="s">
        <v>418</v>
      </c>
      <c r="B1140" s="828" t="s">
        <v>2896</v>
      </c>
      <c r="C1140" s="829" t="s">
        <v>265</v>
      </c>
      <c r="D1140" s="831">
        <v>4700</v>
      </c>
      <c r="F1140" s="830">
        <f t="shared" si="10"/>
        <v>0</v>
      </c>
    </row>
    <row r="1141" spans="1:6">
      <c r="A1141" s="827"/>
      <c r="B1141" s="964"/>
      <c r="C1141" s="842"/>
      <c r="D1141" s="831"/>
      <c r="F1141" s="830">
        <f t="shared" si="10"/>
        <v>0</v>
      </c>
    </row>
    <row r="1142" spans="1:6" ht="38.25">
      <c r="A1142" s="827" t="s">
        <v>419</v>
      </c>
      <c r="B1142" s="828" t="s">
        <v>2895</v>
      </c>
      <c r="C1142" s="842"/>
      <c r="D1142" s="831"/>
      <c r="F1142" s="830">
        <f t="shared" si="10"/>
        <v>0</v>
      </c>
    </row>
    <row r="1143" spans="1:6">
      <c r="A1143" s="827"/>
      <c r="B1143" s="829" t="s">
        <v>2894</v>
      </c>
      <c r="C1143" s="829" t="s">
        <v>950</v>
      </c>
      <c r="D1143" s="831">
        <v>20</v>
      </c>
      <c r="F1143" s="830">
        <f t="shared" si="10"/>
        <v>0</v>
      </c>
    </row>
    <row r="1144" spans="1:6">
      <c r="A1144" s="827"/>
      <c r="B1144" s="829" t="s">
        <v>2893</v>
      </c>
      <c r="C1144" s="829" t="s">
        <v>950</v>
      </c>
      <c r="D1144" s="831">
        <v>120</v>
      </c>
      <c r="F1144" s="830">
        <f t="shared" si="10"/>
        <v>0</v>
      </c>
    </row>
    <row r="1145" spans="1:6">
      <c r="A1145" s="827"/>
      <c r="B1145" s="829" t="s">
        <v>2891</v>
      </c>
      <c r="C1145" s="829" t="s">
        <v>950</v>
      </c>
      <c r="D1145" s="831">
        <v>290</v>
      </c>
      <c r="F1145" s="830">
        <f t="shared" si="10"/>
        <v>0</v>
      </c>
    </row>
    <row r="1146" spans="1:6">
      <c r="A1146" s="827"/>
      <c r="B1146" s="829" t="s">
        <v>3487</v>
      </c>
      <c r="C1146" s="829" t="s">
        <v>950</v>
      </c>
      <c r="D1146" s="831">
        <v>165</v>
      </c>
      <c r="F1146" s="830">
        <f t="shared" si="10"/>
        <v>0</v>
      </c>
    </row>
    <row r="1147" spans="1:6">
      <c r="A1147" s="827"/>
      <c r="B1147" s="964"/>
      <c r="C1147" s="842"/>
      <c r="D1147" s="831"/>
      <c r="F1147" s="830">
        <f t="shared" si="10"/>
        <v>0</v>
      </c>
    </row>
    <row r="1148" spans="1:6" ht="38.25">
      <c r="A1148" s="827" t="s">
        <v>420</v>
      </c>
      <c r="B1148" s="828" t="s">
        <v>2892</v>
      </c>
      <c r="C1148" s="842"/>
      <c r="D1148" s="831"/>
      <c r="F1148" s="830">
        <f t="shared" si="10"/>
        <v>0</v>
      </c>
    </row>
    <row r="1149" spans="1:6">
      <c r="A1149" s="827"/>
      <c r="B1149" s="829" t="s">
        <v>2891</v>
      </c>
      <c r="C1149" s="829" t="s">
        <v>950</v>
      </c>
      <c r="D1149" s="831">
        <v>850</v>
      </c>
      <c r="F1149" s="830">
        <f t="shared" si="10"/>
        <v>0</v>
      </c>
    </row>
    <row r="1150" spans="1:6">
      <c r="A1150" s="827"/>
      <c r="B1150" s="829" t="s">
        <v>2890</v>
      </c>
      <c r="C1150" s="829" t="s">
        <v>950</v>
      </c>
      <c r="D1150" s="831">
        <v>350</v>
      </c>
      <c r="F1150" s="830">
        <f t="shared" si="10"/>
        <v>0</v>
      </c>
    </row>
    <row r="1151" spans="1:6">
      <c r="A1151" s="827"/>
      <c r="B1151" s="829"/>
      <c r="C1151" s="829"/>
      <c r="D1151" s="831"/>
      <c r="F1151" s="830">
        <f t="shared" si="10"/>
        <v>0</v>
      </c>
    </row>
    <row r="1152" spans="1:6" ht="25.5">
      <c r="A1152" s="827" t="s">
        <v>460</v>
      </c>
      <c r="B1152" s="828" t="s">
        <v>2889</v>
      </c>
      <c r="C1152" s="842"/>
      <c r="D1152" s="831"/>
      <c r="F1152" s="830">
        <f t="shared" si="10"/>
        <v>0</v>
      </c>
    </row>
    <row r="1153" spans="1:6">
      <c r="A1153" s="827"/>
      <c r="B1153" s="829" t="s">
        <v>2888</v>
      </c>
      <c r="C1153" s="829" t="s">
        <v>950</v>
      </c>
      <c r="D1153" s="831">
        <v>50</v>
      </c>
      <c r="F1153" s="830">
        <f t="shared" si="10"/>
        <v>0</v>
      </c>
    </row>
    <row r="1154" spans="1:6">
      <c r="A1154" s="827"/>
      <c r="B1154" s="829"/>
      <c r="C1154" s="829"/>
      <c r="D1154" s="831"/>
      <c r="F1154" s="830">
        <f t="shared" si="10"/>
        <v>0</v>
      </c>
    </row>
    <row r="1155" spans="1:6" ht="51">
      <c r="A1155" s="827" t="s">
        <v>461</v>
      </c>
      <c r="B1155" s="942" t="s">
        <v>2887</v>
      </c>
      <c r="C1155" s="829"/>
      <c r="D1155" s="831"/>
      <c r="F1155" s="830">
        <f t="shared" si="10"/>
        <v>0</v>
      </c>
    </row>
    <row r="1156" spans="1:6">
      <c r="A1156" s="827"/>
      <c r="B1156" s="942" t="s">
        <v>2886</v>
      </c>
      <c r="C1156" s="829" t="s">
        <v>93</v>
      </c>
      <c r="D1156" s="831">
        <v>1</v>
      </c>
      <c r="F1156" s="830">
        <f t="shared" si="10"/>
        <v>0</v>
      </c>
    </row>
    <row r="1157" spans="1:6">
      <c r="A1157" s="827"/>
      <c r="B1157" s="942"/>
      <c r="C1157" s="829"/>
      <c r="D1157" s="831"/>
      <c r="F1157" s="830">
        <f t="shared" si="10"/>
        <v>0</v>
      </c>
    </row>
    <row r="1158" spans="1:6" ht="51">
      <c r="A1158" s="827" t="s">
        <v>462</v>
      </c>
      <c r="B1158" s="942" t="s">
        <v>2885</v>
      </c>
      <c r="C1158" s="829"/>
      <c r="D1158" s="831"/>
      <c r="F1158" s="830">
        <f t="shared" si="10"/>
        <v>0</v>
      </c>
    </row>
    <row r="1159" spans="1:6">
      <c r="A1159" s="827"/>
      <c r="B1159" s="942" t="s">
        <v>2884</v>
      </c>
      <c r="C1159" s="829" t="s">
        <v>93</v>
      </c>
      <c r="D1159" s="831">
        <v>1</v>
      </c>
      <c r="F1159" s="830">
        <f t="shared" si="10"/>
        <v>0</v>
      </c>
    </row>
    <row r="1160" spans="1:6">
      <c r="A1160" s="827"/>
      <c r="B1160" s="942"/>
      <c r="C1160" s="829"/>
      <c r="D1160" s="831"/>
      <c r="F1160" s="830">
        <f t="shared" si="10"/>
        <v>0</v>
      </c>
    </row>
    <row r="1161" spans="1:6" ht="76.5">
      <c r="A1161" s="827" t="s">
        <v>463</v>
      </c>
      <c r="B1161" s="828" t="s">
        <v>2880</v>
      </c>
      <c r="C1161" s="842"/>
      <c r="D1161" s="831"/>
      <c r="F1161" s="830">
        <f t="shared" si="10"/>
        <v>0</v>
      </c>
    </row>
    <row r="1162" spans="1:6">
      <c r="A1162" s="827"/>
      <c r="B1162" s="829" t="s">
        <v>2883</v>
      </c>
      <c r="C1162" s="829" t="s">
        <v>93</v>
      </c>
      <c r="D1162" s="831">
        <v>2</v>
      </c>
      <c r="F1162" s="830">
        <f t="shared" si="10"/>
        <v>0</v>
      </c>
    </row>
    <row r="1163" spans="1:6">
      <c r="A1163" s="827"/>
      <c r="B1163" s="829" t="s">
        <v>2882</v>
      </c>
      <c r="C1163" s="829" t="s">
        <v>93</v>
      </c>
      <c r="D1163" s="831">
        <v>1</v>
      </c>
      <c r="F1163" s="830">
        <f t="shared" si="10"/>
        <v>0</v>
      </c>
    </row>
    <row r="1164" spans="1:6">
      <c r="A1164" s="827"/>
      <c r="B1164" s="829" t="s">
        <v>2881</v>
      </c>
      <c r="C1164" s="829" t="s">
        <v>93</v>
      </c>
      <c r="D1164" s="831">
        <v>1</v>
      </c>
      <c r="F1164" s="830">
        <f t="shared" si="10"/>
        <v>0</v>
      </c>
    </row>
    <row r="1165" spans="1:6">
      <c r="A1165" s="827"/>
      <c r="B1165" s="964"/>
      <c r="C1165" s="842"/>
      <c r="D1165" s="831"/>
      <c r="F1165" s="830">
        <f t="shared" si="10"/>
        <v>0</v>
      </c>
    </row>
    <row r="1166" spans="1:6" ht="76.5">
      <c r="A1166" s="827" t="s">
        <v>464</v>
      </c>
      <c r="B1166" s="828" t="s">
        <v>2880</v>
      </c>
      <c r="C1166" s="842"/>
      <c r="D1166" s="831"/>
      <c r="F1166" s="830">
        <f t="shared" si="10"/>
        <v>0</v>
      </c>
    </row>
    <row r="1167" spans="1:6">
      <c r="A1167" s="827"/>
      <c r="B1167" s="829" t="s">
        <v>2879</v>
      </c>
      <c r="C1167" s="829" t="s">
        <v>93</v>
      </c>
      <c r="D1167" s="831">
        <v>1</v>
      </c>
      <c r="F1167" s="830">
        <f t="shared" si="10"/>
        <v>0</v>
      </c>
    </row>
    <row r="1168" spans="1:6">
      <c r="A1168" s="827"/>
      <c r="B1168" s="829" t="s">
        <v>2878</v>
      </c>
      <c r="C1168" s="829" t="s">
        <v>93</v>
      </c>
      <c r="D1168" s="831">
        <v>1</v>
      </c>
      <c r="F1168" s="830">
        <f t="shared" si="10"/>
        <v>0</v>
      </c>
    </row>
    <row r="1169" spans="1:6">
      <c r="A1169" s="827"/>
      <c r="B1169" s="829" t="s">
        <v>2877</v>
      </c>
      <c r="C1169" s="829" t="s">
        <v>93</v>
      </c>
      <c r="D1169" s="831">
        <v>13</v>
      </c>
      <c r="F1169" s="830">
        <f t="shared" si="10"/>
        <v>0</v>
      </c>
    </row>
    <row r="1170" spans="1:6">
      <c r="A1170" s="827"/>
      <c r="B1170" s="829"/>
      <c r="C1170" s="829"/>
      <c r="D1170" s="831"/>
      <c r="F1170" s="830">
        <f t="shared" si="10"/>
        <v>0</v>
      </c>
    </row>
    <row r="1171" spans="1:6" s="829" customFormat="1">
      <c r="A1171" s="827" t="s">
        <v>465</v>
      </c>
      <c r="B1171" s="829" t="s">
        <v>2876</v>
      </c>
      <c r="D1171" s="831"/>
      <c r="E1171" s="770"/>
      <c r="F1171" s="830">
        <f t="shared" si="10"/>
        <v>0</v>
      </c>
    </row>
    <row r="1172" spans="1:6" s="829" customFormat="1">
      <c r="A1172" s="827"/>
      <c r="B1172" s="829" t="s">
        <v>2875</v>
      </c>
      <c r="C1172" s="829" t="s">
        <v>93</v>
      </c>
      <c r="D1172" s="831">
        <v>1</v>
      </c>
      <c r="E1172" s="770"/>
      <c r="F1172" s="830">
        <f t="shared" si="10"/>
        <v>0</v>
      </c>
    </row>
    <row r="1173" spans="1:6" s="829" customFormat="1">
      <c r="A1173" s="827"/>
      <c r="B1173" s="829" t="s">
        <v>2874</v>
      </c>
      <c r="C1173" s="829" t="s">
        <v>93</v>
      </c>
      <c r="D1173" s="831">
        <v>2</v>
      </c>
      <c r="E1173" s="770"/>
      <c r="F1173" s="830">
        <f t="shared" si="10"/>
        <v>0</v>
      </c>
    </row>
    <row r="1174" spans="1:6" s="829" customFormat="1">
      <c r="A1174" s="827"/>
      <c r="D1174" s="831"/>
      <c r="E1174" s="770"/>
      <c r="F1174" s="830">
        <f t="shared" si="10"/>
        <v>0</v>
      </c>
    </row>
    <row r="1175" spans="1:6" s="829" customFormat="1" ht="38.25">
      <c r="A1175" s="861" t="s">
        <v>906</v>
      </c>
      <c r="B1175" s="965" t="s">
        <v>2873</v>
      </c>
      <c r="C1175" s="835"/>
      <c r="D1175" s="835"/>
      <c r="E1175" s="776"/>
      <c r="F1175" s="830">
        <f t="shared" si="10"/>
        <v>0</v>
      </c>
    </row>
    <row r="1176" spans="1:6" s="829" customFormat="1">
      <c r="A1176" s="861"/>
      <c r="B1176" s="965" t="s">
        <v>2872</v>
      </c>
      <c r="C1176" s="905" t="s">
        <v>93</v>
      </c>
      <c r="D1176" s="966">
        <v>1</v>
      </c>
      <c r="E1176" s="776"/>
      <c r="F1176" s="830">
        <f t="shared" si="10"/>
        <v>0</v>
      </c>
    </row>
    <row r="1177" spans="1:6" s="829" customFormat="1">
      <c r="A1177" s="861"/>
      <c r="B1177" s="965" t="s">
        <v>2871</v>
      </c>
      <c r="C1177" s="905" t="s">
        <v>93</v>
      </c>
      <c r="D1177" s="966">
        <v>6</v>
      </c>
      <c r="E1177" s="776"/>
      <c r="F1177" s="830">
        <f t="shared" si="10"/>
        <v>0</v>
      </c>
    </row>
    <row r="1178" spans="1:6" s="829" customFormat="1">
      <c r="A1178" s="861"/>
      <c r="B1178" s="965" t="s">
        <v>2870</v>
      </c>
      <c r="C1178" s="905" t="s">
        <v>93</v>
      </c>
      <c r="D1178" s="966">
        <v>1</v>
      </c>
      <c r="E1178" s="776"/>
      <c r="F1178" s="830">
        <f t="shared" si="10"/>
        <v>0</v>
      </c>
    </row>
    <row r="1179" spans="1:6" s="829" customFormat="1">
      <c r="A1179" s="861"/>
      <c r="B1179" s="965" t="s">
        <v>2869</v>
      </c>
      <c r="C1179" s="905" t="s">
        <v>93</v>
      </c>
      <c r="D1179" s="966">
        <v>1</v>
      </c>
      <c r="E1179" s="776"/>
      <c r="F1179" s="830">
        <f t="shared" si="10"/>
        <v>0</v>
      </c>
    </row>
    <row r="1180" spans="1:6" s="829" customFormat="1" ht="25.5">
      <c r="A1180" s="861"/>
      <c r="B1180" s="967" t="s">
        <v>2868</v>
      </c>
      <c r="C1180" s="968" t="s">
        <v>93</v>
      </c>
      <c r="D1180" s="969">
        <v>1</v>
      </c>
      <c r="E1180" s="776"/>
      <c r="F1180" s="830">
        <f t="shared" si="10"/>
        <v>0</v>
      </c>
    </row>
    <row r="1181" spans="1:6" s="829" customFormat="1" ht="25.5">
      <c r="A1181" s="861"/>
      <c r="B1181" s="865"/>
      <c r="C1181" s="842" t="s">
        <v>2</v>
      </c>
      <c r="D1181" s="830">
        <v>1</v>
      </c>
      <c r="E1181" s="776"/>
      <c r="F1181" s="830">
        <f t="shared" si="10"/>
        <v>0</v>
      </c>
    </row>
    <row r="1182" spans="1:6" s="829" customFormat="1">
      <c r="A1182" s="861"/>
      <c r="B1182" s="865"/>
      <c r="C1182" s="842"/>
      <c r="D1182" s="830"/>
      <c r="E1182" s="776"/>
      <c r="F1182" s="830">
        <f t="shared" si="10"/>
        <v>0</v>
      </c>
    </row>
    <row r="1183" spans="1:6" ht="38.25">
      <c r="A1183" s="827" t="s">
        <v>910</v>
      </c>
      <c r="B1183" s="828" t="s">
        <v>2867</v>
      </c>
      <c r="C1183" s="829" t="s">
        <v>265</v>
      </c>
      <c r="D1183" s="831">
        <v>300</v>
      </c>
      <c r="F1183" s="830">
        <f t="shared" si="10"/>
        <v>0</v>
      </c>
    </row>
    <row r="1184" spans="1:6">
      <c r="A1184" s="827"/>
      <c r="B1184" s="964"/>
      <c r="C1184" s="842"/>
      <c r="D1184" s="831"/>
      <c r="F1184" s="830">
        <f t="shared" si="10"/>
        <v>0</v>
      </c>
    </row>
    <row r="1185" spans="1:6" ht="38.25">
      <c r="A1185" s="827" t="s">
        <v>466</v>
      </c>
      <c r="B1185" s="828" t="s">
        <v>2866</v>
      </c>
      <c r="C1185" s="829" t="s">
        <v>265</v>
      </c>
      <c r="D1185" s="831">
        <v>50</v>
      </c>
      <c r="F1185" s="830">
        <f t="shared" si="10"/>
        <v>0</v>
      </c>
    </row>
    <row r="1186" spans="1:6">
      <c r="A1186" s="827"/>
      <c r="B1186" s="964"/>
      <c r="C1186" s="842"/>
      <c r="D1186" s="831"/>
      <c r="F1186" s="830">
        <f t="shared" si="10"/>
        <v>0</v>
      </c>
    </row>
    <row r="1187" spans="1:6" ht="51">
      <c r="A1187" s="827" t="s">
        <v>1172</v>
      </c>
      <c r="B1187" s="822" t="s">
        <v>2865</v>
      </c>
      <c r="C1187" s="829" t="s">
        <v>103</v>
      </c>
      <c r="D1187" s="831">
        <v>480</v>
      </c>
      <c r="F1187" s="830">
        <f t="shared" si="10"/>
        <v>0</v>
      </c>
    </row>
    <row r="1188" spans="1:6">
      <c r="A1188" s="827"/>
      <c r="B1188" s="964"/>
      <c r="C1188" s="842"/>
      <c r="D1188" s="831"/>
      <c r="F1188" s="830">
        <f t="shared" si="10"/>
        <v>0</v>
      </c>
    </row>
    <row r="1189" spans="1:6" ht="63.75">
      <c r="A1189" s="827" t="s">
        <v>2864</v>
      </c>
      <c r="B1189" s="828" t="s">
        <v>2863</v>
      </c>
      <c r="C1189" s="829" t="s">
        <v>103</v>
      </c>
      <c r="D1189" s="831">
        <v>30</v>
      </c>
      <c r="F1189" s="830">
        <f t="shared" si="10"/>
        <v>0</v>
      </c>
    </row>
    <row r="1190" spans="1:6">
      <c r="A1190" s="827"/>
      <c r="B1190" s="828"/>
      <c r="C1190" s="842"/>
      <c r="D1190" s="831"/>
      <c r="F1190" s="830">
        <f t="shared" si="10"/>
        <v>0</v>
      </c>
    </row>
    <row r="1191" spans="1:6" ht="51">
      <c r="A1191" s="827" t="s">
        <v>2862</v>
      </c>
      <c r="B1191" s="828" t="s">
        <v>2861</v>
      </c>
      <c r="C1191" s="829" t="s">
        <v>103</v>
      </c>
      <c r="D1191" s="831">
        <v>40</v>
      </c>
      <c r="F1191" s="830">
        <f t="shared" si="10"/>
        <v>0</v>
      </c>
    </row>
    <row r="1192" spans="1:6">
      <c r="A1192" s="827"/>
      <c r="B1192" s="828"/>
      <c r="C1192" s="829"/>
      <c r="D1192" s="831"/>
      <c r="F1192" s="830">
        <f t="shared" si="10"/>
        <v>0</v>
      </c>
    </row>
    <row r="1193" spans="1:6" ht="51">
      <c r="A1193" s="827" t="s">
        <v>2860</v>
      </c>
      <c r="B1193" s="828" t="s">
        <v>2859</v>
      </c>
      <c r="C1193" s="829" t="s">
        <v>103</v>
      </c>
      <c r="D1193" s="831">
        <v>40</v>
      </c>
      <c r="F1193" s="830">
        <f t="shared" si="10"/>
        <v>0</v>
      </c>
    </row>
    <row r="1194" spans="1:6">
      <c r="A1194" s="827"/>
      <c r="B1194" s="964"/>
      <c r="C1194" s="842"/>
      <c r="D1194" s="831"/>
      <c r="F1194" s="830">
        <f t="shared" si="10"/>
        <v>0</v>
      </c>
    </row>
    <row r="1195" spans="1:6" ht="63.75">
      <c r="A1195" s="827" t="s">
        <v>2858</v>
      </c>
      <c r="B1195" s="828" t="s">
        <v>2766</v>
      </c>
      <c r="C1195" s="829"/>
      <c r="D1195" s="831"/>
      <c r="F1195" s="830">
        <f t="shared" si="10"/>
        <v>0</v>
      </c>
    </row>
    <row r="1196" spans="1:6">
      <c r="A1196" s="827"/>
      <c r="B1196" s="828"/>
      <c r="C1196" s="905" t="s">
        <v>93</v>
      </c>
      <c r="D1196" s="831">
        <v>30</v>
      </c>
      <c r="E1196" s="776"/>
      <c r="F1196" s="830">
        <f t="shared" ref="F1196:F1255" si="11">D1196*E1196</f>
        <v>0</v>
      </c>
    </row>
    <row r="1197" spans="1:6" ht="25.5">
      <c r="A1197" s="827"/>
      <c r="B1197" s="964"/>
      <c r="C1197" s="829" t="s">
        <v>2</v>
      </c>
      <c r="D1197" s="831">
        <v>1</v>
      </c>
      <c r="F1197" s="830">
        <f t="shared" si="11"/>
        <v>0</v>
      </c>
    </row>
    <row r="1198" spans="1:6">
      <c r="A1198" s="827"/>
      <c r="B1198" s="964"/>
      <c r="C1198" s="829"/>
      <c r="D1198" s="831"/>
      <c r="F1198" s="830">
        <f t="shared" si="11"/>
        <v>0</v>
      </c>
    </row>
    <row r="1199" spans="1:6" ht="114.75">
      <c r="A1199" s="827" t="s">
        <v>2857</v>
      </c>
      <c r="B1199" s="828" t="s">
        <v>2817</v>
      </c>
      <c r="C1199" s="829" t="s">
        <v>2</v>
      </c>
      <c r="D1199" s="831">
        <v>1</v>
      </c>
      <c r="F1199" s="830">
        <f t="shared" si="11"/>
        <v>0</v>
      </c>
    </row>
    <row r="1200" spans="1:6">
      <c r="A1200" s="827"/>
      <c r="B1200" s="964"/>
      <c r="C1200" s="842"/>
      <c r="D1200" s="831"/>
      <c r="F1200" s="830">
        <f t="shared" si="11"/>
        <v>0</v>
      </c>
    </row>
    <row r="1201" spans="1:6" s="971" customFormat="1" ht="25.5">
      <c r="A1201" s="827" t="s">
        <v>2856</v>
      </c>
      <c r="B1201" s="828" t="s">
        <v>2855</v>
      </c>
      <c r="C1201" s="828" t="s">
        <v>2</v>
      </c>
      <c r="D1201" s="957">
        <v>1</v>
      </c>
      <c r="E1201" s="788"/>
      <c r="F1201" s="830">
        <f t="shared" si="11"/>
        <v>0</v>
      </c>
    </row>
    <row r="1202" spans="1:6">
      <c r="A1202" s="827"/>
      <c r="B1202" s="829"/>
      <c r="C1202" s="842"/>
      <c r="D1202" s="831"/>
      <c r="F1202" s="830">
        <f t="shared" si="11"/>
        <v>0</v>
      </c>
    </row>
    <row r="1203" spans="1:6" s="829" customFormat="1">
      <c r="A1203" s="827" t="s">
        <v>97</v>
      </c>
      <c r="B1203" s="836" t="s">
        <v>2854</v>
      </c>
      <c r="C1203" s="837"/>
      <c r="D1203" s="900"/>
      <c r="E1203" s="773"/>
      <c r="F1203" s="830">
        <f>SUM(F416:F1202)</f>
        <v>0</v>
      </c>
    </row>
    <row r="1204" spans="1:6">
      <c r="A1204" s="835"/>
      <c r="B1204" s="829"/>
      <c r="C1204" s="842"/>
      <c r="D1204" s="831"/>
      <c r="F1204" s="830">
        <f t="shared" si="11"/>
        <v>0</v>
      </c>
    </row>
    <row r="1205" spans="1:6">
      <c r="A1205" s="835" t="s">
        <v>98</v>
      </c>
      <c r="B1205" s="840" t="s">
        <v>2722</v>
      </c>
      <c r="C1205" s="842"/>
      <c r="D1205" s="831"/>
      <c r="F1205" s="830">
        <f t="shared" si="11"/>
        <v>0</v>
      </c>
    </row>
    <row r="1206" spans="1:6">
      <c r="A1206" s="827"/>
      <c r="B1206" s="829"/>
      <c r="C1206" s="842"/>
      <c r="D1206" s="831"/>
      <c r="F1206" s="830">
        <f t="shared" si="11"/>
        <v>0</v>
      </c>
    </row>
    <row r="1207" spans="1:6" ht="76.5">
      <c r="A1207" s="827" t="s">
        <v>1</v>
      </c>
      <c r="B1207" s="828" t="s">
        <v>2853</v>
      </c>
      <c r="C1207" s="842"/>
      <c r="D1207" s="831"/>
      <c r="F1207" s="830">
        <f t="shared" si="11"/>
        <v>0</v>
      </c>
    </row>
    <row r="1208" spans="1:6" ht="102">
      <c r="A1208" s="841"/>
      <c r="B1208" s="832" t="s">
        <v>2852</v>
      </c>
      <c r="C1208" s="842"/>
      <c r="D1208" s="937"/>
      <c r="F1208" s="830">
        <f t="shared" si="11"/>
        <v>0</v>
      </c>
    </row>
    <row r="1209" spans="1:6" ht="153">
      <c r="A1209" s="827"/>
      <c r="B1209" s="828" t="s">
        <v>2851</v>
      </c>
      <c r="C1209" s="842"/>
      <c r="D1209" s="831"/>
      <c r="F1209" s="830">
        <f t="shared" si="11"/>
        <v>0</v>
      </c>
    </row>
    <row r="1210" spans="1:6" ht="51">
      <c r="A1210" s="827"/>
      <c r="B1210" s="828" t="s">
        <v>2850</v>
      </c>
      <c r="C1210" s="837" t="s">
        <v>93</v>
      </c>
      <c r="D1210" s="900">
        <v>4</v>
      </c>
      <c r="E1210" s="773"/>
      <c r="F1210" s="830">
        <f t="shared" si="11"/>
        <v>0</v>
      </c>
    </row>
    <row r="1211" spans="1:6" ht="38.25">
      <c r="A1211" s="827"/>
      <c r="B1211" s="828" t="s">
        <v>2849</v>
      </c>
      <c r="C1211" s="837" t="s">
        <v>93</v>
      </c>
      <c r="D1211" s="900">
        <v>4</v>
      </c>
      <c r="E1211" s="773"/>
      <c r="F1211" s="830">
        <f t="shared" si="11"/>
        <v>0</v>
      </c>
    </row>
    <row r="1212" spans="1:6">
      <c r="A1212" s="827"/>
      <c r="B1212" s="829"/>
      <c r="C1212" s="842"/>
      <c r="D1212" s="831"/>
      <c r="F1212" s="830">
        <f t="shared" si="11"/>
        <v>0</v>
      </c>
    </row>
    <row r="1213" spans="1:6" ht="51">
      <c r="A1213" s="827"/>
      <c r="B1213" s="828" t="s">
        <v>2848</v>
      </c>
      <c r="C1213" s="837" t="s">
        <v>93</v>
      </c>
      <c r="D1213" s="900">
        <v>6</v>
      </c>
      <c r="E1213" s="773"/>
      <c r="F1213" s="830">
        <f t="shared" si="11"/>
        <v>0</v>
      </c>
    </row>
    <row r="1214" spans="1:6" ht="38.25">
      <c r="A1214" s="827" t="s">
        <v>94</v>
      </c>
      <c r="B1214" s="828" t="s">
        <v>2847</v>
      </c>
      <c r="C1214" s="837" t="s">
        <v>93</v>
      </c>
      <c r="D1214" s="900">
        <v>6</v>
      </c>
      <c r="E1214" s="773"/>
      <c r="F1214" s="830">
        <f t="shared" si="11"/>
        <v>0</v>
      </c>
    </row>
    <row r="1215" spans="1:6">
      <c r="A1215" s="827"/>
      <c r="B1215" s="829"/>
      <c r="C1215" s="842"/>
      <c r="D1215" s="831"/>
      <c r="F1215" s="830">
        <f t="shared" si="11"/>
        <v>0</v>
      </c>
    </row>
    <row r="1216" spans="1:6" ht="102">
      <c r="A1216" s="827"/>
      <c r="B1216" s="828" t="s">
        <v>2846</v>
      </c>
      <c r="C1216" s="842"/>
      <c r="D1216" s="957"/>
      <c r="F1216" s="830">
        <f t="shared" si="11"/>
        <v>0</v>
      </c>
    </row>
    <row r="1217" spans="1:6">
      <c r="A1217" s="827"/>
      <c r="B1217" s="829"/>
      <c r="C1217" s="842"/>
      <c r="D1217" s="831"/>
      <c r="F1217" s="830">
        <f t="shared" si="11"/>
        <v>0</v>
      </c>
    </row>
    <row r="1218" spans="1:6" ht="25.5">
      <c r="B1218" s="828" t="s">
        <v>2845</v>
      </c>
      <c r="C1218" s="837"/>
      <c r="D1218" s="900"/>
      <c r="E1218" s="773"/>
      <c r="F1218" s="830">
        <f t="shared" si="11"/>
        <v>0</v>
      </c>
    </row>
    <row r="1219" spans="1:6">
      <c r="B1219" s="829"/>
      <c r="C1219" s="837" t="s">
        <v>93</v>
      </c>
      <c r="D1219" s="900">
        <v>10</v>
      </c>
      <c r="E1219" s="773"/>
      <c r="F1219" s="830">
        <f t="shared" si="11"/>
        <v>0</v>
      </c>
    </row>
    <row r="1220" spans="1:6">
      <c r="A1220" s="827"/>
      <c r="B1220" s="829"/>
      <c r="C1220" s="842"/>
      <c r="D1220" s="831"/>
      <c r="F1220" s="830">
        <f t="shared" si="11"/>
        <v>0</v>
      </c>
    </row>
    <row r="1221" spans="1:6" ht="38.25">
      <c r="A1221" s="827" t="s">
        <v>97</v>
      </c>
      <c r="B1221" s="828" t="s">
        <v>2844</v>
      </c>
      <c r="C1221" s="837" t="s">
        <v>93</v>
      </c>
      <c r="D1221" s="900">
        <v>10</v>
      </c>
      <c r="E1221" s="773"/>
      <c r="F1221" s="830">
        <f t="shared" si="11"/>
        <v>0</v>
      </c>
    </row>
    <row r="1222" spans="1:6">
      <c r="A1222" s="827"/>
      <c r="B1222" s="828"/>
      <c r="C1222" s="837"/>
      <c r="D1222" s="900"/>
      <c r="E1222" s="773"/>
      <c r="F1222" s="830">
        <f t="shared" si="11"/>
        <v>0</v>
      </c>
    </row>
    <row r="1223" spans="1:6" ht="63.75">
      <c r="A1223" s="827" t="s">
        <v>98</v>
      </c>
      <c r="B1223" s="828" t="s">
        <v>2843</v>
      </c>
      <c r="C1223" s="842"/>
      <c r="D1223" s="957"/>
      <c r="F1223" s="830">
        <f t="shared" si="11"/>
        <v>0</v>
      </c>
    </row>
    <row r="1224" spans="1:6" s="829" customFormat="1">
      <c r="A1224" s="827"/>
      <c r="B1224" s="829" t="s">
        <v>2842</v>
      </c>
      <c r="C1224" s="837" t="s">
        <v>950</v>
      </c>
      <c r="D1224" s="900">
        <v>70</v>
      </c>
      <c r="E1224" s="773"/>
      <c r="F1224" s="830">
        <f t="shared" si="11"/>
        <v>0</v>
      </c>
    </row>
    <row r="1225" spans="1:6" s="829" customFormat="1">
      <c r="A1225" s="827"/>
      <c r="B1225" s="829" t="s">
        <v>2841</v>
      </c>
      <c r="C1225" s="837" t="s">
        <v>950</v>
      </c>
      <c r="D1225" s="900">
        <v>130</v>
      </c>
      <c r="E1225" s="773"/>
      <c r="F1225" s="830">
        <f t="shared" si="11"/>
        <v>0</v>
      </c>
    </row>
    <row r="1226" spans="1:6" s="829" customFormat="1">
      <c r="A1226" s="827"/>
      <c r="B1226" s="829" t="s">
        <v>2840</v>
      </c>
      <c r="C1226" s="837" t="s">
        <v>950</v>
      </c>
      <c r="D1226" s="900">
        <v>70</v>
      </c>
      <c r="E1226" s="773"/>
      <c r="F1226" s="830">
        <f t="shared" si="11"/>
        <v>0</v>
      </c>
    </row>
    <row r="1227" spans="1:6" s="829" customFormat="1">
      <c r="A1227" s="827"/>
      <c r="B1227" s="829" t="s">
        <v>2839</v>
      </c>
      <c r="C1227" s="837" t="s">
        <v>950</v>
      </c>
      <c r="D1227" s="900">
        <v>130</v>
      </c>
      <c r="E1227" s="773"/>
      <c r="F1227" s="830">
        <f t="shared" si="11"/>
        <v>0</v>
      </c>
    </row>
    <row r="1228" spans="1:6">
      <c r="A1228" s="827"/>
      <c r="B1228" s="829"/>
      <c r="C1228" s="842"/>
      <c r="D1228" s="831"/>
      <c r="F1228" s="830">
        <f t="shared" si="11"/>
        <v>0</v>
      </c>
    </row>
    <row r="1229" spans="1:6">
      <c r="A1229" s="827" t="s">
        <v>101</v>
      </c>
      <c r="B1229" s="829" t="s">
        <v>2828</v>
      </c>
      <c r="C1229" s="837"/>
      <c r="D1229" s="900"/>
      <c r="E1229" s="773"/>
      <c r="F1229" s="830">
        <f t="shared" si="11"/>
        <v>0</v>
      </c>
    </row>
    <row r="1230" spans="1:6">
      <c r="A1230" s="827"/>
      <c r="B1230" s="829" t="s">
        <v>2821</v>
      </c>
      <c r="C1230" s="837" t="s">
        <v>950</v>
      </c>
      <c r="D1230" s="900">
        <v>100</v>
      </c>
      <c r="E1230" s="773"/>
      <c r="F1230" s="830">
        <f t="shared" si="11"/>
        <v>0</v>
      </c>
    </row>
    <row r="1231" spans="1:6">
      <c r="A1231" s="827"/>
      <c r="B1231" s="829"/>
      <c r="C1231" s="842"/>
      <c r="D1231" s="831"/>
      <c r="F1231" s="830">
        <f t="shared" si="11"/>
        <v>0</v>
      </c>
    </row>
    <row r="1232" spans="1:6" ht="63.75">
      <c r="A1232" s="827" t="s">
        <v>110</v>
      </c>
      <c r="B1232" s="828" t="s">
        <v>2766</v>
      </c>
      <c r="C1232" s="829" t="s">
        <v>2</v>
      </c>
      <c r="D1232" s="831">
        <v>1</v>
      </c>
      <c r="F1232" s="830">
        <f t="shared" si="11"/>
        <v>0</v>
      </c>
    </row>
    <row r="1233" spans="1:6">
      <c r="A1233" s="827"/>
      <c r="B1233" s="829"/>
      <c r="C1233" s="842"/>
      <c r="D1233" s="831"/>
      <c r="F1233" s="830">
        <f t="shared" si="11"/>
        <v>0</v>
      </c>
    </row>
    <row r="1234" spans="1:6" ht="114.75">
      <c r="A1234" s="827" t="s">
        <v>116</v>
      </c>
      <c r="B1234" s="828" t="s">
        <v>2817</v>
      </c>
      <c r="C1234" s="829" t="s">
        <v>2</v>
      </c>
      <c r="D1234" s="831">
        <v>1</v>
      </c>
      <c r="F1234" s="830">
        <f t="shared" si="11"/>
        <v>0</v>
      </c>
    </row>
    <row r="1235" spans="1:6">
      <c r="A1235" s="827"/>
      <c r="B1235" s="964"/>
      <c r="C1235" s="842"/>
      <c r="D1235" s="831"/>
      <c r="F1235" s="830">
        <f t="shared" si="11"/>
        <v>0</v>
      </c>
    </row>
    <row r="1236" spans="1:6" s="829" customFormat="1">
      <c r="A1236" s="835" t="s">
        <v>98</v>
      </c>
      <c r="B1236" s="836" t="s">
        <v>2838</v>
      </c>
      <c r="C1236" s="837"/>
      <c r="D1236" s="900"/>
      <c r="E1236" s="773"/>
      <c r="F1236" s="830">
        <f>SUM(F1207:F1235)</f>
        <v>0</v>
      </c>
    </row>
    <row r="1237" spans="1:6">
      <c r="A1237" s="835"/>
      <c r="B1237" s="964"/>
      <c r="C1237" s="842"/>
      <c r="D1237" s="831"/>
      <c r="F1237" s="830">
        <f t="shared" si="11"/>
        <v>0</v>
      </c>
    </row>
    <row r="1238" spans="1:6">
      <c r="A1238" s="835" t="s">
        <v>101</v>
      </c>
      <c r="B1238" s="840" t="s">
        <v>2721</v>
      </c>
      <c r="C1238" s="842"/>
      <c r="D1238" s="831"/>
      <c r="F1238" s="830">
        <f t="shared" si="11"/>
        <v>0</v>
      </c>
    </row>
    <row r="1239" spans="1:6">
      <c r="A1239" s="827"/>
      <c r="B1239" s="829"/>
      <c r="C1239" s="842"/>
      <c r="D1239" s="831"/>
      <c r="F1239" s="830">
        <f t="shared" si="11"/>
        <v>0</v>
      </c>
    </row>
    <row r="1240" spans="1:6" ht="165.75">
      <c r="A1240" s="827" t="s">
        <v>1</v>
      </c>
      <c r="B1240" s="828" t="s">
        <v>2837</v>
      </c>
      <c r="C1240" s="837"/>
      <c r="D1240" s="900"/>
      <c r="E1240" s="773"/>
      <c r="F1240" s="830">
        <f t="shared" si="11"/>
        <v>0</v>
      </c>
    </row>
    <row r="1241" spans="1:6">
      <c r="A1241" s="827"/>
      <c r="B1241" s="828"/>
      <c r="C1241" s="837" t="s">
        <v>93</v>
      </c>
      <c r="D1241" s="900">
        <v>193</v>
      </c>
      <c r="E1241" s="773"/>
      <c r="F1241" s="830">
        <f t="shared" si="11"/>
        <v>0</v>
      </c>
    </row>
    <row r="1242" spans="1:6">
      <c r="A1242" s="827"/>
      <c r="B1242" s="828"/>
      <c r="C1242" s="837"/>
      <c r="D1242" s="900"/>
      <c r="E1242" s="773"/>
      <c r="F1242" s="830">
        <f t="shared" si="11"/>
        <v>0</v>
      </c>
    </row>
    <row r="1243" spans="1:6" ht="51">
      <c r="A1243" s="827" t="s">
        <v>94</v>
      </c>
      <c r="B1243" s="832" t="s">
        <v>2836</v>
      </c>
      <c r="C1243" s="829" t="s">
        <v>93</v>
      </c>
      <c r="D1243" s="831">
        <v>193</v>
      </c>
      <c r="F1243" s="830">
        <f t="shared" si="11"/>
        <v>0</v>
      </c>
    </row>
    <row r="1244" spans="1:6">
      <c r="A1244" s="827"/>
      <c r="B1244" s="822"/>
      <c r="C1244" s="829"/>
      <c r="D1244" s="833"/>
      <c r="F1244" s="830">
        <f t="shared" si="11"/>
        <v>0</v>
      </c>
    </row>
    <row r="1245" spans="1:6" ht="38.25">
      <c r="A1245" s="827" t="s">
        <v>97</v>
      </c>
      <c r="B1245" s="832" t="s">
        <v>2835</v>
      </c>
      <c r="C1245" s="829" t="s">
        <v>93</v>
      </c>
      <c r="D1245" s="831">
        <v>116</v>
      </c>
      <c r="F1245" s="830">
        <f t="shared" si="11"/>
        <v>0</v>
      </c>
    </row>
    <row r="1246" spans="1:6">
      <c r="A1246" s="827"/>
      <c r="B1246" s="832"/>
      <c r="C1246" s="829"/>
      <c r="D1246" s="831"/>
      <c r="F1246" s="830">
        <f t="shared" si="11"/>
        <v>0</v>
      </c>
    </row>
    <row r="1247" spans="1:6" ht="51">
      <c r="A1247" s="827" t="s">
        <v>98</v>
      </c>
      <c r="B1247" s="828" t="s">
        <v>2834</v>
      </c>
      <c r="C1247" s="837"/>
      <c r="D1247" s="900"/>
      <c r="E1247" s="773"/>
      <c r="F1247" s="830">
        <f t="shared" si="11"/>
        <v>0</v>
      </c>
    </row>
    <row r="1248" spans="1:6">
      <c r="A1248" s="827"/>
      <c r="B1248" s="829"/>
      <c r="C1248" s="837" t="s">
        <v>93</v>
      </c>
      <c r="D1248" s="900">
        <v>193</v>
      </c>
      <c r="E1248" s="773"/>
      <c r="F1248" s="830">
        <f t="shared" si="11"/>
        <v>0</v>
      </c>
    </row>
    <row r="1249" spans="1:6">
      <c r="A1249" s="827"/>
      <c r="B1249" s="828"/>
      <c r="C1249" s="837"/>
      <c r="D1249" s="900"/>
      <c r="E1249" s="773"/>
      <c r="F1249" s="830">
        <f t="shared" si="11"/>
        <v>0</v>
      </c>
    </row>
    <row r="1250" spans="1:6" ht="25.5">
      <c r="A1250" s="827" t="s">
        <v>101</v>
      </c>
      <c r="B1250" s="828" t="s">
        <v>2833</v>
      </c>
      <c r="C1250" s="829"/>
      <c r="D1250" s="831"/>
      <c r="F1250" s="830">
        <f t="shared" si="11"/>
        <v>0</v>
      </c>
    </row>
    <row r="1251" spans="1:6">
      <c r="A1251" s="827"/>
      <c r="B1251" s="829" t="s">
        <v>2653</v>
      </c>
      <c r="C1251" s="829" t="s">
        <v>93</v>
      </c>
      <c r="D1251" s="831">
        <v>4</v>
      </c>
      <c r="F1251" s="830">
        <f t="shared" si="11"/>
        <v>0</v>
      </c>
    </row>
    <row r="1252" spans="1:6">
      <c r="A1252" s="827"/>
      <c r="B1252" s="829" t="s">
        <v>2800</v>
      </c>
      <c r="C1252" s="829" t="s">
        <v>93</v>
      </c>
      <c r="D1252" s="831">
        <v>4</v>
      </c>
      <c r="F1252" s="830">
        <f t="shared" si="11"/>
        <v>0</v>
      </c>
    </row>
    <row r="1253" spans="1:6">
      <c r="A1253" s="827"/>
      <c r="B1253" s="829" t="s">
        <v>2799</v>
      </c>
      <c r="C1253" s="829" t="s">
        <v>93</v>
      </c>
      <c r="D1253" s="831">
        <v>2</v>
      </c>
      <c r="F1253" s="830">
        <f t="shared" si="11"/>
        <v>0</v>
      </c>
    </row>
    <row r="1254" spans="1:6">
      <c r="A1254" s="827"/>
      <c r="B1254" s="829" t="s">
        <v>2797</v>
      </c>
      <c r="C1254" s="829" t="s">
        <v>93</v>
      </c>
      <c r="D1254" s="831">
        <v>1</v>
      </c>
      <c r="F1254" s="830">
        <f t="shared" si="11"/>
        <v>0</v>
      </c>
    </row>
    <row r="1255" spans="1:6">
      <c r="A1255" s="827"/>
      <c r="B1255" s="828"/>
      <c r="C1255" s="837"/>
      <c r="D1255" s="900"/>
      <c r="E1255" s="773"/>
      <c r="F1255" s="830">
        <f t="shared" si="11"/>
        <v>0</v>
      </c>
    </row>
    <row r="1256" spans="1:6">
      <c r="A1256" s="827" t="s">
        <v>110</v>
      </c>
      <c r="B1256" s="828" t="s">
        <v>2832</v>
      </c>
      <c r="C1256" s="837"/>
      <c r="D1256" s="900"/>
      <c r="E1256" s="773"/>
      <c r="F1256" s="830">
        <f t="shared" ref="F1256:F1310" si="12">D1256*E1256</f>
        <v>0</v>
      </c>
    </row>
    <row r="1257" spans="1:6">
      <c r="A1257" s="827"/>
      <c r="B1257" s="829" t="s">
        <v>2653</v>
      </c>
      <c r="C1257" s="829" t="s">
        <v>93</v>
      </c>
      <c r="D1257" s="831">
        <v>4</v>
      </c>
      <c r="F1257" s="830">
        <f t="shared" si="12"/>
        <v>0</v>
      </c>
    </row>
    <row r="1258" spans="1:6">
      <c r="A1258" s="827"/>
      <c r="B1258" s="829" t="s">
        <v>2800</v>
      </c>
      <c r="C1258" s="829" t="s">
        <v>93</v>
      </c>
      <c r="D1258" s="831">
        <v>4</v>
      </c>
      <c r="F1258" s="830">
        <f t="shared" si="12"/>
        <v>0</v>
      </c>
    </row>
    <row r="1259" spans="1:6">
      <c r="A1259" s="827"/>
      <c r="B1259" s="829" t="s">
        <v>2799</v>
      </c>
      <c r="C1259" s="829" t="s">
        <v>93</v>
      </c>
      <c r="D1259" s="831">
        <v>2</v>
      </c>
      <c r="F1259" s="830">
        <f t="shared" si="12"/>
        <v>0</v>
      </c>
    </row>
    <row r="1260" spans="1:6">
      <c r="A1260" s="827"/>
      <c r="B1260" s="829" t="s">
        <v>2797</v>
      </c>
      <c r="C1260" s="829" t="s">
        <v>93</v>
      </c>
      <c r="D1260" s="831">
        <v>1</v>
      </c>
      <c r="F1260" s="830">
        <f t="shared" si="12"/>
        <v>0</v>
      </c>
    </row>
    <row r="1261" spans="1:6">
      <c r="A1261" s="827"/>
      <c r="B1261" s="828"/>
      <c r="C1261" s="837"/>
      <c r="D1261" s="900"/>
      <c r="E1261" s="773"/>
      <c r="F1261" s="830">
        <f t="shared" si="12"/>
        <v>0</v>
      </c>
    </row>
    <row r="1262" spans="1:6">
      <c r="A1262" s="827" t="s">
        <v>116</v>
      </c>
      <c r="B1262" s="828" t="s">
        <v>2831</v>
      </c>
      <c r="C1262" s="837"/>
      <c r="D1262" s="900"/>
      <c r="E1262" s="773"/>
      <c r="F1262" s="830">
        <f t="shared" si="12"/>
        <v>0</v>
      </c>
    </row>
    <row r="1263" spans="1:6">
      <c r="A1263" s="827"/>
      <c r="B1263" s="829" t="s">
        <v>2653</v>
      </c>
      <c r="C1263" s="829" t="s">
        <v>93</v>
      </c>
      <c r="D1263" s="831">
        <v>4</v>
      </c>
      <c r="F1263" s="830">
        <f t="shared" si="12"/>
        <v>0</v>
      </c>
    </row>
    <row r="1264" spans="1:6">
      <c r="A1264" s="827"/>
      <c r="B1264" s="829" t="s">
        <v>2800</v>
      </c>
      <c r="C1264" s="829" t="s">
        <v>93</v>
      </c>
      <c r="D1264" s="831">
        <v>4</v>
      </c>
      <c r="F1264" s="830">
        <f t="shared" si="12"/>
        <v>0</v>
      </c>
    </row>
    <row r="1265" spans="1:6">
      <c r="A1265" s="827"/>
      <c r="B1265" s="829" t="s">
        <v>2799</v>
      </c>
      <c r="C1265" s="829" t="s">
        <v>93</v>
      </c>
      <c r="D1265" s="831">
        <v>2</v>
      </c>
      <c r="F1265" s="830">
        <f t="shared" si="12"/>
        <v>0</v>
      </c>
    </row>
    <row r="1266" spans="1:6">
      <c r="A1266" s="827"/>
      <c r="B1266" s="829" t="s">
        <v>2797</v>
      </c>
      <c r="C1266" s="829" t="s">
        <v>93</v>
      </c>
      <c r="D1266" s="831">
        <v>1</v>
      </c>
      <c r="F1266" s="830">
        <f t="shared" si="12"/>
        <v>0</v>
      </c>
    </row>
    <row r="1267" spans="1:6">
      <c r="A1267" s="827"/>
      <c r="B1267" s="828"/>
      <c r="C1267" s="837"/>
      <c r="D1267" s="900"/>
      <c r="E1267" s="773"/>
      <c r="F1267" s="830">
        <f t="shared" si="12"/>
        <v>0</v>
      </c>
    </row>
    <row r="1268" spans="1:6" ht="38.25">
      <c r="A1268" s="827" t="s">
        <v>120</v>
      </c>
      <c r="B1268" s="832" t="s">
        <v>2790</v>
      </c>
      <c r="C1268" s="829"/>
      <c r="D1268" s="831"/>
      <c r="F1268" s="830">
        <f t="shared" si="12"/>
        <v>0</v>
      </c>
    </row>
    <row r="1269" spans="1:6">
      <c r="A1269" s="827"/>
      <c r="B1269" s="829" t="s">
        <v>2789</v>
      </c>
      <c r="C1269" s="829" t="s">
        <v>950</v>
      </c>
      <c r="D1269" s="831">
        <v>885</v>
      </c>
      <c r="F1269" s="830">
        <f t="shared" si="12"/>
        <v>0</v>
      </c>
    </row>
    <row r="1270" spans="1:6">
      <c r="A1270" s="827"/>
      <c r="B1270" s="829" t="s">
        <v>2788</v>
      </c>
      <c r="C1270" s="829" t="s">
        <v>950</v>
      </c>
      <c r="D1270" s="831">
        <v>650</v>
      </c>
      <c r="F1270" s="830">
        <f t="shared" si="12"/>
        <v>0</v>
      </c>
    </row>
    <row r="1271" spans="1:6">
      <c r="A1271" s="827"/>
      <c r="B1271" s="829" t="s">
        <v>2787</v>
      </c>
      <c r="C1271" s="829" t="s">
        <v>950</v>
      </c>
      <c r="D1271" s="831">
        <v>450</v>
      </c>
      <c r="F1271" s="830">
        <f t="shared" si="12"/>
        <v>0</v>
      </c>
    </row>
    <row r="1272" spans="1:6">
      <c r="A1272" s="827"/>
      <c r="B1272" s="829" t="s">
        <v>2786</v>
      </c>
      <c r="C1272" s="829" t="s">
        <v>950</v>
      </c>
      <c r="D1272" s="831">
        <v>120</v>
      </c>
      <c r="F1272" s="830">
        <f t="shared" si="12"/>
        <v>0</v>
      </c>
    </row>
    <row r="1273" spans="1:6">
      <c r="A1273" s="827"/>
      <c r="B1273" s="829" t="s">
        <v>2785</v>
      </c>
      <c r="C1273" s="829" t="s">
        <v>950</v>
      </c>
      <c r="D1273" s="831">
        <v>200</v>
      </c>
      <c r="F1273" s="830">
        <f t="shared" si="12"/>
        <v>0</v>
      </c>
    </row>
    <row r="1274" spans="1:6">
      <c r="A1274" s="827"/>
      <c r="B1274" s="829" t="s">
        <v>2784</v>
      </c>
      <c r="C1274" s="829" t="s">
        <v>950</v>
      </c>
      <c r="D1274" s="831">
        <v>340</v>
      </c>
      <c r="F1274" s="830">
        <f t="shared" si="12"/>
        <v>0</v>
      </c>
    </row>
    <row r="1275" spans="1:6">
      <c r="A1275" s="827"/>
      <c r="B1275" s="829" t="s">
        <v>2830</v>
      </c>
      <c r="C1275" s="829" t="s">
        <v>950</v>
      </c>
      <c r="D1275" s="831">
        <v>450</v>
      </c>
      <c r="F1275" s="830">
        <f t="shared" si="12"/>
        <v>0</v>
      </c>
    </row>
    <row r="1276" spans="1:6">
      <c r="A1276" s="827"/>
      <c r="B1276" s="829" t="s">
        <v>2829</v>
      </c>
      <c r="C1276" s="829" t="s">
        <v>950</v>
      </c>
      <c r="D1276" s="831">
        <v>1000</v>
      </c>
      <c r="F1276" s="830">
        <f t="shared" si="12"/>
        <v>0</v>
      </c>
    </row>
    <row r="1277" spans="1:6">
      <c r="A1277" s="827"/>
      <c r="B1277" s="829"/>
      <c r="C1277" s="842"/>
      <c r="D1277" s="831"/>
      <c r="F1277" s="830">
        <f t="shared" si="12"/>
        <v>0</v>
      </c>
    </row>
    <row r="1278" spans="1:6">
      <c r="A1278" s="827" t="s">
        <v>123</v>
      </c>
      <c r="B1278" s="829" t="s">
        <v>2828</v>
      </c>
      <c r="C1278" s="837"/>
      <c r="D1278" s="900"/>
      <c r="E1278" s="773"/>
      <c r="F1278" s="830">
        <f t="shared" si="12"/>
        <v>0</v>
      </c>
    </row>
    <row r="1279" spans="1:6">
      <c r="A1279" s="827"/>
      <c r="B1279" s="829" t="s">
        <v>2827</v>
      </c>
      <c r="C1279" s="837" t="s">
        <v>950</v>
      </c>
      <c r="D1279" s="900">
        <v>130</v>
      </c>
      <c r="E1279" s="773"/>
      <c r="F1279" s="830">
        <f t="shared" si="12"/>
        <v>0</v>
      </c>
    </row>
    <row r="1280" spans="1:6">
      <c r="A1280" s="827"/>
      <c r="B1280" s="829" t="s">
        <v>2826</v>
      </c>
      <c r="C1280" s="837" t="s">
        <v>950</v>
      </c>
      <c r="D1280" s="900">
        <v>170</v>
      </c>
      <c r="E1280" s="773"/>
      <c r="F1280" s="830">
        <f t="shared" si="12"/>
        <v>0</v>
      </c>
    </row>
    <row r="1281" spans="1:6">
      <c r="A1281" s="827"/>
      <c r="B1281" s="829" t="s">
        <v>2825</v>
      </c>
      <c r="C1281" s="837" t="s">
        <v>950</v>
      </c>
      <c r="D1281" s="900">
        <v>115</v>
      </c>
      <c r="E1281" s="773"/>
      <c r="F1281" s="830">
        <f t="shared" si="12"/>
        <v>0</v>
      </c>
    </row>
    <row r="1282" spans="1:6">
      <c r="A1282" s="827"/>
      <c r="B1282" s="829" t="s">
        <v>2824</v>
      </c>
      <c r="C1282" s="837" t="s">
        <v>950</v>
      </c>
      <c r="D1282" s="900">
        <v>80</v>
      </c>
      <c r="E1282" s="773"/>
      <c r="F1282" s="830">
        <f t="shared" si="12"/>
        <v>0</v>
      </c>
    </row>
    <row r="1283" spans="1:6">
      <c r="A1283" s="827"/>
      <c r="B1283" s="829" t="s">
        <v>2823</v>
      </c>
      <c r="C1283" s="837" t="s">
        <v>950</v>
      </c>
      <c r="D1283" s="900">
        <v>115</v>
      </c>
      <c r="E1283" s="773"/>
      <c r="F1283" s="830">
        <f t="shared" si="12"/>
        <v>0</v>
      </c>
    </row>
    <row r="1284" spans="1:6">
      <c r="A1284" s="827"/>
      <c r="B1284" s="829" t="s">
        <v>2822</v>
      </c>
      <c r="C1284" s="837" t="s">
        <v>950</v>
      </c>
      <c r="D1284" s="900">
        <v>170</v>
      </c>
      <c r="E1284" s="773"/>
      <c r="F1284" s="830">
        <f t="shared" si="12"/>
        <v>0</v>
      </c>
    </row>
    <row r="1285" spans="1:6">
      <c r="A1285" s="827"/>
      <c r="B1285" s="829" t="s">
        <v>2821</v>
      </c>
      <c r="C1285" s="837" t="s">
        <v>950</v>
      </c>
      <c r="D1285" s="900">
        <v>830</v>
      </c>
      <c r="E1285" s="773"/>
      <c r="F1285" s="830">
        <f t="shared" si="12"/>
        <v>0</v>
      </c>
    </row>
    <row r="1286" spans="1:6">
      <c r="A1286" s="827"/>
      <c r="B1286" s="829"/>
      <c r="C1286" s="837"/>
      <c r="D1286" s="900"/>
      <c r="E1286" s="773"/>
      <c r="F1286" s="830">
        <f t="shared" si="12"/>
        <v>0</v>
      </c>
    </row>
    <row r="1287" spans="1:6" ht="63.75">
      <c r="A1287" s="827" t="s">
        <v>124</v>
      </c>
      <c r="B1287" s="822" t="s">
        <v>3488</v>
      </c>
      <c r="C1287" s="829" t="s">
        <v>1466</v>
      </c>
      <c r="D1287" s="831">
        <v>1</v>
      </c>
      <c r="F1287" s="830">
        <f t="shared" si="12"/>
        <v>0</v>
      </c>
    </row>
    <row r="1288" spans="1:6">
      <c r="A1288" s="827"/>
      <c r="B1288" s="822" t="s">
        <v>2773</v>
      </c>
      <c r="C1288" s="829"/>
      <c r="D1288" s="831"/>
      <c r="F1288" s="830">
        <f t="shared" si="12"/>
        <v>0</v>
      </c>
    </row>
    <row r="1289" spans="1:6" s="829" customFormat="1">
      <c r="A1289" s="827"/>
      <c r="B1289" s="829" t="s">
        <v>2772</v>
      </c>
      <c r="C1289" s="829" t="s">
        <v>1466</v>
      </c>
      <c r="D1289" s="831">
        <v>1</v>
      </c>
      <c r="E1289" s="770"/>
      <c r="F1289" s="830">
        <f t="shared" si="12"/>
        <v>0</v>
      </c>
    </row>
    <row r="1290" spans="1:6">
      <c r="A1290" s="827"/>
      <c r="B1290" s="822" t="s">
        <v>2771</v>
      </c>
      <c r="C1290" s="829" t="s">
        <v>1466</v>
      </c>
      <c r="D1290" s="831">
        <v>1</v>
      </c>
      <c r="F1290" s="830">
        <f t="shared" si="12"/>
        <v>0</v>
      </c>
    </row>
    <row r="1291" spans="1:6" s="829" customFormat="1">
      <c r="A1291" s="827"/>
      <c r="B1291" s="829" t="s">
        <v>2770</v>
      </c>
      <c r="C1291" s="829" t="s">
        <v>950</v>
      </c>
      <c r="D1291" s="831">
        <v>2</v>
      </c>
      <c r="E1291" s="770"/>
      <c r="F1291" s="830">
        <f t="shared" si="12"/>
        <v>0</v>
      </c>
    </row>
    <row r="1292" spans="1:6" ht="25.5">
      <c r="A1292" s="827"/>
      <c r="B1292" s="822"/>
      <c r="C1292" s="829" t="s">
        <v>2</v>
      </c>
      <c r="D1292" s="831">
        <v>14</v>
      </c>
      <c r="F1292" s="830">
        <f t="shared" si="12"/>
        <v>0</v>
      </c>
    </row>
    <row r="1293" spans="1:6">
      <c r="A1293" s="827"/>
      <c r="B1293" s="822"/>
      <c r="C1293" s="829"/>
      <c r="D1293" s="831"/>
      <c r="F1293" s="830">
        <f t="shared" si="12"/>
        <v>0</v>
      </c>
    </row>
    <row r="1294" spans="1:6" ht="76.5">
      <c r="A1294" s="827" t="s">
        <v>126</v>
      </c>
      <c r="B1294" s="832" t="s">
        <v>2780</v>
      </c>
      <c r="C1294" s="842"/>
      <c r="D1294" s="831"/>
      <c r="F1294" s="830">
        <f t="shared" si="12"/>
        <v>0</v>
      </c>
    </row>
    <row r="1295" spans="1:6">
      <c r="A1295" s="827"/>
      <c r="B1295" s="829" t="s">
        <v>2779</v>
      </c>
      <c r="C1295" s="829" t="s">
        <v>950</v>
      </c>
      <c r="D1295" s="831">
        <v>885</v>
      </c>
      <c r="F1295" s="830">
        <f t="shared" si="12"/>
        <v>0</v>
      </c>
    </row>
    <row r="1296" spans="1:6">
      <c r="A1296" s="827"/>
      <c r="B1296" s="829" t="s">
        <v>2778</v>
      </c>
      <c r="C1296" s="829" t="s">
        <v>950</v>
      </c>
      <c r="D1296" s="831">
        <v>650</v>
      </c>
      <c r="F1296" s="830">
        <f t="shared" si="12"/>
        <v>0</v>
      </c>
    </row>
    <row r="1297" spans="1:6">
      <c r="A1297" s="827"/>
      <c r="B1297" s="829" t="s">
        <v>2777</v>
      </c>
      <c r="C1297" s="829" t="s">
        <v>950</v>
      </c>
      <c r="D1297" s="831">
        <v>450</v>
      </c>
      <c r="F1297" s="830">
        <f t="shared" si="12"/>
        <v>0</v>
      </c>
    </row>
    <row r="1298" spans="1:6">
      <c r="A1298" s="827"/>
      <c r="B1298" s="829" t="s">
        <v>2776</v>
      </c>
      <c r="C1298" s="829" t="s">
        <v>950</v>
      </c>
      <c r="D1298" s="831">
        <v>120</v>
      </c>
      <c r="F1298" s="830">
        <f t="shared" si="12"/>
        <v>0</v>
      </c>
    </row>
    <row r="1299" spans="1:6">
      <c r="A1299" s="827"/>
      <c r="B1299" s="829" t="s">
        <v>2775</v>
      </c>
      <c r="C1299" s="829" t="s">
        <v>950</v>
      </c>
      <c r="D1299" s="831">
        <v>200</v>
      </c>
      <c r="F1299" s="830">
        <f t="shared" si="12"/>
        <v>0</v>
      </c>
    </row>
    <row r="1300" spans="1:6">
      <c r="A1300" s="827"/>
      <c r="B1300" s="829" t="s">
        <v>2774</v>
      </c>
      <c r="C1300" s="829" t="s">
        <v>950</v>
      </c>
      <c r="D1300" s="831">
        <v>340</v>
      </c>
      <c r="F1300" s="830">
        <f t="shared" si="12"/>
        <v>0</v>
      </c>
    </row>
    <row r="1301" spans="1:6">
      <c r="A1301" s="827"/>
      <c r="B1301" s="829" t="s">
        <v>2820</v>
      </c>
      <c r="C1301" s="829" t="s">
        <v>950</v>
      </c>
      <c r="D1301" s="831">
        <v>450</v>
      </c>
      <c r="F1301" s="830">
        <f t="shared" si="12"/>
        <v>0</v>
      </c>
    </row>
    <row r="1302" spans="1:6">
      <c r="A1302" s="827"/>
      <c r="B1302" s="829" t="s">
        <v>2819</v>
      </c>
      <c r="C1302" s="829" t="s">
        <v>950</v>
      </c>
      <c r="D1302" s="831">
        <v>1000</v>
      </c>
      <c r="F1302" s="830">
        <f t="shared" si="12"/>
        <v>0</v>
      </c>
    </row>
    <row r="1303" spans="1:6">
      <c r="A1303" s="827"/>
      <c r="B1303" s="829"/>
      <c r="C1303" s="829"/>
      <c r="D1303" s="831"/>
      <c r="F1303" s="830">
        <f t="shared" si="12"/>
        <v>0</v>
      </c>
    </row>
    <row r="1304" spans="1:6" ht="63.75">
      <c r="A1304" s="827" t="s">
        <v>127</v>
      </c>
      <c r="B1304" s="828" t="s">
        <v>2818</v>
      </c>
      <c r="C1304" s="829"/>
      <c r="D1304" s="831"/>
      <c r="F1304" s="830">
        <f t="shared" si="12"/>
        <v>0</v>
      </c>
    </row>
    <row r="1305" spans="1:6" s="485" customFormat="1">
      <c r="A1305" s="491"/>
      <c r="B1305" s="401"/>
      <c r="C1305" s="400" t="s">
        <v>93</v>
      </c>
      <c r="D1305" s="399">
        <v>30</v>
      </c>
      <c r="E1305" s="771"/>
      <c r="F1305" s="830">
        <f t="shared" si="12"/>
        <v>0</v>
      </c>
    </row>
    <row r="1306" spans="1:6" s="485" customFormat="1" ht="25.5">
      <c r="A1306" s="491"/>
      <c r="B1306" s="401"/>
      <c r="C1306" s="837" t="s">
        <v>2</v>
      </c>
      <c r="D1306" s="900">
        <v>1</v>
      </c>
      <c r="E1306" s="773"/>
      <c r="F1306" s="830">
        <f t="shared" si="12"/>
        <v>0</v>
      </c>
    </row>
    <row r="1307" spans="1:6">
      <c r="A1307" s="827"/>
      <c r="B1307" s="829"/>
      <c r="C1307" s="842"/>
      <c r="D1307" s="831"/>
      <c r="F1307" s="830">
        <f t="shared" si="12"/>
        <v>0</v>
      </c>
    </row>
    <row r="1308" spans="1:6" ht="114.75">
      <c r="A1308" s="827" t="s">
        <v>128</v>
      </c>
      <c r="B1308" s="828" t="s">
        <v>2817</v>
      </c>
      <c r="C1308" s="829" t="s">
        <v>2</v>
      </c>
      <c r="D1308" s="831">
        <v>1</v>
      </c>
      <c r="F1308" s="830">
        <f t="shared" si="12"/>
        <v>0</v>
      </c>
    </row>
    <row r="1309" spans="1:6">
      <c r="A1309" s="827"/>
      <c r="B1309" s="964"/>
      <c r="C1309" s="842"/>
      <c r="D1309" s="831"/>
      <c r="F1309" s="830">
        <f t="shared" si="12"/>
        <v>0</v>
      </c>
    </row>
    <row r="1310" spans="1:6" s="485" customFormat="1" ht="13.5" thickBot="1">
      <c r="A1310" s="492"/>
      <c r="B1310" s="398"/>
      <c r="C1310" s="972"/>
      <c r="D1310" s="973"/>
      <c r="E1310" s="789"/>
      <c r="F1310" s="834">
        <f t="shared" si="12"/>
        <v>0</v>
      </c>
    </row>
    <row r="1311" spans="1:6" s="829" customFormat="1" ht="13.5" thickTop="1">
      <c r="A1311" s="827" t="s">
        <v>101</v>
      </c>
      <c r="B1311" s="836" t="s">
        <v>2816</v>
      </c>
      <c r="C1311" s="837"/>
      <c r="D1311" s="900"/>
      <c r="E1311" s="773"/>
      <c r="F1311" s="839">
        <f>SUM(F1240:F1310)</f>
        <v>0</v>
      </c>
    </row>
    <row r="1312" spans="1:6">
      <c r="A1312" s="835" t="s">
        <v>110</v>
      </c>
      <c r="B1312" s="840" t="s">
        <v>2763</v>
      </c>
      <c r="C1312" s="842"/>
      <c r="D1312" s="831"/>
    </row>
    <row r="1313" spans="1:6">
      <c r="A1313" s="827"/>
      <c r="B1313" s="868" t="s">
        <v>2762</v>
      </c>
      <c r="C1313" s="842"/>
      <c r="D1313" s="831"/>
    </row>
    <row r="1314" spans="1:6">
      <c r="A1314" s="858" t="s">
        <v>1</v>
      </c>
      <c r="B1314" s="964"/>
      <c r="C1314" s="842"/>
      <c r="D1314" s="831"/>
    </row>
    <row r="1315" spans="1:6" ht="51">
      <c r="B1315" s="828" t="s">
        <v>2815</v>
      </c>
      <c r="C1315" s="842"/>
      <c r="D1315" s="831"/>
    </row>
    <row r="1316" spans="1:6">
      <c r="A1316" s="827"/>
      <c r="B1316" s="964"/>
      <c r="C1316" s="842"/>
      <c r="D1316" s="831"/>
    </row>
    <row r="1317" spans="1:6" ht="25.5">
      <c r="A1317" s="827"/>
      <c r="B1317" s="828" t="s">
        <v>2814</v>
      </c>
      <c r="C1317" s="829" t="s">
        <v>1529</v>
      </c>
      <c r="D1317" s="831">
        <v>8</v>
      </c>
      <c r="F1317" s="830">
        <f>E1317*D1317</f>
        <v>0</v>
      </c>
    </row>
    <row r="1318" spans="1:6">
      <c r="A1318" s="827"/>
      <c r="B1318" s="964"/>
      <c r="C1318" s="842"/>
      <c r="D1318" s="831"/>
    </row>
    <row r="1319" spans="1:6">
      <c r="A1319" s="827"/>
      <c r="B1319" s="964"/>
      <c r="C1319" s="842"/>
      <c r="D1319" s="831"/>
    </row>
    <row r="1320" spans="1:6" ht="25.5">
      <c r="A1320" s="827"/>
      <c r="B1320" s="828" t="s">
        <v>2813</v>
      </c>
      <c r="C1320" s="829" t="s">
        <v>1529</v>
      </c>
      <c r="D1320" s="831">
        <v>4</v>
      </c>
      <c r="F1320" s="830">
        <f>E1320*D1320</f>
        <v>0</v>
      </c>
    </row>
    <row r="1321" spans="1:6">
      <c r="A1321" s="827"/>
      <c r="B1321" s="828"/>
      <c r="C1321" s="829"/>
      <c r="D1321" s="831"/>
    </row>
    <row r="1322" spans="1:6" ht="25.5">
      <c r="A1322" s="827" t="s">
        <v>94</v>
      </c>
      <c r="B1322" s="828" t="s">
        <v>2812</v>
      </c>
      <c r="C1322" s="829"/>
      <c r="D1322" s="831"/>
    </row>
    <row r="1323" spans="1:6">
      <c r="A1323" s="827"/>
      <c r="B1323" s="829" t="s">
        <v>2800</v>
      </c>
      <c r="C1323" s="829" t="s">
        <v>93</v>
      </c>
      <c r="D1323" s="831">
        <v>19</v>
      </c>
      <c r="F1323" s="830">
        <f>E1323*D1323</f>
        <v>0</v>
      </c>
    </row>
    <row r="1324" spans="1:6">
      <c r="A1324" s="827"/>
      <c r="B1324" s="829" t="s">
        <v>2802</v>
      </c>
      <c r="C1324" s="829" t="s">
        <v>93</v>
      </c>
      <c r="D1324" s="831">
        <v>14</v>
      </c>
      <c r="F1324" s="830">
        <f>E1324*D1324</f>
        <v>0</v>
      </c>
    </row>
    <row r="1325" spans="1:6">
      <c r="A1325" s="827"/>
      <c r="B1325" s="829" t="s">
        <v>2798</v>
      </c>
      <c r="C1325" s="829" t="s">
        <v>93</v>
      </c>
      <c r="D1325" s="831">
        <v>27</v>
      </c>
      <c r="F1325" s="830">
        <f>E1325*D1325</f>
        <v>0</v>
      </c>
    </row>
    <row r="1326" spans="1:6">
      <c r="A1326" s="827"/>
      <c r="B1326" s="829" t="s">
        <v>2797</v>
      </c>
      <c r="C1326" s="829" t="s">
        <v>93</v>
      </c>
      <c r="D1326" s="831">
        <v>13</v>
      </c>
      <c r="F1326" s="830">
        <f>E1326*D1326</f>
        <v>0</v>
      </c>
    </row>
    <row r="1327" spans="1:6">
      <c r="A1327" s="827"/>
      <c r="B1327" s="828" t="s">
        <v>2794</v>
      </c>
      <c r="C1327" s="829" t="s">
        <v>93</v>
      </c>
      <c r="D1327" s="831">
        <v>4</v>
      </c>
      <c r="F1327" s="830">
        <f>E1327*D1327</f>
        <v>0</v>
      </c>
    </row>
    <row r="1328" spans="1:6">
      <c r="A1328" s="827"/>
      <c r="B1328" s="964"/>
      <c r="C1328" s="842"/>
      <c r="D1328" s="831"/>
    </row>
    <row r="1329" spans="1:6" ht="51">
      <c r="A1329" s="827" t="s">
        <v>97</v>
      </c>
      <c r="B1329" s="828" t="s">
        <v>2811</v>
      </c>
      <c r="C1329" s="842"/>
      <c r="D1329" s="831"/>
    </row>
    <row r="1330" spans="1:6" s="829" customFormat="1">
      <c r="A1330" s="827"/>
      <c r="B1330" s="829" t="s">
        <v>2810</v>
      </c>
      <c r="C1330" s="829" t="s">
        <v>93</v>
      </c>
      <c r="D1330" s="831">
        <v>6</v>
      </c>
      <c r="E1330" s="770"/>
      <c r="F1330" s="830">
        <f>E1330*D1330</f>
        <v>0</v>
      </c>
    </row>
    <row r="1331" spans="1:6" s="829" customFormat="1">
      <c r="A1331" s="827"/>
      <c r="D1331" s="831"/>
      <c r="E1331" s="770"/>
      <c r="F1331" s="830"/>
    </row>
    <row r="1332" spans="1:6" ht="25.5">
      <c r="A1332" s="827" t="s">
        <v>98</v>
      </c>
      <c r="B1332" s="828" t="s">
        <v>2809</v>
      </c>
      <c r="C1332" s="842"/>
      <c r="D1332" s="831"/>
    </row>
    <row r="1333" spans="1:6" s="829" customFormat="1">
      <c r="A1333" s="827"/>
      <c r="B1333" s="829" t="s">
        <v>2807</v>
      </c>
      <c r="C1333" s="829" t="s">
        <v>93</v>
      </c>
      <c r="D1333" s="831">
        <v>6</v>
      </c>
      <c r="E1333" s="770"/>
      <c r="F1333" s="830">
        <f>E1333*D1333</f>
        <v>0</v>
      </c>
    </row>
    <row r="1334" spans="1:6" s="829" customFormat="1">
      <c r="A1334" s="827"/>
      <c r="B1334" s="829" t="s">
        <v>2658</v>
      </c>
      <c r="C1334" s="829" t="s">
        <v>93</v>
      </c>
      <c r="D1334" s="831">
        <v>6</v>
      </c>
      <c r="E1334" s="770"/>
      <c r="F1334" s="830">
        <f>E1334*D1334</f>
        <v>0</v>
      </c>
    </row>
    <row r="1335" spans="1:6" s="829" customFormat="1">
      <c r="A1335" s="827"/>
      <c r="B1335" s="829" t="s">
        <v>2797</v>
      </c>
      <c r="C1335" s="829" t="s">
        <v>93</v>
      </c>
      <c r="D1335" s="831">
        <v>6</v>
      </c>
      <c r="E1335" s="770"/>
      <c r="F1335" s="830">
        <f>E1335*D1335</f>
        <v>0</v>
      </c>
    </row>
    <row r="1336" spans="1:6" s="829" customFormat="1">
      <c r="A1336" s="827"/>
      <c r="D1336" s="831"/>
      <c r="E1336" s="770"/>
      <c r="F1336" s="830"/>
    </row>
    <row r="1337" spans="1:6" s="829" customFormat="1" ht="25.5">
      <c r="A1337" s="827" t="s">
        <v>101</v>
      </c>
      <c r="B1337" s="828" t="s">
        <v>2808</v>
      </c>
      <c r="C1337" s="842"/>
      <c r="D1337" s="831"/>
      <c r="E1337" s="770"/>
      <c r="F1337" s="830"/>
    </row>
    <row r="1338" spans="1:6" s="829" customFormat="1">
      <c r="A1338" s="827"/>
      <c r="B1338" s="829" t="s">
        <v>2807</v>
      </c>
      <c r="C1338" s="829" t="s">
        <v>93</v>
      </c>
      <c r="D1338" s="831">
        <v>3</v>
      </c>
      <c r="E1338" s="770"/>
      <c r="F1338" s="830">
        <f>E1338*D1338</f>
        <v>0</v>
      </c>
    </row>
    <row r="1339" spans="1:6" s="829" customFormat="1">
      <c r="A1339" s="827"/>
      <c r="B1339" s="829" t="s">
        <v>2658</v>
      </c>
      <c r="C1339" s="829" t="s">
        <v>93</v>
      </c>
      <c r="D1339" s="831">
        <v>3</v>
      </c>
      <c r="E1339" s="770"/>
      <c r="F1339" s="830">
        <f>E1339*D1339</f>
        <v>0</v>
      </c>
    </row>
    <row r="1340" spans="1:6" s="829" customFormat="1">
      <c r="A1340" s="827"/>
      <c r="B1340" s="829" t="s">
        <v>2797</v>
      </c>
      <c r="C1340" s="829" t="s">
        <v>93</v>
      </c>
      <c r="D1340" s="831">
        <v>3</v>
      </c>
      <c r="E1340" s="770"/>
      <c r="F1340" s="830">
        <f>E1340*D1340</f>
        <v>0</v>
      </c>
    </row>
    <row r="1341" spans="1:6" s="829" customFormat="1">
      <c r="A1341" s="827"/>
      <c r="D1341" s="831"/>
      <c r="E1341" s="770"/>
      <c r="F1341" s="830"/>
    </row>
    <row r="1342" spans="1:6" s="829" customFormat="1" ht="51">
      <c r="A1342" s="827" t="s">
        <v>110</v>
      </c>
      <c r="B1342" s="828" t="s">
        <v>2806</v>
      </c>
      <c r="C1342" s="842"/>
      <c r="D1342" s="831"/>
      <c r="E1342" s="770"/>
      <c r="F1342" s="830"/>
    </row>
    <row r="1343" spans="1:6" s="829" customFormat="1">
      <c r="A1343" s="827"/>
      <c r="B1343" s="829" t="s">
        <v>2805</v>
      </c>
      <c r="C1343" s="829" t="s">
        <v>93</v>
      </c>
      <c r="D1343" s="831">
        <v>3</v>
      </c>
      <c r="E1343" s="770"/>
      <c r="F1343" s="830">
        <f>E1343*D1343</f>
        <v>0</v>
      </c>
    </row>
    <row r="1344" spans="1:6">
      <c r="A1344" s="827"/>
      <c r="B1344" s="974"/>
      <c r="C1344" s="842"/>
      <c r="D1344" s="831"/>
    </row>
    <row r="1345" spans="1:6" ht="25.5">
      <c r="A1345" s="827" t="s">
        <v>116</v>
      </c>
      <c r="B1345" s="832" t="s">
        <v>2804</v>
      </c>
      <c r="C1345" s="842"/>
      <c r="D1345" s="831"/>
      <c r="E1345" s="788"/>
    </row>
    <row r="1346" spans="1:6">
      <c r="A1346" s="827"/>
      <c r="B1346" s="829" t="s">
        <v>2803</v>
      </c>
      <c r="C1346" s="829" t="s">
        <v>93</v>
      </c>
      <c r="D1346" s="831">
        <v>3</v>
      </c>
      <c r="F1346" s="830">
        <f>E1346*D1346</f>
        <v>0</v>
      </c>
    </row>
    <row r="1347" spans="1:6">
      <c r="A1347" s="827"/>
      <c r="B1347" s="829" t="s">
        <v>2802</v>
      </c>
      <c r="C1347" s="829" t="s">
        <v>93</v>
      </c>
      <c r="D1347" s="831">
        <v>2</v>
      </c>
      <c r="F1347" s="830">
        <f t="shared" ref="F1347:F1407" si="13">E1347*D1347</f>
        <v>0</v>
      </c>
    </row>
    <row r="1348" spans="1:6">
      <c r="A1348" s="827"/>
      <c r="B1348" s="829" t="s">
        <v>2798</v>
      </c>
      <c r="C1348" s="829" t="s">
        <v>93</v>
      </c>
      <c r="D1348" s="831">
        <v>5</v>
      </c>
      <c r="F1348" s="830">
        <f t="shared" si="13"/>
        <v>0</v>
      </c>
    </row>
    <row r="1349" spans="1:6">
      <c r="A1349" s="827"/>
      <c r="B1349" s="829" t="s">
        <v>2797</v>
      </c>
      <c r="C1349" s="829" t="s">
        <v>93</v>
      </c>
      <c r="D1349" s="831">
        <v>1</v>
      </c>
      <c r="F1349" s="830">
        <f t="shared" si="13"/>
        <v>0</v>
      </c>
    </row>
    <row r="1350" spans="1:6">
      <c r="A1350" s="827"/>
      <c r="B1350" s="974"/>
      <c r="C1350" s="842"/>
      <c r="D1350" s="831"/>
      <c r="F1350" s="830">
        <f t="shared" si="13"/>
        <v>0</v>
      </c>
    </row>
    <row r="1351" spans="1:6">
      <c r="A1351" s="827" t="s">
        <v>120</v>
      </c>
      <c r="B1351" s="829" t="s">
        <v>2801</v>
      </c>
      <c r="C1351" s="842"/>
      <c r="D1351" s="831"/>
      <c r="F1351" s="830">
        <f t="shared" si="13"/>
        <v>0</v>
      </c>
    </row>
    <row r="1352" spans="1:6">
      <c r="A1352" s="827"/>
      <c r="B1352" s="829" t="s">
        <v>2800</v>
      </c>
      <c r="C1352" s="829" t="s">
        <v>93</v>
      </c>
      <c r="D1352" s="831">
        <v>5</v>
      </c>
      <c r="F1352" s="830">
        <f t="shared" si="13"/>
        <v>0</v>
      </c>
    </row>
    <row r="1353" spans="1:6">
      <c r="A1353" s="827"/>
      <c r="B1353" s="829" t="s">
        <v>2799</v>
      </c>
      <c r="C1353" s="829" t="s">
        <v>93</v>
      </c>
      <c r="D1353" s="831">
        <v>4</v>
      </c>
      <c r="F1353" s="830">
        <f t="shared" si="13"/>
        <v>0</v>
      </c>
    </row>
    <row r="1354" spans="1:6">
      <c r="A1354" s="827"/>
      <c r="B1354" s="829" t="s">
        <v>2798</v>
      </c>
      <c r="C1354" s="829" t="s">
        <v>93</v>
      </c>
      <c r="D1354" s="831">
        <v>6</v>
      </c>
      <c r="F1354" s="830">
        <f t="shared" si="13"/>
        <v>0</v>
      </c>
    </row>
    <row r="1355" spans="1:6">
      <c r="A1355" s="827"/>
      <c r="B1355" s="829" t="s">
        <v>2797</v>
      </c>
      <c r="C1355" s="829" t="s">
        <v>93</v>
      </c>
      <c r="D1355" s="831">
        <v>5</v>
      </c>
      <c r="F1355" s="830">
        <f t="shared" si="13"/>
        <v>0</v>
      </c>
    </row>
    <row r="1356" spans="1:6">
      <c r="A1356" s="827"/>
      <c r="B1356" s="829" t="s">
        <v>2796</v>
      </c>
      <c r="C1356" s="829" t="s">
        <v>93</v>
      </c>
      <c r="D1356" s="831">
        <v>2</v>
      </c>
      <c r="F1356" s="830">
        <f t="shared" si="13"/>
        <v>0</v>
      </c>
    </row>
    <row r="1357" spans="1:6">
      <c r="A1357" s="827"/>
      <c r="B1357" s="974"/>
      <c r="C1357" s="842"/>
      <c r="D1357" s="831"/>
      <c r="F1357" s="830">
        <f t="shared" si="13"/>
        <v>0</v>
      </c>
    </row>
    <row r="1358" spans="1:6">
      <c r="A1358" s="827" t="s">
        <v>123</v>
      </c>
      <c r="B1358" s="829" t="s">
        <v>2795</v>
      </c>
      <c r="C1358" s="842"/>
      <c r="D1358" s="831"/>
      <c r="F1358" s="830">
        <f t="shared" si="13"/>
        <v>0</v>
      </c>
    </row>
    <row r="1359" spans="1:6">
      <c r="A1359" s="827"/>
      <c r="B1359" s="829" t="s">
        <v>2794</v>
      </c>
      <c r="C1359" s="829" t="s">
        <v>93</v>
      </c>
      <c r="D1359" s="831">
        <v>44</v>
      </c>
      <c r="F1359" s="830">
        <f t="shared" si="13"/>
        <v>0</v>
      </c>
    </row>
    <row r="1360" spans="1:6">
      <c r="A1360" s="827"/>
      <c r="B1360" s="974"/>
      <c r="C1360" s="842"/>
      <c r="D1360" s="831"/>
      <c r="F1360" s="830">
        <f t="shared" si="13"/>
        <v>0</v>
      </c>
    </row>
    <row r="1361" spans="1:6" ht="51">
      <c r="A1361" s="827" t="s">
        <v>124</v>
      </c>
      <c r="B1361" s="832" t="s">
        <v>3489</v>
      </c>
      <c r="C1361" s="842"/>
      <c r="D1361" s="831"/>
      <c r="F1361" s="830">
        <f t="shared" si="13"/>
        <v>0</v>
      </c>
    </row>
    <row r="1362" spans="1:6">
      <c r="A1362" s="827"/>
      <c r="B1362" s="829" t="s">
        <v>2793</v>
      </c>
      <c r="C1362" s="829" t="s">
        <v>950</v>
      </c>
      <c r="D1362" s="831">
        <v>30</v>
      </c>
      <c r="F1362" s="830">
        <f t="shared" si="13"/>
        <v>0</v>
      </c>
    </row>
    <row r="1363" spans="1:6">
      <c r="A1363" s="827"/>
      <c r="B1363" s="829" t="s">
        <v>2792</v>
      </c>
      <c r="C1363" s="829" t="s">
        <v>950</v>
      </c>
      <c r="D1363" s="831">
        <v>60</v>
      </c>
      <c r="F1363" s="830">
        <f t="shared" si="13"/>
        <v>0</v>
      </c>
    </row>
    <row r="1364" spans="1:6">
      <c r="A1364" s="827"/>
      <c r="B1364" s="829" t="s">
        <v>2791</v>
      </c>
      <c r="C1364" s="829" t="s">
        <v>950</v>
      </c>
      <c r="D1364" s="831">
        <v>30</v>
      </c>
      <c r="F1364" s="830">
        <f t="shared" si="13"/>
        <v>0</v>
      </c>
    </row>
    <row r="1365" spans="1:6">
      <c r="A1365" s="827"/>
      <c r="B1365" s="974"/>
      <c r="C1365" s="842"/>
      <c r="D1365" s="831"/>
      <c r="F1365" s="830">
        <f t="shared" si="13"/>
        <v>0</v>
      </c>
    </row>
    <row r="1366" spans="1:6" ht="38.25">
      <c r="A1366" s="827" t="s">
        <v>126</v>
      </c>
      <c r="B1366" s="832" t="s">
        <v>2790</v>
      </c>
      <c r="C1366" s="829"/>
      <c r="D1366" s="831"/>
      <c r="F1366" s="830">
        <f t="shared" si="13"/>
        <v>0</v>
      </c>
    </row>
    <row r="1367" spans="1:6">
      <c r="A1367" s="827"/>
      <c r="B1367" s="829" t="s">
        <v>2789</v>
      </c>
      <c r="C1367" s="829" t="s">
        <v>950</v>
      </c>
      <c r="D1367" s="831">
        <v>200</v>
      </c>
      <c r="F1367" s="830">
        <f t="shared" si="13"/>
        <v>0</v>
      </c>
    </row>
    <row r="1368" spans="1:6">
      <c r="A1368" s="827"/>
      <c r="B1368" s="829" t="s">
        <v>2788</v>
      </c>
      <c r="C1368" s="829" t="s">
        <v>950</v>
      </c>
      <c r="D1368" s="831">
        <v>230</v>
      </c>
      <c r="F1368" s="830">
        <f t="shared" si="13"/>
        <v>0</v>
      </c>
    </row>
    <row r="1369" spans="1:6">
      <c r="A1369" s="827"/>
      <c r="B1369" s="829" t="s">
        <v>2787</v>
      </c>
      <c r="C1369" s="829" t="s">
        <v>950</v>
      </c>
      <c r="D1369" s="831">
        <v>160</v>
      </c>
      <c r="F1369" s="830">
        <f t="shared" si="13"/>
        <v>0</v>
      </c>
    </row>
    <row r="1370" spans="1:6">
      <c r="A1370" s="827"/>
      <c r="B1370" s="829" t="s">
        <v>2786</v>
      </c>
      <c r="C1370" s="829" t="s">
        <v>950</v>
      </c>
      <c r="D1370" s="831">
        <v>270</v>
      </c>
      <c r="F1370" s="830">
        <f t="shared" si="13"/>
        <v>0</v>
      </c>
    </row>
    <row r="1371" spans="1:6">
      <c r="A1371" s="827"/>
      <c r="B1371" s="829" t="s">
        <v>2785</v>
      </c>
      <c r="C1371" s="829" t="s">
        <v>950</v>
      </c>
      <c r="D1371" s="831">
        <v>100</v>
      </c>
      <c r="F1371" s="830">
        <f t="shared" si="13"/>
        <v>0</v>
      </c>
    </row>
    <row r="1372" spans="1:6">
      <c r="A1372" s="827"/>
      <c r="B1372" s="829" t="s">
        <v>2784</v>
      </c>
      <c r="C1372" s="829" t="s">
        <v>950</v>
      </c>
      <c r="D1372" s="831">
        <v>55</v>
      </c>
      <c r="F1372" s="830">
        <f t="shared" si="13"/>
        <v>0</v>
      </c>
    </row>
    <row r="1373" spans="1:6">
      <c r="A1373" s="827"/>
      <c r="B1373" s="829"/>
      <c r="C1373" s="829"/>
      <c r="D1373" s="831"/>
      <c r="F1373" s="830">
        <f t="shared" si="13"/>
        <v>0</v>
      </c>
    </row>
    <row r="1374" spans="1:6" ht="63.75">
      <c r="A1374" s="827" t="s">
        <v>127</v>
      </c>
      <c r="B1374" s="832" t="s">
        <v>2783</v>
      </c>
      <c r="C1374" s="829" t="s">
        <v>103</v>
      </c>
      <c r="D1374" s="831">
        <v>300</v>
      </c>
      <c r="F1374" s="830">
        <f t="shared" si="13"/>
        <v>0</v>
      </c>
    </row>
    <row r="1375" spans="1:6">
      <c r="A1375" s="827"/>
      <c r="B1375" s="974"/>
      <c r="C1375" s="842"/>
      <c r="D1375" s="831"/>
      <c r="F1375" s="830">
        <f t="shared" si="13"/>
        <v>0</v>
      </c>
    </row>
    <row r="1376" spans="1:6" ht="76.5">
      <c r="A1376" s="827" t="s">
        <v>128</v>
      </c>
      <c r="B1376" s="832" t="s">
        <v>2782</v>
      </c>
      <c r="C1376" s="842"/>
      <c r="D1376" s="831"/>
      <c r="F1376" s="830">
        <f t="shared" si="13"/>
        <v>0</v>
      </c>
    </row>
    <row r="1377" spans="1:6">
      <c r="A1377" s="827"/>
      <c r="B1377" s="829" t="s">
        <v>2781</v>
      </c>
      <c r="C1377" s="829" t="s">
        <v>950</v>
      </c>
      <c r="D1377" s="831">
        <v>30</v>
      </c>
      <c r="F1377" s="830">
        <f t="shared" si="13"/>
        <v>0</v>
      </c>
    </row>
    <row r="1378" spans="1:6">
      <c r="A1378" s="827"/>
      <c r="B1378" s="974"/>
      <c r="C1378" s="842"/>
      <c r="D1378" s="831"/>
      <c r="F1378" s="830">
        <f t="shared" si="13"/>
        <v>0</v>
      </c>
    </row>
    <row r="1379" spans="1:6" ht="76.5">
      <c r="A1379" s="827" t="s">
        <v>129</v>
      </c>
      <c r="B1379" s="832" t="s">
        <v>2780</v>
      </c>
      <c r="C1379" s="842"/>
      <c r="D1379" s="831"/>
      <c r="F1379" s="830">
        <f t="shared" si="13"/>
        <v>0</v>
      </c>
    </row>
    <row r="1380" spans="1:6">
      <c r="A1380" s="827"/>
      <c r="B1380" s="829" t="s">
        <v>2779</v>
      </c>
      <c r="C1380" s="829" t="s">
        <v>950</v>
      </c>
      <c r="D1380" s="831">
        <v>100</v>
      </c>
      <c r="F1380" s="830">
        <f t="shared" si="13"/>
        <v>0</v>
      </c>
    </row>
    <row r="1381" spans="1:6">
      <c r="A1381" s="827"/>
      <c r="B1381" s="829" t="s">
        <v>2778</v>
      </c>
      <c r="C1381" s="829" t="s">
        <v>950</v>
      </c>
      <c r="D1381" s="831">
        <v>120</v>
      </c>
      <c r="F1381" s="830">
        <f t="shared" si="13"/>
        <v>0</v>
      </c>
    </row>
    <row r="1382" spans="1:6">
      <c r="A1382" s="827"/>
      <c r="B1382" s="829" t="s">
        <v>2777</v>
      </c>
      <c r="C1382" s="829" t="s">
        <v>950</v>
      </c>
      <c r="D1382" s="831">
        <v>80</v>
      </c>
      <c r="F1382" s="830">
        <f t="shared" si="13"/>
        <v>0</v>
      </c>
    </row>
    <row r="1383" spans="1:6">
      <c r="A1383" s="827"/>
      <c r="B1383" s="829" t="s">
        <v>2776</v>
      </c>
      <c r="C1383" s="829" t="s">
        <v>950</v>
      </c>
      <c r="D1383" s="831">
        <v>140</v>
      </c>
      <c r="F1383" s="830">
        <f t="shared" si="13"/>
        <v>0</v>
      </c>
    </row>
    <row r="1384" spans="1:6">
      <c r="A1384" s="827"/>
      <c r="B1384" s="829" t="s">
        <v>2775</v>
      </c>
      <c r="C1384" s="829" t="s">
        <v>950</v>
      </c>
      <c r="D1384" s="831">
        <v>50</v>
      </c>
      <c r="F1384" s="830">
        <f t="shared" si="13"/>
        <v>0</v>
      </c>
    </row>
    <row r="1385" spans="1:6">
      <c r="A1385" s="827"/>
      <c r="B1385" s="829" t="s">
        <v>2774</v>
      </c>
      <c r="C1385" s="829" t="s">
        <v>950</v>
      </c>
      <c r="D1385" s="831">
        <v>55</v>
      </c>
      <c r="F1385" s="830">
        <f t="shared" si="13"/>
        <v>0</v>
      </c>
    </row>
    <row r="1386" spans="1:6">
      <c r="A1386" s="827"/>
      <c r="B1386" s="974"/>
      <c r="C1386" s="842"/>
      <c r="D1386" s="831"/>
      <c r="F1386" s="830">
        <f t="shared" si="13"/>
        <v>0</v>
      </c>
    </row>
    <row r="1387" spans="1:6" ht="63.75">
      <c r="A1387" s="827" t="s">
        <v>130</v>
      </c>
      <c r="B1387" s="822" t="s">
        <v>3490</v>
      </c>
      <c r="C1387" s="829" t="s">
        <v>1466</v>
      </c>
      <c r="D1387" s="831">
        <v>1</v>
      </c>
      <c r="F1387" s="830">
        <f t="shared" si="13"/>
        <v>0</v>
      </c>
    </row>
    <row r="1388" spans="1:6">
      <c r="A1388" s="827"/>
      <c r="B1388" s="822" t="s">
        <v>2773</v>
      </c>
      <c r="C1388" s="829"/>
      <c r="D1388" s="831"/>
      <c r="F1388" s="830">
        <f t="shared" si="13"/>
        <v>0</v>
      </c>
    </row>
    <row r="1389" spans="1:6" s="829" customFormat="1">
      <c r="A1389" s="827"/>
      <c r="B1389" s="829" t="s">
        <v>2772</v>
      </c>
      <c r="C1389" s="829" t="s">
        <v>1466</v>
      </c>
      <c r="D1389" s="831">
        <v>1</v>
      </c>
      <c r="E1389" s="770"/>
      <c r="F1389" s="830">
        <f t="shared" si="13"/>
        <v>0</v>
      </c>
    </row>
    <row r="1390" spans="1:6">
      <c r="A1390" s="827"/>
      <c r="B1390" s="822" t="s">
        <v>2771</v>
      </c>
      <c r="C1390" s="829" t="s">
        <v>1466</v>
      </c>
      <c r="D1390" s="831">
        <v>1</v>
      </c>
      <c r="F1390" s="830">
        <f t="shared" si="13"/>
        <v>0</v>
      </c>
    </row>
    <row r="1391" spans="1:6" s="829" customFormat="1">
      <c r="A1391" s="827"/>
      <c r="B1391" s="829" t="s">
        <v>2770</v>
      </c>
      <c r="C1391" s="829" t="s">
        <v>950</v>
      </c>
      <c r="D1391" s="831">
        <v>2</v>
      </c>
      <c r="E1391" s="770"/>
      <c r="F1391" s="830">
        <f t="shared" si="13"/>
        <v>0</v>
      </c>
    </row>
    <row r="1392" spans="1:6" ht="25.5">
      <c r="A1392" s="827"/>
      <c r="B1392" s="822"/>
      <c r="C1392" s="829" t="s">
        <v>2</v>
      </c>
      <c r="D1392" s="831">
        <v>24</v>
      </c>
      <c r="F1392" s="830">
        <f t="shared" si="13"/>
        <v>0</v>
      </c>
    </row>
    <row r="1393" spans="1:6">
      <c r="A1393" s="827"/>
      <c r="B1393" s="974"/>
      <c r="C1393" s="842"/>
      <c r="D1393" s="831"/>
      <c r="F1393" s="830">
        <f t="shared" si="13"/>
        <v>0</v>
      </c>
    </row>
    <row r="1394" spans="1:6" ht="38.25">
      <c r="A1394" s="827" t="s">
        <v>133</v>
      </c>
      <c r="B1394" s="832" t="s">
        <v>2769</v>
      </c>
      <c r="C1394" s="829" t="s">
        <v>2</v>
      </c>
      <c r="D1394" s="831">
        <v>48</v>
      </c>
      <c r="F1394" s="830">
        <f t="shared" si="13"/>
        <v>0</v>
      </c>
    </row>
    <row r="1395" spans="1:6">
      <c r="A1395" s="827"/>
      <c r="B1395" s="832"/>
      <c r="C1395" s="829"/>
      <c r="D1395" s="831"/>
      <c r="F1395" s="830">
        <f t="shared" si="13"/>
        <v>0</v>
      </c>
    </row>
    <row r="1396" spans="1:6" ht="38.25">
      <c r="A1396" s="827" t="s">
        <v>135</v>
      </c>
      <c r="B1396" s="832" t="s">
        <v>2768</v>
      </c>
      <c r="C1396" s="829" t="s">
        <v>103</v>
      </c>
      <c r="D1396" s="831">
        <v>150</v>
      </c>
      <c r="F1396" s="830">
        <f t="shared" si="13"/>
        <v>0</v>
      </c>
    </row>
    <row r="1397" spans="1:6">
      <c r="A1397" s="827"/>
      <c r="B1397" s="832"/>
      <c r="C1397" s="829"/>
      <c r="D1397" s="831"/>
      <c r="F1397" s="830">
        <f t="shared" si="13"/>
        <v>0</v>
      </c>
    </row>
    <row r="1398" spans="1:6" ht="38.25">
      <c r="A1398" s="827" t="s">
        <v>136</v>
      </c>
      <c r="B1398" s="832" t="s">
        <v>2767</v>
      </c>
      <c r="C1398" s="829" t="s">
        <v>103</v>
      </c>
      <c r="D1398" s="831">
        <v>5</v>
      </c>
      <c r="F1398" s="830">
        <f t="shared" si="13"/>
        <v>0</v>
      </c>
    </row>
    <row r="1399" spans="1:6">
      <c r="A1399" s="827"/>
      <c r="B1399" s="832"/>
      <c r="C1399" s="829"/>
      <c r="D1399" s="831"/>
      <c r="F1399" s="830">
        <f t="shared" si="13"/>
        <v>0</v>
      </c>
    </row>
    <row r="1400" spans="1:6" ht="63.75">
      <c r="A1400" s="827" t="s">
        <v>137</v>
      </c>
      <c r="B1400" s="828" t="s">
        <v>2766</v>
      </c>
      <c r="C1400" s="829"/>
      <c r="D1400" s="831"/>
      <c r="F1400" s="830">
        <f t="shared" si="13"/>
        <v>0</v>
      </c>
    </row>
    <row r="1401" spans="1:6">
      <c r="A1401" s="827"/>
      <c r="B1401" s="829"/>
      <c r="C1401" s="829" t="s">
        <v>1466</v>
      </c>
      <c r="D1401" s="831">
        <v>10</v>
      </c>
      <c r="F1401" s="830">
        <f t="shared" si="13"/>
        <v>0</v>
      </c>
    </row>
    <row r="1402" spans="1:6" ht="25.5">
      <c r="A1402" s="827"/>
      <c r="B1402" s="829"/>
      <c r="C1402" s="829" t="s">
        <v>2</v>
      </c>
      <c r="D1402" s="831">
        <v>1</v>
      </c>
      <c r="F1402" s="830">
        <f t="shared" si="13"/>
        <v>0</v>
      </c>
    </row>
    <row r="1403" spans="1:6">
      <c r="A1403" s="827"/>
      <c r="B1403" s="829"/>
      <c r="C1403" s="829"/>
      <c r="D1403" s="831"/>
      <c r="F1403" s="830">
        <f t="shared" si="13"/>
        <v>0</v>
      </c>
    </row>
    <row r="1404" spans="1:6" ht="25.5">
      <c r="A1404" s="827" t="s">
        <v>139</v>
      </c>
      <c r="B1404" s="832" t="s">
        <v>2765</v>
      </c>
      <c r="C1404" s="829"/>
      <c r="D1404" s="831"/>
      <c r="F1404" s="830">
        <f t="shared" si="13"/>
        <v>0</v>
      </c>
    </row>
    <row r="1405" spans="1:6">
      <c r="A1405" s="827"/>
      <c r="B1405" s="829"/>
      <c r="C1405" s="829" t="s">
        <v>1466</v>
      </c>
      <c r="D1405" s="831">
        <v>30</v>
      </c>
      <c r="F1405" s="830">
        <f t="shared" si="13"/>
        <v>0</v>
      </c>
    </row>
    <row r="1406" spans="1:6" ht="25.5">
      <c r="A1406" s="827"/>
      <c r="B1406" s="829"/>
      <c r="C1406" s="829" t="s">
        <v>2</v>
      </c>
      <c r="D1406" s="831">
        <v>1</v>
      </c>
      <c r="F1406" s="830">
        <f t="shared" si="13"/>
        <v>0</v>
      </c>
    </row>
    <row r="1407" spans="1:6">
      <c r="A1407" s="827"/>
      <c r="B1407" s="974"/>
      <c r="C1407" s="842"/>
      <c r="D1407" s="831"/>
      <c r="F1407" s="830">
        <f t="shared" si="13"/>
        <v>0</v>
      </c>
    </row>
    <row r="1408" spans="1:6" s="485" customFormat="1" ht="13.5" thickBot="1">
      <c r="A1408" s="492"/>
      <c r="B1408" s="398"/>
      <c r="C1408" s="972"/>
      <c r="D1408" s="973"/>
      <c r="E1408" s="789"/>
      <c r="F1408" s="834">
        <f>E1408*D1408</f>
        <v>0</v>
      </c>
    </row>
    <row r="1409" spans="1:6" ht="13.5" thickTop="1">
      <c r="A1409" s="835" t="s">
        <v>110</v>
      </c>
      <c r="B1409" s="840" t="s">
        <v>2763</v>
      </c>
      <c r="C1409" s="842"/>
      <c r="D1409" s="831"/>
      <c r="F1409" s="830">
        <f>SUM(F1314:F1408)</f>
        <v>0</v>
      </c>
    </row>
    <row r="1410" spans="1:6">
      <c r="A1410" s="827"/>
      <c r="B1410" s="868" t="s">
        <v>2762</v>
      </c>
      <c r="C1410" s="842"/>
      <c r="D1410" s="831"/>
    </row>
    <row r="1411" spans="1:6" s="829" customFormat="1">
      <c r="A1411" s="827"/>
      <c r="B1411" s="836" t="s">
        <v>1196</v>
      </c>
      <c r="C1411" s="837"/>
      <c r="D1411" s="839"/>
      <c r="E1411" s="773"/>
      <c r="F1411" s="839"/>
    </row>
    <row r="1412" spans="1:6">
      <c r="A1412" s="835"/>
      <c r="B1412" s="974"/>
      <c r="C1412" s="842"/>
      <c r="D1412" s="830"/>
    </row>
    <row r="1413" spans="1:6" s="840" customFormat="1">
      <c r="A1413" s="821" t="s">
        <v>116</v>
      </c>
      <c r="B1413" s="975" t="s">
        <v>2718</v>
      </c>
      <c r="C1413" s="976"/>
      <c r="D1413" s="977"/>
      <c r="E1413" s="790"/>
      <c r="F1413" s="977"/>
    </row>
    <row r="1414" spans="1:6">
      <c r="A1414" s="388"/>
      <c r="B1414" s="387" t="s">
        <v>2618</v>
      </c>
      <c r="C1414" s="386"/>
      <c r="D1414" s="386"/>
      <c r="E1414" s="791"/>
      <c r="F1414" s="978"/>
    </row>
    <row r="1415" spans="1:6" ht="76.5">
      <c r="A1415" s="388"/>
      <c r="B1415" s="387" t="s">
        <v>2761</v>
      </c>
      <c r="C1415" s="386"/>
      <c r="D1415" s="386"/>
      <c r="E1415" s="791"/>
      <c r="F1415" s="978"/>
    </row>
    <row r="1416" spans="1:6">
      <c r="A1416" s="388"/>
      <c r="B1416" s="387"/>
      <c r="C1416" s="386"/>
      <c r="D1416" s="386"/>
      <c r="E1416" s="791"/>
      <c r="F1416" s="978"/>
    </row>
    <row r="1417" spans="1:6" ht="38.25">
      <c r="A1417" s="394" t="s">
        <v>1</v>
      </c>
      <c r="B1417" s="393" t="s">
        <v>2760</v>
      </c>
      <c r="C1417" s="386"/>
      <c r="D1417" s="386"/>
      <c r="E1417" s="791"/>
      <c r="F1417" s="978"/>
    </row>
    <row r="1418" spans="1:6">
      <c r="A1418" s="397"/>
      <c r="B1418" s="393" t="s">
        <v>2756</v>
      </c>
      <c r="C1418" s="386"/>
      <c r="D1418" s="386"/>
      <c r="E1418" s="791"/>
      <c r="F1418" s="978"/>
    </row>
    <row r="1419" spans="1:6">
      <c r="A1419" s="397"/>
      <c r="B1419" s="393" t="s">
        <v>2755</v>
      </c>
      <c r="C1419" s="386"/>
      <c r="D1419" s="386"/>
      <c r="E1419" s="791"/>
      <c r="F1419" s="978"/>
    </row>
    <row r="1420" spans="1:6">
      <c r="A1420" s="397"/>
      <c r="B1420" s="393" t="s">
        <v>2759</v>
      </c>
      <c r="C1420" s="386"/>
      <c r="D1420" s="386"/>
      <c r="E1420" s="791"/>
      <c r="F1420" s="978"/>
    </row>
    <row r="1421" spans="1:6">
      <c r="A1421" s="397"/>
      <c r="B1421" s="393" t="s">
        <v>2753</v>
      </c>
      <c r="C1421" s="386"/>
      <c r="D1421" s="386"/>
      <c r="E1421" s="791"/>
      <c r="F1421" s="830">
        <f t="shared" ref="F1421:F1472" si="14">E1421*D1421</f>
        <v>0</v>
      </c>
    </row>
    <row r="1422" spans="1:6">
      <c r="A1422" s="397"/>
      <c r="B1422" s="393" t="s">
        <v>2758</v>
      </c>
      <c r="C1422" s="395" t="s">
        <v>1466</v>
      </c>
      <c r="D1422" s="386">
        <v>1</v>
      </c>
      <c r="E1422" s="791"/>
      <c r="F1422" s="830">
        <f t="shared" si="14"/>
        <v>0</v>
      </c>
    </row>
    <row r="1423" spans="1:6">
      <c r="A1423" s="397"/>
      <c r="B1423" s="393"/>
      <c r="C1423" s="395"/>
      <c r="D1423" s="386"/>
      <c r="E1423" s="791"/>
      <c r="F1423" s="830">
        <f t="shared" si="14"/>
        <v>0</v>
      </c>
    </row>
    <row r="1424" spans="1:6" ht="38.25">
      <c r="A1424" s="394" t="s">
        <v>94</v>
      </c>
      <c r="B1424" s="393" t="s">
        <v>2757</v>
      </c>
      <c r="C1424" s="395"/>
      <c r="D1424" s="386"/>
      <c r="E1424" s="791"/>
      <c r="F1424" s="830">
        <f t="shared" si="14"/>
        <v>0</v>
      </c>
    </row>
    <row r="1425" spans="1:6">
      <c r="A1425" s="397"/>
      <c r="B1425" s="393" t="s">
        <v>2756</v>
      </c>
      <c r="C1425" s="395"/>
      <c r="D1425" s="386"/>
      <c r="E1425" s="791"/>
      <c r="F1425" s="830">
        <f t="shared" si="14"/>
        <v>0</v>
      </c>
    </row>
    <row r="1426" spans="1:6">
      <c r="A1426" s="397"/>
      <c r="B1426" s="393" t="s">
        <v>2755</v>
      </c>
      <c r="C1426" s="395"/>
      <c r="D1426" s="386"/>
      <c r="E1426" s="791"/>
      <c r="F1426" s="830">
        <f t="shared" si="14"/>
        <v>0</v>
      </c>
    </row>
    <row r="1427" spans="1:6">
      <c r="A1427" s="397"/>
      <c r="B1427" s="393" t="s">
        <v>2754</v>
      </c>
      <c r="C1427" s="395"/>
      <c r="D1427" s="386"/>
      <c r="E1427" s="791"/>
      <c r="F1427" s="830">
        <f t="shared" si="14"/>
        <v>0</v>
      </c>
    </row>
    <row r="1428" spans="1:6">
      <c r="A1428" s="397"/>
      <c r="B1428" s="393" t="s">
        <v>2753</v>
      </c>
      <c r="C1428" s="395"/>
      <c r="D1428" s="386"/>
      <c r="E1428" s="791"/>
      <c r="F1428" s="830">
        <f t="shared" si="14"/>
        <v>0</v>
      </c>
    </row>
    <row r="1429" spans="1:6">
      <c r="A1429" s="397"/>
      <c r="B1429" s="393" t="s">
        <v>2752</v>
      </c>
      <c r="C1429" s="395" t="s">
        <v>1466</v>
      </c>
      <c r="D1429" s="386">
        <v>1</v>
      </c>
      <c r="E1429" s="791"/>
      <c r="F1429" s="830">
        <f t="shared" si="14"/>
        <v>0</v>
      </c>
    </row>
    <row r="1430" spans="1:6">
      <c r="A1430" s="397"/>
      <c r="B1430" s="393"/>
      <c r="C1430" s="386"/>
      <c r="D1430" s="386"/>
      <c r="E1430" s="791"/>
      <c r="F1430" s="830">
        <f t="shared" si="14"/>
        <v>0</v>
      </c>
    </row>
    <row r="1431" spans="1:6" ht="256.5">
      <c r="A1431" s="394" t="s">
        <v>97</v>
      </c>
      <c r="B1431" s="393" t="s">
        <v>2751</v>
      </c>
      <c r="C1431" s="386"/>
      <c r="D1431" s="386"/>
      <c r="E1431" s="791"/>
      <c r="F1431" s="830">
        <f t="shared" si="14"/>
        <v>0</v>
      </c>
    </row>
    <row r="1432" spans="1:6">
      <c r="A1432" s="397"/>
      <c r="B1432" s="393" t="s">
        <v>2740</v>
      </c>
      <c r="C1432" s="395" t="s">
        <v>93</v>
      </c>
      <c r="D1432" s="386">
        <v>5</v>
      </c>
      <c r="E1432" s="791"/>
      <c r="F1432" s="830">
        <f t="shared" si="14"/>
        <v>0</v>
      </c>
    </row>
    <row r="1433" spans="1:6">
      <c r="A1433" s="397"/>
      <c r="B1433" s="393"/>
      <c r="C1433" s="395"/>
      <c r="D1433" s="386"/>
      <c r="E1433" s="791"/>
      <c r="F1433" s="830">
        <f t="shared" si="14"/>
        <v>0</v>
      </c>
    </row>
    <row r="1434" spans="1:6" ht="114.75">
      <c r="A1434" s="394" t="s">
        <v>98</v>
      </c>
      <c r="B1434" s="393" t="s">
        <v>2750</v>
      </c>
      <c r="C1434" s="395"/>
      <c r="D1434" s="386"/>
      <c r="E1434" s="791"/>
      <c r="F1434" s="830">
        <f t="shared" si="14"/>
        <v>0</v>
      </c>
    </row>
    <row r="1435" spans="1:6" ht="25.5">
      <c r="A1435" s="397"/>
      <c r="B1435" s="393" t="s">
        <v>2749</v>
      </c>
      <c r="C1435" s="395" t="s">
        <v>93</v>
      </c>
      <c r="D1435" s="386">
        <v>10</v>
      </c>
      <c r="E1435" s="791"/>
      <c r="F1435" s="830">
        <f t="shared" si="14"/>
        <v>0</v>
      </c>
    </row>
    <row r="1436" spans="1:6">
      <c r="A1436" s="397"/>
      <c r="B1436" s="393"/>
      <c r="C1436" s="386"/>
      <c r="D1436" s="386"/>
      <c r="E1436" s="791"/>
      <c r="F1436" s="830">
        <f t="shared" si="14"/>
        <v>0</v>
      </c>
    </row>
    <row r="1437" spans="1:6" ht="25.5">
      <c r="A1437" s="394" t="s">
        <v>101</v>
      </c>
      <c r="B1437" s="393" t="s">
        <v>2748</v>
      </c>
      <c r="C1437" s="386"/>
      <c r="D1437" s="386"/>
      <c r="E1437" s="791"/>
      <c r="F1437" s="830">
        <f t="shared" si="14"/>
        <v>0</v>
      </c>
    </row>
    <row r="1438" spans="1:6" ht="63.75">
      <c r="A1438" s="394"/>
      <c r="B1438" s="393" t="s">
        <v>2747</v>
      </c>
      <c r="C1438" s="386"/>
      <c r="D1438" s="386"/>
      <c r="E1438" s="791"/>
      <c r="F1438" s="830">
        <f t="shared" si="14"/>
        <v>0</v>
      </c>
    </row>
    <row r="1439" spans="1:6">
      <c r="A1439" s="394"/>
      <c r="B1439" s="393" t="s">
        <v>2746</v>
      </c>
      <c r="C1439" s="386" t="s">
        <v>950</v>
      </c>
      <c r="D1439" s="386">
        <v>100</v>
      </c>
      <c r="E1439" s="791"/>
      <c r="F1439" s="830">
        <f t="shared" si="14"/>
        <v>0</v>
      </c>
    </row>
    <row r="1440" spans="1:6">
      <c r="A1440" s="394"/>
      <c r="B1440" s="393" t="s">
        <v>2745</v>
      </c>
      <c r="C1440" s="386" t="s">
        <v>950</v>
      </c>
      <c r="D1440" s="386">
        <v>50</v>
      </c>
      <c r="E1440" s="791"/>
      <c r="F1440" s="830">
        <f t="shared" si="14"/>
        <v>0</v>
      </c>
    </row>
    <row r="1441" spans="1:6">
      <c r="A1441" s="394"/>
      <c r="B1441" s="393" t="s">
        <v>2744</v>
      </c>
      <c r="C1441" s="386" t="s">
        <v>950</v>
      </c>
      <c r="D1441" s="386">
        <v>50</v>
      </c>
      <c r="E1441" s="791"/>
      <c r="F1441" s="830">
        <f t="shared" si="14"/>
        <v>0</v>
      </c>
    </row>
    <row r="1442" spans="1:6">
      <c r="A1442" s="394"/>
      <c r="B1442" s="393" t="s">
        <v>2743</v>
      </c>
      <c r="C1442" s="386" t="s">
        <v>950</v>
      </c>
      <c r="D1442" s="386">
        <v>50</v>
      </c>
      <c r="E1442" s="791"/>
      <c r="F1442" s="830">
        <f t="shared" si="14"/>
        <v>0</v>
      </c>
    </row>
    <row r="1443" spans="1:6">
      <c r="A1443" s="394"/>
      <c r="B1443" s="393"/>
      <c r="C1443" s="386"/>
      <c r="D1443" s="386"/>
      <c r="E1443" s="791"/>
      <c r="F1443" s="830">
        <f t="shared" si="14"/>
        <v>0</v>
      </c>
    </row>
    <row r="1444" spans="1:6">
      <c r="A1444" s="394" t="s">
        <v>110</v>
      </c>
      <c r="B1444" s="393" t="s">
        <v>2742</v>
      </c>
      <c r="C1444" s="386"/>
      <c r="D1444" s="386"/>
      <c r="E1444" s="791"/>
      <c r="F1444" s="830">
        <f t="shared" si="14"/>
        <v>0</v>
      </c>
    </row>
    <row r="1445" spans="1:6" ht="25.5">
      <c r="A1445" s="394"/>
      <c r="B1445" s="393" t="s">
        <v>2740</v>
      </c>
      <c r="C1445" s="386" t="s">
        <v>2731</v>
      </c>
      <c r="D1445" s="386">
        <v>4</v>
      </c>
      <c r="E1445" s="791"/>
      <c r="F1445" s="830">
        <f t="shared" si="14"/>
        <v>0</v>
      </c>
    </row>
    <row r="1446" spans="1:6">
      <c r="A1446" s="394"/>
      <c r="B1446" s="393"/>
      <c r="C1446" s="386"/>
      <c r="D1446" s="386"/>
      <c r="E1446" s="791"/>
      <c r="F1446" s="830">
        <f t="shared" si="14"/>
        <v>0</v>
      </c>
    </row>
    <row r="1447" spans="1:6" s="982" customFormat="1">
      <c r="A1447" s="979"/>
      <c r="B1447" s="980"/>
      <c r="C1447" s="981"/>
      <c r="D1447" s="386"/>
      <c r="E1447" s="791"/>
      <c r="F1447" s="830">
        <f t="shared" si="14"/>
        <v>0</v>
      </c>
    </row>
    <row r="1448" spans="1:6" ht="127.5">
      <c r="A1448" s="394" t="s">
        <v>116</v>
      </c>
      <c r="B1448" s="393" t="s">
        <v>2741</v>
      </c>
      <c r="C1448" s="386"/>
      <c r="D1448" s="386"/>
      <c r="E1448" s="791"/>
      <c r="F1448" s="830">
        <f t="shared" si="14"/>
        <v>0</v>
      </c>
    </row>
    <row r="1449" spans="1:6">
      <c r="A1449" s="397"/>
      <c r="B1449" s="393" t="s">
        <v>2740</v>
      </c>
      <c r="C1449" s="395" t="s">
        <v>93</v>
      </c>
      <c r="D1449" s="386">
        <v>10</v>
      </c>
      <c r="E1449" s="791"/>
      <c r="F1449" s="830">
        <f t="shared" si="14"/>
        <v>0</v>
      </c>
    </row>
    <row r="1450" spans="1:6">
      <c r="A1450" s="397"/>
      <c r="B1450" s="393"/>
      <c r="C1450" s="386"/>
      <c r="D1450" s="386"/>
      <c r="E1450" s="791"/>
      <c r="F1450" s="830">
        <f t="shared" si="14"/>
        <v>0</v>
      </c>
    </row>
    <row r="1451" spans="1:6" ht="63.75">
      <c r="A1451" s="394" t="s">
        <v>120</v>
      </c>
      <c r="B1451" s="393" t="s">
        <v>2739</v>
      </c>
      <c r="C1451" s="386"/>
      <c r="D1451" s="386"/>
      <c r="E1451" s="791"/>
      <c r="F1451" s="830">
        <f t="shared" si="14"/>
        <v>0</v>
      </c>
    </row>
    <row r="1452" spans="1:6" ht="25.5">
      <c r="A1452" s="394"/>
      <c r="B1452" s="393"/>
      <c r="C1452" s="386" t="s">
        <v>2731</v>
      </c>
      <c r="D1452" s="386">
        <v>1</v>
      </c>
      <c r="E1452" s="791"/>
      <c r="F1452" s="830">
        <f t="shared" si="14"/>
        <v>0</v>
      </c>
    </row>
    <row r="1453" spans="1:6">
      <c r="A1453" s="394"/>
      <c r="B1453" s="393"/>
      <c r="C1453" s="386"/>
      <c r="D1453" s="386"/>
      <c r="E1453" s="791"/>
      <c r="F1453" s="830">
        <f t="shared" si="14"/>
        <v>0</v>
      </c>
    </row>
    <row r="1454" spans="1:6" ht="76.5">
      <c r="A1454" s="394" t="s">
        <v>123</v>
      </c>
      <c r="B1454" s="393" t="s">
        <v>2738</v>
      </c>
      <c r="C1454" s="386"/>
      <c r="D1454" s="386"/>
      <c r="E1454" s="791"/>
      <c r="F1454" s="830">
        <f t="shared" si="14"/>
        <v>0</v>
      </c>
    </row>
    <row r="1455" spans="1:6" ht="25.5">
      <c r="A1455" s="397"/>
      <c r="B1455" s="393"/>
      <c r="C1455" s="395" t="s">
        <v>2</v>
      </c>
      <c r="D1455" s="386">
        <v>1</v>
      </c>
      <c r="E1455" s="791"/>
      <c r="F1455" s="830">
        <f t="shared" si="14"/>
        <v>0</v>
      </c>
    </row>
    <row r="1456" spans="1:6">
      <c r="A1456" s="397"/>
      <c r="B1456" s="393"/>
      <c r="C1456" s="386"/>
      <c r="D1456" s="386"/>
      <c r="E1456" s="791"/>
      <c r="F1456" s="830">
        <f t="shared" si="14"/>
        <v>0</v>
      </c>
    </row>
    <row r="1457" spans="1:6" ht="25.5">
      <c r="A1457" s="394" t="s">
        <v>124</v>
      </c>
      <c r="B1457" s="393" t="s">
        <v>2737</v>
      </c>
      <c r="C1457" s="386"/>
      <c r="D1457" s="386"/>
      <c r="E1457" s="791"/>
      <c r="F1457" s="830">
        <f t="shared" si="14"/>
        <v>0</v>
      </c>
    </row>
    <row r="1458" spans="1:6">
      <c r="A1458" s="394"/>
      <c r="B1458" s="393" t="s">
        <v>2736</v>
      </c>
      <c r="C1458" s="386"/>
      <c r="D1458" s="386"/>
      <c r="E1458" s="791"/>
      <c r="F1458" s="830">
        <f t="shared" si="14"/>
        <v>0</v>
      </c>
    </row>
    <row r="1459" spans="1:6">
      <c r="A1459" s="394"/>
      <c r="B1459" s="393" t="s">
        <v>2735</v>
      </c>
      <c r="C1459" s="386"/>
      <c r="D1459" s="386"/>
      <c r="E1459" s="791"/>
      <c r="F1459" s="830">
        <f t="shared" si="14"/>
        <v>0</v>
      </c>
    </row>
    <row r="1460" spans="1:6">
      <c r="A1460" s="394"/>
      <c r="B1460" s="393" t="s">
        <v>2734</v>
      </c>
      <c r="C1460" s="386"/>
      <c r="D1460" s="386"/>
      <c r="E1460" s="791"/>
      <c r="F1460" s="830">
        <f t="shared" si="14"/>
        <v>0</v>
      </c>
    </row>
    <row r="1461" spans="1:6">
      <c r="A1461" s="394"/>
      <c r="B1461" s="393" t="s">
        <v>2733</v>
      </c>
      <c r="C1461" s="386"/>
      <c r="D1461" s="386"/>
      <c r="E1461" s="791"/>
      <c r="F1461" s="830">
        <f t="shared" si="14"/>
        <v>0</v>
      </c>
    </row>
    <row r="1462" spans="1:6">
      <c r="A1462" s="394"/>
      <c r="B1462" s="393" t="s">
        <v>2732</v>
      </c>
      <c r="C1462" s="386"/>
      <c r="D1462" s="386"/>
      <c r="E1462" s="791"/>
      <c r="F1462" s="830">
        <f t="shared" si="14"/>
        <v>0</v>
      </c>
    </row>
    <row r="1463" spans="1:6" ht="25.5">
      <c r="A1463" s="394"/>
      <c r="B1463" s="393"/>
      <c r="C1463" s="386" t="s">
        <v>2731</v>
      </c>
      <c r="D1463" s="386">
        <v>1</v>
      </c>
      <c r="E1463" s="791"/>
      <c r="F1463" s="830">
        <f t="shared" si="14"/>
        <v>0</v>
      </c>
    </row>
    <row r="1464" spans="1:6">
      <c r="A1464" s="394"/>
      <c r="B1464" s="393"/>
      <c r="C1464" s="386"/>
      <c r="D1464" s="386"/>
      <c r="E1464" s="791"/>
      <c r="F1464" s="830">
        <f t="shared" si="14"/>
        <v>0</v>
      </c>
    </row>
    <row r="1465" spans="1:6">
      <c r="A1465" s="394" t="s">
        <v>126</v>
      </c>
      <c r="B1465" s="393" t="s">
        <v>2730</v>
      </c>
      <c r="C1465" s="396" t="s">
        <v>950</v>
      </c>
      <c r="D1465" s="386">
        <v>50</v>
      </c>
      <c r="E1465" s="791"/>
      <c r="F1465" s="830">
        <f t="shared" si="14"/>
        <v>0</v>
      </c>
    </row>
    <row r="1466" spans="1:6">
      <c r="A1466" s="394"/>
      <c r="B1466" s="393"/>
      <c r="C1466" s="386"/>
      <c r="D1466" s="386"/>
      <c r="E1466" s="791"/>
      <c r="F1466" s="830">
        <f t="shared" si="14"/>
        <v>0</v>
      </c>
    </row>
    <row r="1467" spans="1:6" ht="25.5">
      <c r="A1467" s="394" t="s">
        <v>127</v>
      </c>
      <c r="B1467" s="393" t="s">
        <v>2729</v>
      </c>
      <c r="C1467" s="386"/>
      <c r="D1467" s="386"/>
      <c r="E1467" s="791"/>
      <c r="F1467" s="830">
        <f t="shared" si="14"/>
        <v>0</v>
      </c>
    </row>
    <row r="1468" spans="1:6">
      <c r="A1468" s="394"/>
      <c r="B1468" s="393"/>
      <c r="C1468" s="395" t="s">
        <v>950</v>
      </c>
      <c r="D1468" s="386">
        <v>50</v>
      </c>
      <c r="E1468" s="791"/>
      <c r="F1468" s="830">
        <f t="shared" si="14"/>
        <v>0</v>
      </c>
    </row>
    <row r="1469" spans="1:6">
      <c r="A1469" s="394"/>
      <c r="B1469" s="393"/>
      <c r="C1469" s="386"/>
      <c r="D1469" s="386"/>
      <c r="E1469" s="791"/>
      <c r="F1469" s="830">
        <f t="shared" si="14"/>
        <v>0</v>
      </c>
    </row>
    <row r="1470" spans="1:6" ht="38.25">
      <c r="A1470" s="394" t="s">
        <v>128</v>
      </c>
      <c r="B1470" s="393" t="s">
        <v>2728</v>
      </c>
      <c r="C1470" s="386" t="s">
        <v>2</v>
      </c>
      <c r="D1470" s="386">
        <v>1</v>
      </c>
      <c r="E1470" s="791"/>
      <c r="F1470" s="830">
        <f t="shared" si="14"/>
        <v>0</v>
      </c>
    </row>
    <row r="1471" spans="1:6">
      <c r="A1471" s="394"/>
      <c r="B1471" s="393"/>
      <c r="C1471" s="386"/>
      <c r="D1471" s="386"/>
      <c r="E1471" s="791"/>
      <c r="F1471" s="830">
        <f t="shared" si="14"/>
        <v>0</v>
      </c>
    </row>
    <row r="1472" spans="1:6" ht="38.25">
      <c r="A1472" s="392" t="s">
        <v>129</v>
      </c>
      <c r="B1472" s="391" t="s">
        <v>2727</v>
      </c>
      <c r="C1472" s="390" t="s">
        <v>2</v>
      </c>
      <c r="D1472" s="390">
        <v>1</v>
      </c>
      <c r="E1472" s="792"/>
      <c r="F1472" s="830">
        <f t="shared" si="14"/>
        <v>0</v>
      </c>
    </row>
    <row r="1473" spans="1:9" s="840" customFormat="1">
      <c r="A1473" s="821" t="s">
        <v>116</v>
      </c>
      <c r="B1473" s="975" t="s">
        <v>2726</v>
      </c>
      <c r="C1473" s="976"/>
      <c r="D1473" s="977"/>
      <c r="E1473" s="790"/>
      <c r="F1473" s="977">
        <f>SUM(F1419:F1472)</f>
        <v>0</v>
      </c>
    </row>
    <row r="1474" spans="1:9" s="387" customFormat="1">
      <c r="A1474" s="388"/>
      <c r="C1474" s="386"/>
      <c r="D1474" s="386"/>
      <c r="E1474" s="385"/>
      <c r="F1474" s="384"/>
      <c r="G1474" s="983"/>
      <c r="H1474" s="983"/>
      <c r="I1474" s="983"/>
    </row>
    <row r="1475" spans="1:9">
      <c r="A1475" s="835"/>
      <c r="B1475" s="975" t="s">
        <v>1235</v>
      </c>
      <c r="C1475" s="842"/>
      <c r="D1475" s="830"/>
    </row>
    <row r="1476" spans="1:9">
      <c r="A1476" s="827"/>
      <c r="B1476" s="974"/>
      <c r="C1476" s="842"/>
      <c r="D1476" s="830"/>
    </row>
    <row r="1477" spans="1:9">
      <c r="A1477" s="984" t="s">
        <v>1</v>
      </c>
      <c r="B1477" s="868" t="s">
        <v>2725</v>
      </c>
      <c r="C1477" s="842"/>
      <c r="D1477" s="830"/>
      <c r="F1477" s="830">
        <f>F101</f>
        <v>0</v>
      </c>
    </row>
    <row r="1478" spans="1:9">
      <c r="A1478" s="984" t="s">
        <v>94</v>
      </c>
      <c r="B1478" s="868" t="s">
        <v>2724</v>
      </c>
      <c r="C1478" s="842"/>
      <c r="D1478" s="830"/>
      <c r="F1478" s="830">
        <f>F385</f>
        <v>0</v>
      </c>
    </row>
    <row r="1479" spans="1:9">
      <c r="A1479" s="841" t="s">
        <v>97</v>
      </c>
      <c r="B1479" s="868" t="s">
        <v>2723</v>
      </c>
      <c r="C1479" s="842"/>
      <c r="D1479" s="830"/>
      <c r="F1479" s="830">
        <f>F1203</f>
        <v>0</v>
      </c>
    </row>
    <row r="1480" spans="1:9">
      <c r="A1480" s="841" t="s">
        <v>98</v>
      </c>
      <c r="B1480" s="868" t="s">
        <v>2722</v>
      </c>
      <c r="C1480" s="842"/>
      <c r="D1480" s="830"/>
      <c r="F1480" s="830">
        <f>F1236</f>
        <v>0</v>
      </c>
    </row>
    <row r="1481" spans="1:9">
      <c r="A1481" s="841" t="s">
        <v>101</v>
      </c>
      <c r="B1481" s="868" t="s">
        <v>2721</v>
      </c>
      <c r="C1481" s="842"/>
      <c r="D1481" s="830"/>
      <c r="F1481" s="830">
        <f>F1311</f>
        <v>0</v>
      </c>
    </row>
    <row r="1482" spans="1:9">
      <c r="A1482" s="841" t="s">
        <v>110</v>
      </c>
      <c r="B1482" s="868" t="s">
        <v>2720</v>
      </c>
      <c r="C1482" s="842"/>
      <c r="D1482" s="830"/>
      <c r="F1482" s="830">
        <f>F1409</f>
        <v>0</v>
      </c>
    </row>
    <row r="1483" spans="1:9">
      <c r="A1483" s="985"/>
      <c r="B1483" s="986" t="s">
        <v>2719</v>
      </c>
      <c r="C1483" s="871"/>
      <c r="D1483" s="839"/>
      <c r="E1483" s="773"/>
      <c r="F1483" s="839"/>
    </row>
    <row r="1484" spans="1:9">
      <c r="A1484" s="985" t="s">
        <v>116</v>
      </c>
      <c r="B1484" s="986" t="s">
        <v>2718</v>
      </c>
      <c r="C1484" s="871"/>
      <c r="D1484" s="839"/>
      <c r="E1484" s="773"/>
      <c r="F1484" s="839">
        <f>F1473</f>
        <v>0</v>
      </c>
    </row>
    <row r="1485" spans="1:9">
      <c r="A1485" s="841"/>
      <c r="B1485" s="975" t="s">
        <v>1196</v>
      </c>
      <c r="C1485" s="842"/>
      <c r="D1485" s="830"/>
      <c r="F1485" s="830">
        <f>SUM(F1477:F1484)</f>
        <v>0</v>
      </c>
    </row>
    <row r="1486" spans="1:9">
      <c r="A1486" s="841"/>
      <c r="B1486" s="974"/>
      <c r="C1486" s="842"/>
      <c r="D1486" s="830"/>
    </row>
    <row r="1487" spans="1:9">
      <c r="A1487" s="984" t="s">
        <v>1232</v>
      </c>
      <c r="B1487" s="975" t="s">
        <v>2620</v>
      </c>
      <c r="C1487" s="842"/>
      <c r="D1487" s="830"/>
      <c r="E1487" s="774"/>
      <c r="F1487" s="807"/>
    </row>
    <row r="1488" spans="1:9">
      <c r="A1488" s="987">
        <v>1</v>
      </c>
      <c r="B1488" s="840" t="s">
        <v>2625</v>
      </c>
      <c r="C1488" s="807"/>
      <c r="D1488" s="864"/>
      <c r="E1488" s="776"/>
      <c r="F1488" s="864"/>
    </row>
    <row r="1489" spans="1:6" ht="76.5">
      <c r="A1489" s="827"/>
      <c r="B1489" s="822" t="s">
        <v>2717</v>
      </c>
      <c r="C1489" s="842"/>
      <c r="D1489" s="830"/>
      <c r="E1489" s="774"/>
      <c r="F1489" s="807"/>
    </row>
    <row r="1490" spans="1:6">
      <c r="A1490" s="827"/>
      <c r="B1490" s="822"/>
      <c r="C1490" s="842"/>
      <c r="D1490" s="830"/>
      <c r="E1490" s="774"/>
      <c r="F1490" s="807"/>
    </row>
    <row r="1491" spans="1:6">
      <c r="A1491" s="827" t="s">
        <v>1</v>
      </c>
      <c r="B1491" s="822" t="s">
        <v>2716</v>
      </c>
      <c r="C1491" s="842"/>
      <c r="D1491" s="830"/>
      <c r="E1491" s="774"/>
      <c r="F1491" s="807"/>
    </row>
    <row r="1492" spans="1:6">
      <c r="A1492" s="827"/>
      <c r="B1492" s="988"/>
      <c r="C1492" s="842"/>
      <c r="D1492" s="830"/>
      <c r="E1492" s="774"/>
      <c r="F1492" s="807"/>
    </row>
    <row r="1493" spans="1:6" ht="38.25">
      <c r="A1493" s="827" t="s">
        <v>387</v>
      </c>
      <c r="B1493" s="822" t="s">
        <v>2715</v>
      </c>
      <c r="C1493" s="842"/>
      <c r="D1493" s="830"/>
      <c r="E1493" s="774"/>
      <c r="F1493" s="807"/>
    </row>
    <row r="1494" spans="1:6" ht="25.5">
      <c r="A1494" s="827"/>
      <c r="B1494" s="822"/>
      <c r="C1494" s="837" t="s">
        <v>2</v>
      </c>
      <c r="D1494" s="900">
        <v>1</v>
      </c>
      <c r="E1494" s="773"/>
      <c r="F1494" s="839">
        <f>E1494*D1494</f>
        <v>0</v>
      </c>
    </row>
    <row r="1495" spans="1:6">
      <c r="A1495" s="827"/>
      <c r="B1495" s="988"/>
      <c r="C1495" s="842"/>
      <c r="D1495" s="830"/>
      <c r="E1495" s="774"/>
      <c r="F1495" s="807"/>
    </row>
    <row r="1496" spans="1:6" ht="38.25">
      <c r="A1496" s="827" t="s">
        <v>389</v>
      </c>
      <c r="B1496" s="832" t="s">
        <v>2714</v>
      </c>
      <c r="C1496" s="837" t="s">
        <v>950</v>
      </c>
      <c r="D1496" s="900">
        <v>35</v>
      </c>
      <c r="E1496" s="773"/>
      <c r="F1496" s="839">
        <f>E1496*D1496</f>
        <v>0</v>
      </c>
    </row>
    <row r="1497" spans="1:6">
      <c r="A1497" s="827"/>
      <c r="B1497" s="832"/>
      <c r="C1497" s="837"/>
      <c r="D1497" s="900"/>
      <c r="E1497" s="773"/>
      <c r="F1497" s="839"/>
    </row>
    <row r="1498" spans="1:6" ht="76.5">
      <c r="A1498" s="827" t="s">
        <v>391</v>
      </c>
      <c r="B1498" s="832" t="s">
        <v>3491</v>
      </c>
      <c r="C1498" s="837" t="s">
        <v>950</v>
      </c>
      <c r="D1498" s="900">
        <v>3</v>
      </c>
      <c r="E1498" s="773"/>
      <c r="F1498" s="839">
        <f>E1498*D1498</f>
        <v>0</v>
      </c>
    </row>
    <row r="1499" spans="1:6">
      <c r="A1499" s="827"/>
      <c r="B1499" s="832"/>
      <c r="C1499" s="837"/>
      <c r="D1499" s="900"/>
      <c r="E1499" s="773"/>
      <c r="F1499" s="839"/>
    </row>
    <row r="1500" spans="1:6" ht="76.5">
      <c r="A1500" s="827" t="s">
        <v>393</v>
      </c>
      <c r="B1500" s="974" t="s">
        <v>2713</v>
      </c>
      <c r="C1500" s="837" t="s">
        <v>93</v>
      </c>
      <c r="D1500" s="900">
        <v>1</v>
      </c>
      <c r="E1500" s="773"/>
      <c r="F1500" s="839">
        <f>E1500*D1500</f>
        <v>0</v>
      </c>
    </row>
    <row r="1501" spans="1:6">
      <c r="A1501" s="827"/>
      <c r="B1501" s="974"/>
      <c r="C1501" s="842"/>
      <c r="D1501" s="830"/>
      <c r="E1501" s="774"/>
      <c r="F1501" s="807"/>
    </row>
    <row r="1502" spans="1:6" ht="38.25">
      <c r="A1502" s="827" t="s">
        <v>395</v>
      </c>
      <c r="B1502" s="832" t="s">
        <v>2712</v>
      </c>
      <c r="C1502" s="837" t="s">
        <v>93</v>
      </c>
      <c r="D1502" s="900">
        <v>1</v>
      </c>
      <c r="E1502" s="773"/>
      <c r="F1502" s="839">
        <f>E1502*D1502</f>
        <v>0</v>
      </c>
    </row>
    <row r="1503" spans="1:6">
      <c r="A1503" s="827"/>
      <c r="B1503" s="974"/>
      <c r="C1503" s="842"/>
      <c r="D1503" s="830"/>
      <c r="E1503" s="774"/>
      <c r="F1503" s="807"/>
    </row>
    <row r="1504" spans="1:6" ht="38.25">
      <c r="A1504" s="827" t="s">
        <v>2671</v>
      </c>
      <c r="B1504" s="832" t="s">
        <v>2711</v>
      </c>
      <c r="C1504" s="837" t="s">
        <v>93</v>
      </c>
      <c r="D1504" s="900">
        <v>2</v>
      </c>
      <c r="E1504" s="773"/>
      <c r="F1504" s="839">
        <f>E1504*D1504</f>
        <v>0</v>
      </c>
    </row>
    <row r="1505" spans="1:6">
      <c r="A1505" s="827"/>
      <c r="B1505" s="974"/>
      <c r="C1505" s="842"/>
      <c r="D1505" s="830"/>
      <c r="E1505" s="774"/>
      <c r="F1505" s="807"/>
    </row>
    <row r="1506" spans="1:6" ht="38.25">
      <c r="A1506" s="827" t="s">
        <v>2669</v>
      </c>
      <c r="B1506" s="832" t="s">
        <v>2710</v>
      </c>
      <c r="C1506" s="837" t="s">
        <v>93</v>
      </c>
      <c r="D1506" s="900">
        <v>1</v>
      </c>
      <c r="E1506" s="773"/>
      <c r="F1506" s="839">
        <f>E1506*D1506</f>
        <v>0</v>
      </c>
    </row>
    <row r="1507" spans="1:6">
      <c r="A1507" s="827"/>
      <c r="B1507" s="974"/>
      <c r="C1507" s="842"/>
      <c r="D1507" s="830"/>
      <c r="E1507" s="774"/>
      <c r="F1507" s="807"/>
    </row>
    <row r="1508" spans="1:6" ht="38.25">
      <c r="A1508" s="827" t="s">
        <v>2666</v>
      </c>
      <c r="B1508" s="832" t="s">
        <v>2709</v>
      </c>
      <c r="C1508" s="837" t="s">
        <v>93</v>
      </c>
      <c r="D1508" s="900">
        <v>1</v>
      </c>
      <c r="E1508" s="773"/>
      <c r="F1508" s="839">
        <f>E1508*D1508</f>
        <v>0</v>
      </c>
    </row>
    <row r="1509" spans="1:6">
      <c r="A1509" s="827"/>
      <c r="B1509" s="974"/>
      <c r="C1509" s="842"/>
      <c r="D1509" s="830"/>
      <c r="E1509" s="774"/>
      <c r="F1509" s="807"/>
    </row>
    <row r="1510" spans="1:6" ht="38.25">
      <c r="A1510" s="827" t="s">
        <v>2662</v>
      </c>
      <c r="B1510" s="832" t="s">
        <v>2708</v>
      </c>
      <c r="C1510" s="837" t="s">
        <v>93</v>
      </c>
      <c r="D1510" s="900">
        <v>1</v>
      </c>
      <c r="E1510" s="773"/>
      <c r="F1510" s="839">
        <f>E1510*D1510</f>
        <v>0</v>
      </c>
    </row>
    <row r="1511" spans="1:6">
      <c r="A1511" s="827"/>
      <c r="B1511" s="974"/>
      <c r="C1511" s="842"/>
      <c r="D1511" s="830"/>
      <c r="E1511" s="774"/>
      <c r="F1511" s="807"/>
    </row>
    <row r="1512" spans="1:6" ht="38.25">
      <c r="A1512" s="827" t="s">
        <v>2707</v>
      </c>
      <c r="B1512" s="832" t="s">
        <v>2706</v>
      </c>
      <c r="C1512" s="837" t="s">
        <v>93</v>
      </c>
      <c r="D1512" s="900">
        <v>1</v>
      </c>
      <c r="E1512" s="773"/>
      <c r="F1512" s="839">
        <f>E1512*D1512</f>
        <v>0</v>
      </c>
    </row>
    <row r="1513" spans="1:6">
      <c r="A1513" s="827"/>
      <c r="B1513" s="974"/>
      <c r="C1513" s="842"/>
      <c r="D1513" s="830"/>
      <c r="E1513" s="774"/>
      <c r="F1513" s="807"/>
    </row>
    <row r="1514" spans="1:6" ht="38.25">
      <c r="A1514" s="827" t="s">
        <v>2705</v>
      </c>
      <c r="B1514" s="832" t="s">
        <v>2704</v>
      </c>
      <c r="C1514" s="837" t="s">
        <v>93</v>
      </c>
      <c r="D1514" s="900">
        <v>2</v>
      </c>
      <c r="E1514" s="773"/>
      <c r="F1514" s="839">
        <f>E1514*D1514</f>
        <v>0</v>
      </c>
    </row>
    <row r="1515" spans="1:6">
      <c r="A1515" s="827"/>
      <c r="B1515" s="974"/>
      <c r="C1515" s="842"/>
      <c r="D1515" s="830"/>
      <c r="E1515" s="774"/>
      <c r="F1515" s="807"/>
    </row>
    <row r="1516" spans="1:6" ht="38.25">
      <c r="A1516" s="827" t="s">
        <v>2703</v>
      </c>
      <c r="B1516" s="832" t="s">
        <v>2702</v>
      </c>
      <c r="C1516" s="837" t="s">
        <v>93</v>
      </c>
      <c r="D1516" s="900">
        <v>2</v>
      </c>
      <c r="E1516" s="773"/>
      <c r="F1516" s="839">
        <f>E1516*D1516</f>
        <v>0</v>
      </c>
    </row>
    <row r="1517" spans="1:6">
      <c r="A1517" s="827"/>
      <c r="B1517" s="832"/>
      <c r="C1517" s="837"/>
      <c r="D1517" s="900"/>
      <c r="E1517" s="773"/>
      <c r="F1517" s="839"/>
    </row>
    <row r="1518" spans="1:6" ht="38.25">
      <c r="A1518" s="827" t="s">
        <v>2701</v>
      </c>
      <c r="B1518" s="832" t="s">
        <v>2700</v>
      </c>
      <c r="C1518" s="837" t="s">
        <v>93</v>
      </c>
      <c r="D1518" s="900">
        <v>1</v>
      </c>
      <c r="E1518" s="773"/>
      <c r="F1518" s="839">
        <f>E1518*D1518</f>
        <v>0</v>
      </c>
    </row>
    <row r="1519" spans="1:6">
      <c r="A1519" s="827"/>
      <c r="B1519" s="974"/>
      <c r="C1519" s="842"/>
      <c r="D1519" s="830"/>
      <c r="E1519" s="774"/>
      <c r="F1519" s="807"/>
    </row>
    <row r="1520" spans="1:6" ht="51">
      <c r="A1520" s="827" t="s">
        <v>2699</v>
      </c>
      <c r="B1520" s="832" t="s">
        <v>2698</v>
      </c>
      <c r="C1520" s="837" t="s">
        <v>93</v>
      </c>
      <c r="D1520" s="900">
        <v>1</v>
      </c>
      <c r="E1520" s="773"/>
      <c r="F1520" s="839">
        <f>E1520*D1520</f>
        <v>0</v>
      </c>
    </row>
    <row r="1521" spans="1:6">
      <c r="A1521" s="827"/>
      <c r="B1521" s="832"/>
      <c r="C1521" s="837"/>
      <c r="D1521" s="900"/>
      <c r="E1521" s="773"/>
      <c r="F1521" s="839"/>
    </row>
    <row r="1522" spans="1:6" ht="38.25">
      <c r="A1522" s="827" t="s">
        <v>2697</v>
      </c>
      <c r="B1522" s="832" t="s">
        <v>2696</v>
      </c>
      <c r="C1522" s="837"/>
      <c r="D1522" s="900"/>
      <c r="E1522" s="773"/>
      <c r="F1522" s="839"/>
    </row>
    <row r="1523" spans="1:6" ht="25.5">
      <c r="A1523" s="827"/>
      <c r="B1523" s="832"/>
      <c r="C1523" s="837" t="s">
        <v>2</v>
      </c>
      <c r="D1523" s="900">
        <v>1</v>
      </c>
      <c r="E1523" s="773"/>
      <c r="F1523" s="839">
        <f>E1523*D1523</f>
        <v>0</v>
      </c>
    </row>
    <row r="1524" spans="1:6" ht="51">
      <c r="A1524" s="827" t="s">
        <v>2695</v>
      </c>
      <c r="B1524" s="832" t="s">
        <v>2694</v>
      </c>
      <c r="C1524" s="837" t="s">
        <v>950</v>
      </c>
      <c r="D1524" s="900">
        <v>35</v>
      </c>
      <c r="E1524" s="773"/>
      <c r="F1524" s="839">
        <f>E1524*D1524</f>
        <v>0</v>
      </c>
    </row>
    <row r="1525" spans="1:6">
      <c r="A1525" s="827"/>
      <c r="B1525" s="832"/>
      <c r="C1525" s="837"/>
      <c r="D1525" s="900"/>
      <c r="E1525" s="773"/>
      <c r="F1525" s="839"/>
    </row>
    <row r="1526" spans="1:6" ht="76.5">
      <c r="A1526" s="827" t="s">
        <v>2693</v>
      </c>
      <c r="B1526" s="822" t="s">
        <v>2692</v>
      </c>
      <c r="C1526" s="837" t="s">
        <v>950</v>
      </c>
      <c r="D1526" s="900">
        <v>35</v>
      </c>
      <c r="E1526" s="773"/>
      <c r="F1526" s="839">
        <f>E1526*D1526</f>
        <v>0</v>
      </c>
    </row>
    <row r="1527" spans="1:6">
      <c r="A1527" s="827"/>
      <c r="B1527" s="974"/>
      <c r="C1527" s="842"/>
      <c r="D1527" s="830"/>
      <c r="E1527" s="774"/>
      <c r="F1527" s="807"/>
    </row>
    <row r="1528" spans="1:6">
      <c r="A1528" s="827" t="s">
        <v>2691</v>
      </c>
      <c r="B1528" s="832" t="s">
        <v>2690</v>
      </c>
      <c r="C1528" s="842"/>
      <c r="D1528" s="830"/>
      <c r="E1528" s="774"/>
      <c r="F1528" s="807"/>
    </row>
    <row r="1529" spans="1:6" ht="25.5">
      <c r="A1529" s="827"/>
      <c r="B1529" s="974"/>
      <c r="C1529" s="871" t="s">
        <v>2</v>
      </c>
      <c r="D1529" s="900">
        <v>1</v>
      </c>
      <c r="E1529" s="793"/>
      <c r="F1529" s="387"/>
    </row>
    <row r="1530" spans="1:6">
      <c r="A1530" s="827"/>
      <c r="B1530" s="974"/>
      <c r="C1530" s="871"/>
      <c r="D1530" s="900"/>
      <c r="E1530" s="793"/>
      <c r="F1530" s="387"/>
    </row>
    <row r="1531" spans="1:6" ht="39" thickBot="1">
      <c r="A1531" s="989" t="s">
        <v>2689</v>
      </c>
      <c r="B1531" s="990" t="s">
        <v>2688</v>
      </c>
      <c r="C1531" s="991" t="s">
        <v>2</v>
      </c>
      <c r="D1531" s="973">
        <v>1</v>
      </c>
      <c r="E1531" s="794"/>
      <c r="F1531" s="992"/>
    </row>
    <row r="1532" spans="1:6" ht="13.5" thickTop="1">
      <c r="A1532" s="827"/>
      <c r="B1532" s="974" t="s">
        <v>2619</v>
      </c>
      <c r="C1532" s="842"/>
      <c r="D1532" s="830"/>
      <c r="E1532" s="774"/>
      <c r="F1532" s="993">
        <f>SUM(F1494:F1531)</f>
        <v>0</v>
      </c>
    </row>
    <row r="1533" spans="1:6">
      <c r="A1533" s="827"/>
      <c r="B1533" s="832"/>
      <c r="C1533" s="837"/>
      <c r="D1533" s="900"/>
      <c r="E1533" s="773"/>
      <c r="F1533" s="839"/>
    </row>
    <row r="1534" spans="1:6">
      <c r="A1534" s="827" t="s">
        <v>94</v>
      </c>
      <c r="B1534" s="829" t="s">
        <v>2687</v>
      </c>
      <c r="C1534" s="842"/>
      <c r="D1534" s="830"/>
      <c r="E1534" s="774"/>
      <c r="F1534" s="807"/>
    </row>
    <row r="1535" spans="1:6">
      <c r="A1535" s="827"/>
      <c r="B1535" s="974"/>
      <c r="C1535" s="842"/>
      <c r="D1535" s="830"/>
      <c r="E1535" s="774"/>
      <c r="F1535" s="807"/>
    </row>
    <row r="1536" spans="1:6" ht="89.25">
      <c r="A1536" s="827" t="s">
        <v>387</v>
      </c>
      <c r="B1536" s="832" t="s">
        <v>2686</v>
      </c>
      <c r="C1536" s="842"/>
      <c r="D1536" s="830"/>
      <c r="E1536" s="774"/>
      <c r="F1536" s="807"/>
    </row>
    <row r="1537" spans="1:6">
      <c r="A1537" s="827"/>
      <c r="B1537" s="974" t="s">
        <v>2685</v>
      </c>
      <c r="C1537" s="837" t="s">
        <v>950</v>
      </c>
      <c r="D1537" s="900">
        <v>24</v>
      </c>
      <c r="E1537" s="773"/>
      <c r="F1537" s="839">
        <f>E1537*D1537</f>
        <v>0</v>
      </c>
    </row>
    <row r="1538" spans="1:6">
      <c r="A1538" s="827"/>
      <c r="B1538" s="974" t="s">
        <v>2684</v>
      </c>
      <c r="C1538" s="837" t="s">
        <v>950</v>
      </c>
      <c r="D1538" s="900">
        <v>36</v>
      </c>
      <c r="E1538" s="773"/>
      <c r="F1538" s="839">
        <f>E1538*D1538</f>
        <v>0</v>
      </c>
    </row>
    <row r="1539" spans="1:6">
      <c r="A1539" s="827"/>
      <c r="B1539" s="974"/>
      <c r="C1539" s="842"/>
      <c r="D1539" s="830"/>
      <c r="E1539" s="774"/>
      <c r="F1539" s="807"/>
    </row>
    <row r="1540" spans="1:6" ht="51">
      <c r="A1540" s="827" t="s">
        <v>389</v>
      </c>
      <c r="B1540" s="832" t="s">
        <v>2651</v>
      </c>
      <c r="C1540" s="837" t="s">
        <v>93</v>
      </c>
      <c r="D1540" s="900">
        <v>18</v>
      </c>
      <c r="E1540" s="773"/>
      <c r="F1540" s="839">
        <f>E1540*D1540</f>
        <v>0</v>
      </c>
    </row>
    <row r="1541" spans="1:6">
      <c r="A1541" s="827"/>
      <c r="B1541" s="974"/>
      <c r="C1541" s="842"/>
      <c r="D1541" s="830"/>
      <c r="E1541" s="774"/>
      <c r="F1541" s="807"/>
    </row>
    <row r="1542" spans="1:6">
      <c r="A1542" s="827" t="s">
        <v>391</v>
      </c>
      <c r="B1542" s="829" t="s">
        <v>2683</v>
      </c>
      <c r="C1542" s="842"/>
      <c r="D1542" s="830"/>
      <c r="E1542" s="774"/>
      <c r="F1542" s="807"/>
    </row>
    <row r="1543" spans="1:6">
      <c r="A1543" s="827"/>
      <c r="B1543" s="829" t="s">
        <v>2681</v>
      </c>
      <c r="C1543" s="837" t="s">
        <v>93</v>
      </c>
      <c r="D1543" s="900">
        <v>1</v>
      </c>
      <c r="E1543" s="773"/>
      <c r="F1543" s="839">
        <f>E1543*D1543</f>
        <v>0</v>
      </c>
    </row>
    <row r="1544" spans="1:6">
      <c r="A1544" s="827"/>
      <c r="B1544" s="974"/>
      <c r="C1544" s="842"/>
      <c r="D1544" s="830"/>
      <c r="E1544" s="774"/>
      <c r="F1544" s="807"/>
    </row>
    <row r="1545" spans="1:6">
      <c r="A1545" s="827" t="s">
        <v>393</v>
      </c>
      <c r="B1545" s="829" t="s">
        <v>2682</v>
      </c>
      <c r="C1545" s="842"/>
      <c r="D1545" s="830"/>
      <c r="E1545" s="774"/>
      <c r="F1545" s="807"/>
    </row>
    <row r="1546" spans="1:6">
      <c r="A1546" s="827"/>
      <c r="B1546" s="829" t="s">
        <v>2681</v>
      </c>
      <c r="C1546" s="837" t="s">
        <v>93</v>
      </c>
      <c r="D1546" s="900">
        <v>1</v>
      </c>
      <c r="E1546" s="773"/>
      <c r="F1546" s="839">
        <f>E1546*D1546</f>
        <v>0</v>
      </c>
    </row>
    <row r="1547" spans="1:6">
      <c r="A1547" s="827"/>
      <c r="B1547" s="974"/>
      <c r="C1547" s="842"/>
      <c r="D1547" s="830"/>
      <c r="E1547" s="774"/>
      <c r="F1547" s="807"/>
    </row>
    <row r="1548" spans="1:6" ht="51">
      <c r="A1548" s="827" t="s">
        <v>395</v>
      </c>
      <c r="B1548" s="994" t="s">
        <v>2680</v>
      </c>
      <c r="C1548" s="837"/>
      <c r="D1548" s="900"/>
      <c r="E1548" s="773"/>
      <c r="F1548" s="839"/>
    </row>
    <row r="1549" spans="1:6">
      <c r="A1549" s="827"/>
      <c r="B1549" s="837"/>
      <c r="C1549" s="837" t="s">
        <v>93</v>
      </c>
      <c r="D1549" s="900">
        <v>1</v>
      </c>
      <c r="E1549" s="773"/>
      <c r="F1549" s="839">
        <f>E1549*D1549</f>
        <v>0</v>
      </c>
    </row>
    <row r="1550" spans="1:6">
      <c r="A1550" s="827" t="s">
        <v>2671</v>
      </c>
      <c r="B1550" s="995" t="s">
        <v>2679</v>
      </c>
      <c r="C1550" s="837"/>
      <c r="D1550" s="900"/>
      <c r="E1550" s="773"/>
      <c r="F1550" s="839"/>
    </row>
    <row r="1551" spans="1:6">
      <c r="A1551" s="827"/>
      <c r="B1551" s="837"/>
      <c r="C1551" s="837" t="s">
        <v>93</v>
      </c>
      <c r="D1551" s="900">
        <v>1</v>
      </c>
      <c r="E1551" s="773"/>
      <c r="F1551" s="839">
        <f>E1551*D1551</f>
        <v>0</v>
      </c>
    </row>
    <row r="1552" spans="1:6">
      <c r="A1552" s="827"/>
      <c r="B1552" s="837"/>
      <c r="C1552" s="837"/>
      <c r="D1552" s="900"/>
      <c r="E1552" s="773"/>
      <c r="F1552" s="839"/>
    </row>
    <row r="1553" spans="1:6" ht="25.5">
      <c r="A1553" s="827" t="s">
        <v>2669</v>
      </c>
      <c r="B1553" s="996" t="s">
        <v>3478</v>
      </c>
      <c r="C1553" s="996"/>
      <c r="D1553" s="900"/>
      <c r="E1553" s="773"/>
      <c r="F1553" s="839"/>
    </row>
    <row r="1554" spans="1:6">
      <c r="A1554" s="827"/>
      <c r="B1554" s="996"/>
      <c r="C1554" s="837" t="s">
        <v>93</v>
      </c>
      <c r="D1554" s="900">
        <v>1</v>
      </c>
      <c r="E1554" s="773"/>
      <c r="F1554" s="839">
        <f>E1554*D1554</f>
        <v>0</v>
      </c>
    </row>
    <row r="1555" spans="1:6">
      <c r="A1555" s="827"/>
      <c r="B1555" s="996"/>
      <c r="C1555" s="996"/>
      <c r="D1555" s="900"/>
      <c r="E1555" s="773"/>
      <c r="F1555" s="839"/>
    </row>
    <row r="1556" spans="1:6" ht="13.5" thickBot="1">
      <c r="A1556" s="989" t="s">
        <v>2666</v>
      </c>
      <c r="B1556" s="972" t="s">
        <v>2678</v>
      </c>
      <c r="C1556" s="972" t="s">
        <v>93</v>
      </c>
      <c r="D1556" s="973">
        <v>1</v>
      </c>
      <c r="E1556" s="789"/>
      <c r="F1556" s="834">
        <f>E1556*D1556</f>
        <v>0</v>
      </c>
    </row>
    <row r="1557" spans="1:6" ht="13.5" thickTop="1">
      <c r="A1557" s="827"/>
      <c r="B1557" s="974" t="s">
        <v>2619</v>
      </c>
      <c r="C1557" s="842"/>
      <c r="D1557" s="830"/>
      <c r="E1557" s="774"/>
      <c r="F1557" s="807">
        <f>SUM(F1536:F1556)</f>
        <v>0</v>
      </c>
    </row>
    <row r="1558" spans="1:6">
      <c r="A1558" s="827"/>
      <c r="B1558" s="974"/>
      <c r="C1558" s="842"/>
      <c r="D1558" s="830"/>
      <c r="E1558" s="774"/>
      <c r="F1558" s="807"/>
    </row>
    <row r="1559" spans="1:6">
      <c r="A1559" s="827" t="s">
        <v>985</v>
      </c>
      <c r="B1559" s="829" t="s">
        <v>2677</v>
      </c>
      <c r="C1559" s="842"/>
      <c r="D1559" s="830"/>
      <c r="E1559" s="774"/>
      <c r="F1559" s="807"/>
    </row>
    <row r="1560" spans="1:6">
      <c r="A1560" s="827"/>
      <c r="B1560" s="974"/>
      <c r="C1560" s="842"/>
      <c r="D1560" s="830"/>
      <c r="E1560" s="774"/>
      <c r="F1560" s="807"/>
    </row>
    <row r="1561" spans="1:6" ht="51">
      <c r="A1561" s="827" t="s">
        <v>387</v>
      </c>
      <c r="B1561" s="822" t="s">
        <v>2676</v>
      </c>
      <c r="C1561" s="837" t="s">
        <v>93</v>
      </c>
      <c r="D1561" s="900">
        <v>1</v>
      </c>
      <c r="E1561" s="773"/>
      <c r="F1561" s="839">
        <f>E1561*D1561</f>
        <v>0</v>
      </c>
    </row>
    <row r="1562" spans="1:6" ht="63.75">
      <c r="A1562" s="827" t="s">
        <v>389</v>
      </c>
      <c r="B1562" s="974" t="s">
        <v>2675</v>
      </c>
      <c r="C1562" s="842"/>
      <c r="D1562" s="830"/>
      <c r="E1562" s="774"/>
      <c r="F1562" s="807"/>
    </row>
    <row r="1563" spans="1:6" ht="63.75">
      <c r="A1563" s="827" t="s">
        <v>391</v>
      </c>
      <c r="B1563" s="822" t="s">
        <v>2674</v>
      </c>
      <c r="C1563" s="837" t="s">
        <v>93</v>
      </c>
      <c r="D1563" s="900">
        <v>1</v>
      </c>
      <c r="E1563" s="773"/>
      <c r="F1563" s="839">
        <f>E1563*D1563</f>
        <v>0</v>
      </c>
    </row>
    <row r="1564" spans="1:6">
      <c r="A1564" s="827"/>
      <c r="B1564" s="974"/>
      <c r="C1564" s="842"/>
      <c r="D1564" s="830"/>
      <c r="E1564" s="774"/>
      <c r="F1564" s="807"/>
    </row>
    <row r="1565" spans="1:6" ht="76.5">
      <c r="A1565" s="827" t="s">
        <v>393</v>
      </c>
      <c r="B1565" s="832" t="s">
        <v>2673</v>
      </c>
      <c r="C1565" s="837" t="s">
        <v>93</v>
      </c>
      <c r="D1565" s="900">
        <v>1</v>
      </c>
      <c r="E1565" s="773"/>
      <c r="F1565" s="839">
        <f>E1565*D1565</f>
        <v>0</v>
      </c>
    </row>
    <row r="1566" spans="1:6">
      <c r="A1566" s="827"/>
      <c r="B1566" s="974"/>
      <c r="C1566" s="842"/>
      <c r="D1566" s="830"/>
      <c r="E1566" s="774"/>
      <c r="F1566" s="807"/>
    </row>
    <row r="1567" spans="1:6" ht="76.5">
      <c r="A1567" s="827" t="s">
        <v>395</v>
      </c>
      <c r="B1567" s="832" t="s">
        <v>2672</v>
      </c>
      <c r="C1567" s="837" t="s">
        <v>93</v>
      </c>
      <c r="D1567" s="900">
        <v>1</v>
      </c>
      <c r="E1567" s="773"/>
      <c r="F1567" s="839">
        <f>E1567*D1567</f>
        <v>0</v>
      </c>
    </row>
    <row r="1568" spans="1:6">
      <c r="A1568" s="827"/>
      <c r="B1568" s="832"/>
      <c r="C1568" s="837"/>
      <c r="D1568" s="900"/>
      <c r="E1568" s="773"/>
      <c r="F1568" s="839"/>
    </row>
    <row r="1569" spans="1:6">
      <c r="A1569" s="827" t="s">
        <v>2671</v>
      </c>
      <c r="B1569" s="829" t="s">
        <v>2670</v>
      </c>
      <c r="C1569" s="837" t="s">
        <v>93</v>
      </c>
      <c r="D1569" s="900">
        <v>1</v>
      </c>
      <c r="E1569" s="773"/>
      <c r="F1569" s="839">
        <f>E1569*D1569</f>
        <v>0</v>
      </c>
    </row>
    <row r="1570" spans="1:6">
      <c r="A1570" s="827"/>
      <c r="B1570" s="832"/>
      <c r="C1570" s="837"/>
      <c r="D1570" s="900"/>
      <c r="E1570" s="773"/>
      <c r="F1570" s="839"/>
    </row>
    <row r="1571" spans="1:6" ht="38.25">
      <c r="A1571" s="827" t="s">
        <v>2669</v>
      </c>
      <c r="B1571" s="832" t="s">
        <v>2668</v>
      </c>
    </row>
    <row r="1572" spans="1:6">
      <c r="A1572" s="827"/>
      <c r="B1572" s="974"/>
      <c r="C1572" s="837" t="s">
        <v>93</v>
      </c>
      <c r="D1572" s="900">
        <v>1</v>
      </c>
      <c r="E1572" s="773"/>
      <c r="F1572" s="839">
        <f>E1572*D1572</f>
        <v>0</v>
      </c>
    </row>
    <row r="1573" spans="1:6" ht="25.5">
      <c r="A1573" s="827"/>
      <c r="B1573" s="832" t="s">
        <v>2667</v>
      </c>
    </row>
    <row r="1574" spans="1:6">
      <c r="A1574" s="827"/>
      <c r="B1574" s="832"/>
      <c r="C1574" s="837" t="s">
        <v>93</v>
      </c>
      <c r="D1574" s="900">
        <v>1</v>
      </c>
      <c r="E1574" s="773"/>
      <c r="F1574" s="839">
        <f>E1574*D1574</f>
        <v>0</v>
      </c>
    </row>
    <row r="1575" spans="1:6" ht="51">
      <c r="A1575" s="827" t="s">
        <v>2666</v>
      </c>
      <c r="B1575" s="832" t="s">
        <v>2665</v>
      </c>
      <c r="C1575" s="837"/>
      <c r="D1575" s="900"/>
      <c r="E1575" s="773"/>
      <c r="F1575" s="839"/>
    </row>
    <row r="1576" spans="1:6">
      <c r="A1576" s="827"/>
      <c r="B1576" s="832" t="s">
        <v>2664</v>
      </c>
      <c r="C1576" s="837" t="s">
        <v>93</v>
      </c>
      <c r="D1576" s="900">
        <v>1</v>
      </c>
      <c r="E1576" s="773"/>
      <c r="F1576" s="839">
        <f>E1576*D1576</f>
        <v>0</v>
      </c>
    </row>
    <row r="1577" spans="1:6">
      <c r="A1577" s="827"/>
      <c r="B1577" s="832" t="s">
        <v>2663</v>
      </c>
      <c r="C1577" s="837" t="s">
        <v>93</v>
      </c>
      <c r="D1577" s="900">
        <v>1</v>
      </c>
      <c r="E1577" s="773"/>
      <c r="F1577" s="839">
        <f>E1577*D1577</f>
        <v>0</v>
      </c>
    </row>
    <row r="1578" spans="1:6">
      <c r="A1578" s="827"/>
      <c r="B1578" s="832"/>
      <c r="C1578" s="837"/>
      <c r="D1578" s="900"/>
      <c r="E1578" s="773"/>
      <c r="F1578" s="839"/>
    </row>
    <row r="1579" spans="1:6" ht="63.75">
      <c r="A1579" s="827" t="s">
        <v>2662</v>
      </c>
      <c r="B1579" s="832" t="s">
        <v>2661</v>
      </c>
      <c r="C1579" s="837"/>
      <c r="D1579" s="900"/>
      <c r="E1579" s="773"/>
      <c r="F1579" s="839"/>
    </row>
    <row r="1580" spans="1:6" ht="13.5" thickBot="1">
      <c r="A1580" s="989"/>
      <c r="B1580" s="990"/>
      <c r="C1580" s="972" t="s">
        <v>93</v>
      </c>
      <c r="D1580" s="973">
        <v>1</v>
      </c>
      <c r="E1580" s="789"/>
      <c r="F1580" s="834">
        <f>E1580*D1580</f>
        <v>0</v>
      </c>
    </row>
    <row r="1581" spans="1:6" ht="13.5" thickTop="1">
      <c r="A1581" s="827"/>
      <c r="B1581" s="974" t="s">
        <v>2619</v>
      </c>
      <c r="C1581" s="842"/>
      <c r="D1581" s="830"/>
      <c r="E1581" s="774"/>
      <c r="F1581" s="807">
        <f>SUM(F1559:F1580)</f>
        <v>0</v>
      </c>
    </row>
    <row r="1582" spans="1:6">
      <c r="A1582" s="827"/>
      <c r="B1582" s="974"/>
      <c r="C1582" s="842"/>
      <c r="D1582" s="830"/>
      <c r="E1582" s="774"/>
      <c r="F1582" s="807"/>
    </row>
    <row r="1583" spans="1:6">
      <c r="A1583" s="827" t="s">
        <v>989</v>
      </c>
      <c r="B1583" s="829" t="s">
        <v>2660</v>
      </c>
      <c r="C1583" s="842"/>
      <c r="D1583" s="830"/>
      <c r="E1583" s="774"/>
      <c r="F1583" s="807"/>
    </row>
    <row r="1584" spans="1:6">
      <c r="A1584" s="827"/>
      <c r="B1584" s="829"/>
      <c r="C1584" s="842"/>
      <c r="D1584" s="830"/>
      <c r="E1584" s="774"/>
      <c r="F1584" s="807"/>
    </row>
    <row r="1585" spans="1:6">
      <c r="A1585" s="827" t="s">
        <v>387</v>
      </c>
      <c r="B1585" s="829" t="s">
        <v>2659</v>
      </c>
      <c r="C1585" s="842"/>
      <c r="D1585" s="830"/>
      <c r="E1585" s="774"/>
      <c r="F1585" s="807"/>
    </row>
    <row r="1586" spans="1:6">
      <c r="A1586" s="827"/>
      <c r="B1586" s="829" t="s">
        <v>2653</v>
      </c>
      <c r="C1586" s="837" t="s">
        <v>950</v>
      </c>
      <c r="D1586" s="900">
        <v>12</v>
      </c>
      <c r="E1586" s="773"/>
      <c r="F1586" s="839">
        <f>E1586*D1586</f>
        <v>0</v>
      </c>
    </row>
    <row r="1587" spans="1:6">
      <c r="A1587" s="827"/>
      <c r="B1587" s="829" t="s">
        <v>2658</v>
      </c>
      <c r="C1587" s="837" t="s">
        <v>950</v>
      </c>
      <c r="D1587" s="900">
        <v>66</v>
      </c>
      <c r="E1587" s="773"/>
      <c r="F1587" s="839">
        <f>E1587*D1587</f>
        <v>0</v>
      </c>
    </row>
    <row r="1588" spans="1:6">
      <c r="A1588" s="827"/>
      <c r="B1588" s="829" t="s">
        <v>2657</v>
      </c>
      <c r="C1588" s="837" t="s">
        <v>950</v>
      </c>
      <c r="D1588" s="900">
        <v>6</v>
      </c>
      <c r="E1588" s="773"/>
      <c r="F1588" s="839">
        <f>E1588*D1588</f>
        <v>0</v>
      </c>
    </row>
    <row r="1589" spans="1:6">
      <c r="A1589" s="827"/>
      <c r="B1589" s="829" t="s">
        <v>2656</v>
      </c>
      <c r="C1589" s="837" t="s">
        <v>950</v>
      </c>
      <c r="D1589" s="900">
        <v>42</v>
      </c>
      <c r="E1589" s="773"/>
      <c r="F1589" s="839">
        <f>E1589*D1589</f>
        <v>0</v>
      </c>
    </row>
    <row r="1590" spans="1:6">
      <c r="A1590" s="827"/>
      <c r="B1590" s="829" t="s">
        <v>2655</v>
      </c>
      <c r="C1590" s="837" t="s">
        <v>950</v>
      </c>
      <c r="D1590" s="900">
        <v>206</v>
      </c>
      <c r="E1590" s="773"/>
      <c r="F1590" s="839">
        <f>E1590*D1590</f>
        <v>0</v>
      </c>
    </row>
    <row r="1591" spans="1:6">
      <c r="A1591" s="827"/>
      <c r="B1591" s="829"/>
      <c r="C1591" s="842"/>
      <c r="D1591" s="830"/>
      <c r="E1591" s="774"/>
      <c r="F1591" s="807"/>
    </row>
    <row r="1592" spans="1:6">
      <c r="A1592" s="827" t="s">
        <v>389</v>
      </c>
      <c r="B1592" s="829" t="s">
        <v>2654</v>
      </c>
      <c r="C1592" s="842"/>
      <c r="D1592" s="830"/>
      <c r="E1592" s="774"/>
      <c r="F1592" s="807"/>
    </row>
    <row r="1593" spans="1:6">
      <c r="A1593" s="827"/>
      <c r="B1593" s="829" t="s">
        <v>2653</v>
      </c>
      <c r="C1593" s="837" t="s">
        <v>93</v>
      </c>
      <c r="D1593" s="900">
        <v>1</v>
      </c>
      <c r="E1593" s="773"/>
      <c r="F1593" s="839">
        <f>E1593*D1593</f>
        <v>0</v>
      </c>
    </row>
    <row r="1594" spans="1:6">
      <c r="A1594" s="827"/>
      <c r="B1594" s="829" t="s">
        <v>2652</v>
      </c>
      <c r="C1594" s="837" t="s">
        <v>93</v>
      </c>
      <c r="D1594" s="900">
        <v>24</v>
      </c>
      <c r="E1594" s="773"/>
      <c r="F1594" s="839">
        <f>E1594*D1594</f>
        <v>0</v>
      </c>
    </row>
    <row r="1595" spans="1:6">
      <c r="A1595" s="827"/>
      <c r="B1595" s="829" t="s">
        <v>3479</v>
      </c>
      <c r="C1595" s="842"/>
      <c r="D1595" s="830"/>
      <c r="E1595" s="774"/>
      <c r="F1595" s="807"/>
    </row>
    <row r="1596" spans="1:6">
      <c r="A1596" s="827"/>
      <c r="B1596" s="829"/>
      <c r="C1596" s="842"/>
      <c r="D1596" s="830"/>
      <c r="E1596" s="774"/>
      <c r="F1596" s="807"/>
    </row>
    <row r="1597" spans="1:6" ht="51.75" thickBot="1">
      <c r="A1597" s="989" t="s">
        <v>391</v>
      </c>
      <c r="B1597" s="990" t="s">
        <v>2651</v>
      </c>
      <c r="C1597" s="972" t="s">
        <v>93</v>
      </c>
      <c r="D1597" s="973">
        <v>26</v>
      </c>
      <c r="E1597" s="789"/>
      <c r="F1597" s="834">
        <f>E1597*D1597</f>
        <v>0</v>
      </c>
    </row>
    <row r="1598" spans="1:6" ht="13.5" thickTop="1">
      <c r="A1598" s="827"/>
      <c r="B1598" s="974" t="s">
        <v>2619</v>
      </c>
      <c r="C1598" s="842"/>
      <c r="D1598" s="830"/>
      <c r="E1598" s="774"/>
      <c r="F1598" s="807">
        <f>SUM(F1585:F1597)</f>
        <v>0</v>
      </c>
    </row>
    <row r="1599" spans="1:6">
      <c r="A1599" s="827"/>
      <c r="B1599" s="829"/>
      <c r="C1599" s="842"/>
      <c r="D1599" s="830"/>
      <c r="E1599" s="774"/>
      <c r="F1599" s="807"/>
    </row>
    <row r="1600" spans="1:6">
      <c r="A1600" s="827" t="s">
        <v>990</v>
      </c>
      <c r="B1600" s="829" t="s">
        <v>2650</v>
      </c>
      <c r="C1600" s="842"/>
      <c r="D1600" s="830"/>
      <c r="E1600" s="774"/>
      <c r="F1600" s="807"/>
    </row>
    <row r="1601" spans="1:6">
      <c r="A1601" s="827"/>
      <c r="B1601" s="829"/>
      <c r="C1601" s="842"/>
      <c r="D1601" s="830"/>
      <c r="E1601" s="774"/>
      <c r="F1601" s="807"/>
    </row>
    <row r="1602" spans="1:6" ht="39" thickBot="1">
      <c r="A1602" s="989" t="s">
        <v>387</v>
      </c>
      <c r="B1602" s="999" t="s">
        <v>2649</v>
      </c>
      <c r="C1602" s="972" t="s">
        <v>93</v>
      </c>
      <c r="D1602" s="973">
        <v>24</v>
      </c>
      <c r="E1602" s="789"/>
      <c r="F1602" s="834">
        <f>E1602*D1602</f>
        <v>0</v>
      </c>
    </row>
    <row r="1603" spans="1:6" ht="13.5" thickTop="1">
      <c r="A1603" s="827"/>
      <c r="B1603" s="974" t="s">
        <v>2619</v>
      </c>
      <c r="C1603" s="842"/>
      <c r="D1603" s="830"/>
      <c r="E1603" s="774"/>
      <c r="F1603" s="807">
        <f>SUM(F1600:F1602)</f>
        <v>0</v>
      </c>
    </row>
    <row r="1604" spans="1:6">
      <c r="A1604" s="827"/>
      <c r="B1604" s="829"/>
      <c r="C1604" s="842"/>
      <c r="D1604" s="830"/>
      <c r="E1604" s="774"/>
      <c r="F1604" s="807"/>
    </row>
    <row r="1605" spans="1:6">
      <c r="A1605" s="827" t="s">
        <v>991</v>
      </c>
      <c r="B1605" s="829" t="s">
        <v>2648</v>
      </c>
      <c r="C1605" s="842"/>
      <c r="D1605" s="830"/>
      <c r="E1605" s="774"/>
      <c r="F1605" s="807"/>
    </row>
    <row r="1606" spans="1:6">
      <c r="A1606" s="827"/>
      <c r="B1606" s="829"/>
      <c r="C1606" s="842"/>
      <c r="D1606" s="830"/>
      <c r="E1606" s="774"/>
      <c r="F1606" s="807"/>
    </row>
    <row r="1607" spans="1:6" ht="39" thickBot="1">
      <c r="A1607" s="989" t="s">
        <v>387</v>
      </c>
      <c r="B1607" s="1000" t="s">
        <v>2647</v>
      </c>
      <c r="C1607" s="972" t="s">
        <v>103</v>
      </c>
      <c r="D1607" s="973">
        <v>45</v>
      </c>
      <c r="E1607" s="789"/>
      <c r="F1607" s="834">
        <f>E1607*D1607</f>
        <v>0</v>
      </c>
    </row>
    <row r="1608" spans="1:6" ht="13.5" thickTop="1">
      <c r="A1608" s="827"/>
      <c r="B1608" s="974" t="s">
        <v>2619</v>
      </c>
      <c r="C1608" s="842"/>
      <c r="D1608" s="830"/>
      <c r="E1608" s="774"/>
      <c r="F1608" s="807">
        <f>SUM(F1604:F1607)</f>
        <v>0</v>
      </c>
    </row>
    <row r="1609" spans="1:6">
      <c r="A1609" s="827"/>
      <c r="B1609" s="829"/>
      <c r="C1609" s="842"/>
      <c r="D1609" s="830"/>
      <c r="E1609" s="774"/>
      <c r="F1609" s="807"/>
    </row>
    <row r="1610" spans="1:6">
      <c r="A1610" s="827" t="s">
        <v>2646</v>
      </c>
      <c r="B1610" s="829" t="s">
        <v>2645</v>
      </c>
      <c r="C1610" s="842"/>
      <c r="D1610" s="830"/>
      <c r="E1610" s="774"/>
      <c r="F1610" s="807"/>
    </row>
    <row r="1611" spans="1:6">
      <c r="A1611" s="827"/>
      <c r="B1611" s="829"/>
      <c r="C1611" s="842"/>
      <c r="D1611" s="830"/>
      <c r="E1611" s="774"/>
      <c r="F1611" s="807"/>
    </row>
    <row r="1612" spans="1:6" ht="39" thickBot="1">
      <c r="A1612" s="989" t="s">
        <v>387</v>
      </c>
      <c r="B1612" s="990" t="s">
        <v>2644</v>
      </c>
      <c r="C1612" s="991" t="s">
        <v>2</v>
      </c>
      <c r="D1612" s="973">
        <v>1</v>
      </c>
      <c r="E1612" s="794"/>
      <c r="F1612" s="834">
        <f>E1612*D1612</f>
        <v>0</v>
      </c>
    </row>
    <row r="1613" spans="1:6" ht="13.5" thickTop="1">
      <c r="A1613" s="827"/>
      <c r="B1613" s="974" t="s">
        <v>2619</v>
      </c>
      <c r="C1613" s="842"/>
      <c r="D1613" s="830"/>
      <c r="E1613" s="774"/>
      <c r="F1613" s="807">
        <f>SUM(F1611:F1612)</f>
        <v>0</v>
      </c>
    </row>
    <row r="1614" spans="1:6">
      <c r="A1614" s="827"/>
      <c r="B1614" s="829"/>
      <c r="C1614" s="842"/>
      <c r="D1614" s="830"/>
      <c r="E1614" s="774"/>
      <c r="F1614" s="807"/>
    </row>
    <row r="1615" spans="1:6">
      <c r="A1615" s="827"/>
      <c r="B1615" s="829" t="s">
        <v>955</v>
      </c>
      <c r="C1615" s="842"/>
      <c r="D1615" s="830"/>
      <c r="E1615" s="774"/>
      <c r="F1615" s="807"/>
    </row>
    <row r="1616" spans="1:6">
      <c r="A1616" s="827">
        <v>1</v>
      </c>
      <c r="B1616" s="829" t="s">
        <v>2643</v>
      </c>
      <c r="C1616" s="842"/>
      <c r="D1616" s="830"/>
      <c r="E1616" s="774"/>
      <c r="F1616" s="807">
        <f>F1532</f>
        <v>0</v>
      </c>
    </row>
    <row r="1617" spans="1:6">
      <c r="A1617" s="827">
        <v>2</v>
      </c>
      <c r="B1617" s="829" t="s">
        <v>2642</v>
      </c>
      <c r="C1617" s="842"/>
      <c r="D1617" s="830"/>
      <c r="E1617" s="774"/>
      <c r="F1617" s="807">
        <f>F1557</f>
        <v>0</v>
      </c>
    </row>
    <row r="1618" spans="1:6">
      <c r="A1618" s="827">
        <v>3</v>
      </c>
      <c r="B1618" s="829" t="s">
        <v>2641</v>
      </c>
      <c r="C1618" s="842"/>
      <c r="D1618" s="830"/>
      <c r="E1618" s="774"/>
      <c r="F1618" s="807">
        <f>F1581</f>
        <v>0</v>
      </c>
    </row>
    <row r="1619" spans="1:6">
      <c r="A1619" s="827">
        <v>4</v>
      </c>
      <c r="B1619" s="829" t="s">
        <v>2640</v>
      </c>
      <c r="C1619" s="842"/>
      <c r="D1619" s="830"/>
      <c r="E1619" s="774"/>
      <c r="F1619" s="807">
        <f>F1598</f>
        <v>0</v>
      </c>
    </row>
    <row r="1620" spans="1:6">
      <c r="A1620" s="827">
        <v>5</v>
      </c>
      <c r="B1620" s="829" t="s">
        <v>2639</v>
      </c>
      <c r="C1620" s="842"/>
      <c r="D1620" s="830"/>
      <c r="E1620" s="774"/>
      <c r="F1620" s="807">
        <f>F1603</f>
        <v>0</v>
      </c>
    </row>
    <row r="1621" spans="1:6">
      <c r="A1621" s="835">
        <v>6</v>
      </c>
      <c r="B1621" s="837" t="s">
        <v>2638</v>
      </c>
      <c r="C1621" s="871"/>
      <c r="D1621" s="839"/>
      <c r="E1621" s="793"/>
      <c r="F1621" s="387">
        <f>F1608</f>
        <v>0</v>
      </c>
    </row>
    <row r="1622" spans="1:6" ht="13.5" thickBot="1">
      <c r="A1622" s="989">
        <v>7</v>
      </c>
      <c r="B1622" s="972" t="s">
        <v>2637</v>
      </c>
      <c r="C1622" s="991"/>
      <c r="D1622" s="834"/>
      <c r="E1622" s="794"/>
      <c r="F1622" s="992">
        <f>F1613</f>
        <v>0</v>
      </c>
    </row>
    <row r="1623" spans="1:6" ht="13.5" thickTop="1">
      <c r="A1623" s="827"/>
      <c r="B1623" s="974" t="s">
        <v>2619</v>
      </c>
      <c r="C1623" s="842"/>
      <c r="D1623" s="830"/>
      <c r="E1623" s="774"/>
      <c r="F1623" s="807">
        <f>SUM(F1616:F1622)</f>
        <v>0</v>
      </c>
    </row>
    <row r="1624" spans="1:6">
      <c r="A1624" s="827"/>
      <c r="B1624" s="974"/>
      <c r="C1624" s="842"/>
      <c r="D1624" s="830"/>
      <c r="E1624" s="774"/>
      <c r="F1624" s="807"/>
    </row>
    <row r="1625" spans="1:6">
      <c r="A1625" s="987" t="s">
        <v>94</v>
      </c>
      <c r="B1625" s="840" t="s">
        <v>2623</v>
      </c>
      <c r="C1625" s="807"/>
      <c r="D1625" s="864"/>
      <c r="E1625" s="776"/>
      <c r="F1625" s="864"/>
    </row>
    <row r="1626" spans="1:6" s="829" customFormat="1">
      <c r="A1626" s="827"/>
      <c r="D1626" s="830"/>
      <c r="E1626" s="770"/>
      <c r="F1626" s="970"/>
    </row>
    <row r="1627" spans="1:6" s="829" customFormat="1" ht="63.75">
      <c r="A1627" s="827" t="s">
        <v>1</v>
      </c>
      <c r="B1627" s="879" t="s">
        <v>2636</v>
      </c>
      <c r="C1627" s="837" t="s">
        <v>104</v>
      </c>
      <c r="D1627" s="900">
        <v>15</v>
      </c>
      <c r="E1627" s="773"/>
      <c r="F1627" s="900">
        <f>E1627*D1627</f>
        <v>0</v>
      </c>
    </row>
    <row r="1628" spans="1:6" s="829" customFormat="1">
      <c r="A1628" s="827"/>
      <c r="D1628" s="831"/>
      <c r="E1628" s="770"/>
      <c r="F1628" s="970"/>
    </row>
    <row r="1629" spans="1:6" s="829" customFormat="1" ht="51">
      <c r="A1629" s="827" t="s">
        <v>94</v>
      </c>
      <c r="B1629" s="828" t="s">
        <v>2635</v>
      </c>
      <c r="C1629" s="837" t="s">
        <v>103</v>
      </c>
      <c r="D1629" s="900">
        <v>6</v>
      </c>
      <c r="E1629" s="773"/>
      <c r="F1629" s="900">
        <f>E1629*D1629</f>
        <v>0</v>
      </c>
    </row>
    <row r="1630" spans="1:6" s="829" customFormat="1">
      <c r="A1630" s="827"/>
      <c r="D1630" s="831"/>
      <c r="E1630" s="770"/>
      <c r="F1630" s="970"/>
    </row>
    <row r="1631" spans="1:6" s="829" customFormat="1" ht="63.75">
      <c r="A1631" s="827" t="s">
        <v>97</v>
      </c>
      <c r="B1631" s="828" t="s">
        <v>2634</v>
      </c>
      <c r="C1631" s="837" t="s">
        <v>104</v>
      </c>
      <c r="D1631" s="900">
        <v>3</v>
      </c>
      <c r="E1631" s="773"/>
      <c r="F1631" s="900">
        <f>E1631*D1631</f>
        <v>0</v>
      </c>
    </row>
    <row r="1632" spans="1:6" s="829" customFormat="1">
      <c r="A1632" s="827"/>
      <c r="D1632" s="831"/>
      <c r="E1632" s="770"/>
      <c r="F1632" s="970"/>
    </row>
    <row r="1633" spans="1:6" s="829" customFormat="1" ht="51">
      <c r="A1633" s="827" t="s">
        <v>98</v>
      </c>
      <c r="B1633" s="828" t="s">
        <v>2633</v>
      </c>
      <c r="C1633" s="837" t="s">
        <v>104</v>
      </c>
      <c r="D1633" s="900">
        <v>2</v>
      </c>
      <c r="E1633" s="773"/>
      <c r="F1633" s="900">
        <f>E1633*D1633</f>
        <v>0</v>
      </c>
    </row>
    <row r="1634" spans="1:6" s="829" customFormat="1">
      <c r="A1634" s="827"/>
      <c r="D1634" s="831"/>
      <c r="E1634" s="770"/>
      <c r="F1634" s="970"/>
    </row>
    <row r="1635" spans="1:6" s="829" customFormat="1" ht="89.25">
      <c r="A1635" s="827" t="s">
        <v>101</v>
      </c>
      <c r="B1635" s="828" t="s">
        <v>2632</v>
      </c>
      <c r="C1635" s="837" t="s">
        <v>104</v>
      </c>
      <c r="D1635" s="900">
        <v>10</v>
      </c>
      <c r="E1635" s="773"/>
      <c r="F1635" s="900">
        <f>E1635*D1635</f>
        <v>0</v>
      </c>
    </row>
    <row r="1636" spans="1:6" s="829" customFormat="1">
      <c r="A1636" s="827"/>
      <c r="D1636" s="831"/>
      <c r="E1636" s="770"/>
      <c r="F1636" s="970"/>
    </row>
    <row r="1637" spans="1:6" s="829" customFormat="1" ht="38.25">
      <c r="A1637" s="827" t="s">
        <v>110</v>
      </c>
      <c r="B1637" s="828" t="s">
        <v>2631</v>
      </c>
      <c r="C1637" s="837" t="s">
        <v>104</v>
      </c>
      <c r="D1637" s="900">
        <v>0.5</v>
      </c>
      <c r="E1637" s="773"/>
      <c r="F1637" s="900">
        <f>E1637*D1637</f>
        <v>0</v>
      </c>
    </row>
    <row r="1638" spans="1:6" s="829" customFormat="1">
      <c r="A1638" s="827"/>
      <c r="D1638" s="830"/>
      <c r="E1638" s="770"/>
      <c r="F1638" s="970"/>
    </row>
    <row r="1639" spans="1:6" s="829" customFormat="1" ht="51">
      <c r="A1639" s="827" t="s">
        <v>116</v>
      </c>
      <c r="B1639" s="828" t="s">
        <v>2630</v>
      </c>
      <c r="C1639" s="837" t="s">
        <v>1529</v>
      </c>
      <c r="D1639" s="900">
        <v>1</v>
      </c>
      <c r="E1639" s="773"/>
      <c r="F1639" s="900">
        <f>E1639*D1639</f>
        <v>0</v>
      </c>
    </row>
    <row r="1640" spans="1:6" s="829" customFormat="1">
      <c r="A1640" s="827"/>
      <c r="D1640" s="831"/>
      <c r="E1640" s="770"/>
      <c r="F1640" s="970"/>
    </row>
    <row r="1641" spans="1:6" s="829" customFormat="1" ht="51">
      <c r="A1641" s="827" t="s">
        <v>120</v>
      </c>
      <c r="B1641" s="828" t="s">
        <v>2629</v>
      </c>
      <c r="C1641" s="837" t="s">
        <v>1529</v>
      </c>
      <c r="D1641" s="900">
        <v>1</v>
      </c>
      <c r="E1641" s="773"/>
      <c r="F1641" s="900">
        <f>E1641*D1641</f>
        <v>0</v>
      </c>
    </row>
    <row r="1642" spans="1:6" s="829" customFormat="1">
      <c r="A1642" s="827"/>
      <c r="D1642" s="831"/>
      <c r="E1642" s="770"/>
      <c r="F1642" s="970"/>
    </row>
    <row r="1643" spans="1:6" s="829" customFormat="1" ht="38.25">
      <c r="A1643" s="827" t="s">
        <v>123</v>
      </c>
      <c r="B1643" s="828" t="s">
        <v>2628</v>
      </c>
      <c r="C1643" s="837" t="s">
        <v>1529</v>
      </c>
      <c r="D1643" s="900">
        <v>1</v>
      </c>
      <c r="E1643" s="773"/>
      <c r="F1643" s="900">
        <f>E1643*D1643</f>
        <v>0</v>
      </c>
    </row>
    <row r="1644" spans="1:6" s="829" customFormat="1">
      <c r="A1644" s="827"/>
      <c r="D1644" s="831"/>
      <c r="E1644" s="770"/>
      <c r="F1644" s="970"/>
    </row>
    <row r="1645" spans="1:6" s="829" customFormat="1" ht="38.25">
      <c r="A1645" s="827" t="s">
        <v>124</v>
      </c>
      <c r="B1645" s="879" t="s">
        <v>2627</v>
      </c>
      <c r="C1645" s="837" t="s">
        <v>1529</v>
      </c>
      <c r="D1645" s="900">
        <v>1</v>
      </c>
      <c r="E1645" s="773"/>
      <c r="F1645" s="900">
        <f>E1645*D1645</f>
        <v>0</v>
      </c>
    </row>
    <row r="1646" spans="1:6" s="829" customFormat="1">
      <c r="A1646" s="827"/>
      <c r="B1646" s="879"/>
      <c r="C1646" s="837"/>
      <c r="D1646" s="839"/>
      <c r="E1646" s="773"/>
      <c r="F1646" s="900"/>
    </row>
    <row r="1647" spans="1:6" s="829" customFormat="1">
      <c r="A1647" s="827"/>
      <c r="B1647" s="879"/>
      <c r="C1647" s="837"/>
      <c r="D1647" s="839"/>
      <c r="E1647" s="773"/>
      <c r="F1647" s="900"/>
    </row>
    <row r="1648" spans="1:6" s="829" customFormat="1">
      <c r="A1648" s="827"/>
      <c r="B1648" s="879"/>
      <c r="C1648" s="837"/>
      <c r="D1648" s="839"/>
      <c r="E1648" s="773"/>
      <c r="F1648" s="900">
        <f>(SUM(F1627:F1645)+F1485+F1623)*0.005</f>
        <v>0</v>
      </c>
    </row>
    <row r="1649" spans="1:6" s="829" customFormat="1">
      <c r="A1649" s="827"/>
      <c r="B1649" s="879"/>
      <c r="C1649" s="837"/>
      <c r="D1649" s="839"/>
      <c r="E1649" s="773"/>
      <c r="F1649" s="900"/>
    </row>
    <row r="1650" spans="1:6" s="829" customFormat="1" ht="13.5" thickBot="1">
      <c r="A1650" s="989"/>
      <c r="B1650" s="972" t="s">
        <v>1196</v>
      </c>
      <c r="C1650" s="972"/>
      <c r="D1650" s="834"/>
      <c r="E1650" s="789"/>
      <c r="F1650" s="834">
        <f>SUM(F1627:F1648)</f>
        <v>0</v>
      </c>
    </row>
    <row r="1651" spans="1:6" s="829" customFormat="1" ht="13.5" thickTop="1">
      <c r="A1651" s="827"/>
      <c r="D1651" s="830"/>
      <c r="E1651" s="770"/>
      <c r="F1651" s="970"/>
    </row>
    <row r="1652" spans="1:6" s="829" customFormat="1">
      <c r="A1652" s="827"/>
      <c r="B1652" s="829" t="s">
        <v>2108</v>
      </c>
      <c r="D1652" s="830"/>
      <c r="E1652" s="770"/>
      <c r="F1652" s="970"/>
    </row>
    <row r="1653" spans="1:6">
      <c r="A1653" s="987" t="s">
        <v>2626</v>
      </c>
      <c r="B1653" s="840" t="s">
        <v>2625</v>
      </c>
      <c r="C1653" s="807"/>
      <c r="D1653" s="864"/>
      <c r="E1653" s="776"/>
      <c r="F1653" s="864">
        <f>F1623</f>
        <v>0</v>
      </c>
    </row>
    <row r="1654" spans="1:6" s="829" customFormat="1" ht="13.5" thickBot="1">
      <c r="A1654" s="1001" t="s">
        <v>2624</v>
      </c>
      <c r="B1654" s="1002" t="s">
        <v>2623</v>
      </c>
      <c r="C1654" s="992"/>
      <c r="D1654" s="1003"/>
      <c r="E1654" s="795"/>
      <c r="F1654" s="1003">
        <f>F1650</f>
        <v>0</v>
      </c>
    </row>
    <row r="1655" spans="1:6" s="829" customFormat="1" ht="13.5" thickTop="1">
      <c r="A1655" s="827"/>
      <c r="B1655" s="829" t="s">
        <v>1196</v>
      </c>
      <c r="D1655" s="830"/>
      <c r="E1655" s="770"/>
      <c r="F1655" s="830">
        <f>SUM(F1653:F1654)</f>
        <v>0</v>
      </c>
    </row>
    <row r="1656" spans="1:6" s="829" customFormat="1">
      <c r="A1656" s="827"/>
      <c r="D1656" s="830"/>
      <c r="E1656" s="770"/>
      <c r="F1656" s="970"/>
    </row>
    <row r="1657" spans="1:6" s="829" customFormat="1" ht="15">
      <c r="A1657" s="861"/>
      <c r="B1657" s="1004" t="s">
        <v>2622</v>
      </c>
      <c r="C1657" s="807"/>
      <c r="D1657" s="864"/>
      <c r="E1657" s="776"/>
      <c r="F1657" s="864"/>
    </row>
    <row r="1658" spans="1:6" s="829" customFormat="1" ht="15">
      <c r="A1658" s="861"/>
      <c r="B1658" s="1004"/>
      <c r="C1658" s="807"/>
      <c r="D1658" s="864"/>
      <c r="E1658" s="776"/>
      <c r="F1658" s="864"/>
    </row>
    <row r="1659" spans="1:6" s="840" customFormat="1">
      <c r="A1659" s="984" t="s">
        <v>86</v>
      </c>
      <c r="B1659" s="975" t="s">
        <v>2621</v>
      </c>
      <c r="C1659" s="976"/>
      <c r="D1659" s="977"/>
      <c r="E1659" s="790"/>
      <c r="F1659" s="977">
        <f>F1485</f>
        <v>0</v>
      </c>
    </row>
    <row r="1660" spans="1:6" ht="13.5" thickBot="1">
      <c r="A1660" s="1005" t="s">
        <v>1232</v>
      </c>
      <c r="B1660" s="1006" t="s">
        <v>2620</v>
      </c>
      <c r="C1660" s="1007"/>
      <c r="D1660" s="1008"/>
      <c r="E1660" s="789"/>
      <c r="F1660" s="834">
        <f>F1655</f>
        <v>0</v>
      </c>
    </row>
    <row r="1661" spans="1:6" ht="13.5" thickTop="1">
      <c r="B1661" s="975" t="s">
        <v>2619</v>
      </c>
      <c r="C1661" s="976"/>
      <c r="D1661" s="977"/>
      <c r="E1661" s="796"/>
      <c r="F1661" s="993">
        <f>SUM(F1659:F1660)</f>
        <v>0</v>
      </c>
    </row>
    <row r="1662" spans="1:6">
      <c r="B1662" s="975"/>
      <c r="C1662" s="976"/>
      <c r="D1662" s="977"/>
      <c r="E1662" s="796"/>
      <c r="F1662" s="840"/>
    </row>
    <row r="1663" spans="1:6">
      <c r="A1663" s="835"/>
      <c r="B1663" s="1009" t="s">
        <v>2618</v>
      </c>
      <c r="C1663" s="842"/>
      <c r="D1663" s="830"/>
    </row>
    <row r="1664" spans="1:6" ht="25.5">
      <c r="A1664" s="827"/>
      <c r="B1664" s="832" t="s">
        <v>2617</v>
      </c>
      <c r="C1664" s="842"/>
      <c r="D1664" s="830"/>
    </row>
    <row r="1665" spans="1:6" ht="25.5">
      <c r="A1665" s="827"/>
      <c r="B1665" s="1009" t="s">
        <v>2616</v>
      </c>
      <c r="C1665" s="842"/>
      <c r="D1665" s="830"/>
    </row>
    <row r="1666" spans="1:6" ht="25.5">
      <c r="A1666" s="827"/>
      <c r="B1666" s="832" t="s">
        <v>2615</v>
      </c>
      <c r="C1666" s="842"/>
      <c r="D1666" s="830"/>
    </row>
    <row r="1667" spans="1:6">
      <c r="A1667" s="827"/>
      <c r="B1667" s="1009"/>
      <c r="C1667" s="842"/>
      <c r="D1667" s="830"/>
    </row>
    <row r="1668" spans="1:6" ht="25.5">
      <c r="A1668" s="827"/>
      <c r="B1668" s="1009" t="s">
        <v>2614</v>
      </c>
      <c r="C1668" s="842"/>
      <c r="D1668" s="830"/>
    </row>
    <row r="1669" spans="1:6">
      <c r="A1669" s="827"/>
      <c r="B1669" s="1010"/>
      <c r="C1669" s="842"/>
      <c r="D1669" s="830"/>
    </row>
    <row r="1670" spans="1:6">
      <c r="A1670" s="827"/>
      <c r="B1670" s="974"/>
      <c r="C1670" s="842"/>
      <c r="D1670" s="830"/>
    </row>
    <row r="1671" spans="1:6">
      <c r="A1671" s="827"/>
      <c r="B1671" s="974"/>
      <c r="C1671" s="842"/>
      <c r="D1671" s="830"/>
    </row>
    <row r="1672" spans="1:6">
      <c r="A1672" s="827"/>
      <c r="B1672" s="974"/>
      <c r="C1672" s="842"/>
      <c r="D1672" s="830"/>
    </row>
    <row r="1673" spans="1:6">
      <c r="A1673" s="827"/>
      <c r="B1673" s="974"/>
      <c r="C1673" s="842"/>
      <c r="D1673" s="830"/>
    </row>
    <row r="1674" spans="1:6">
      <c r="A1674" s="827"/>
      <c r="B1674" s="974"/>
      <c r="C1674" s="842"/>
      <c r="D1674" s="830"/>
      <c r="E1674" s="774"/>
      <c r="F1674" s="807"/>
    </row>
    <row r="1675" spans="1:6">
      <c r="A1675" s="827"/>
      <c r="B1675" s="974"/>
      <c r="C1675" s="842"/>
      <c r="D1675" s="830"/>
      <c r="E1675" s="774"/>
      <c r="F1675" s="807"/>
    </row>
    <row r="1676" spans="1:6">
      <c r="A1676" s="827"/>
      <c r="B1676" s="974"/>
      <c r="C1676" s="842"/>
      <c r="D1676" s="830"/>
      <c r="E1676" s="774"/>
      <c r="F1676" s="807"/>
    </row>
    <row r="1677" spans="1:6">
      <c r="A1677" s="827"/>
      <c r="B1677" s="974"/>
      <c r="C1677" s="842"/>
      <c r="D1677" s="830"/>
      <c r="E1677" s="774"/>
      <c r="F1677" s="807"/>
    </row>
    <row r="1678" spans="1:6">
      <c r="A1678" s="827"/>
    </row>
    <row r="1679" spans="1:6">
      <c r="A1679" s="827"/>
    </row>
    <row r="1680" spans="1:6">
      <c r="A1680" s="827"/>
    </row>
  </sheetData>
  <sheetProtection algorithmName="SHA-512" hashValue="YMGq3QeoM45DtFfkKU/cKQMgsjdRLGtJIuE5GOBww6+N2jQYeGyROI+b7yw7dMTn8weSJVhvbvWmj4xZt/j3aQ==" saltValue="/aN+NEf7+NkEiwWijRfb2A==" spinCount="100000" sheet="1" objects="1" scenarios="1"/>
  <mergeCells count="39">
    <mergeCell ref="C2:D2"/>
    <mergeCell ref="C4:E4"/>
    <mergeCell ref="B10:F10"/>
    <mergeCell ref="B11:F11"/>
    <mergeCell ref="B12:F12"/>
    <mergeCell ref="B13:F13"/>
    <mergeCell ref="B14:F14"/>
    <mergeCell ref="B17:F17"/>
    <mergeCell ref="B18:F18"/>
    <mergeCell ref="B19:F19"/>
    <mergeCell ref="B958:H958"/>
    <mergeCell ref="B967:C967"/>
    <mergeCell ref="B23:F23"/>
    <mergeCell ref="B15:F15"/>
    <mergeCell ref="B16:F16"/>
    <mergeCell ref="B20:F20"/>
    <mergeCell ref="B21:F21"/>
    <mergeCell ref="B22:F22"/>
    <mergeCell ref="D969:H969"/>
    <mergeCell ref="B985:H985"/>
    <mergeCell ref="C987:H987"/>
    <mergeCell ref="C988:H988"/>
    <mergeCell ref="C989:H989"/>
    <mergeCell ref="C990:H990"/>
    <mergeCell ref="C991:H991"/>
    <mergeCell ref="C992:H992"/>
    <mergeCell ref="C993:H993"/>
    <mergeCell ref="C994:H994"/>
    <mergeCell ref="C995:H995"/>
    <mergeCell ref="C996:H996"/>
    <mergeCell ref="C997:H997"/>
    <mergeCell ref="C998:H998"/>
    <mergeCell ref="C999:H999"/>
    <mergeCell ref="C1005:H1005"/>
    <mergeCell ref="C1000:H1000"/>
    <mergeCell ref="C1001:H1001"/>
    <mergeCell ref="C1002:H1002"/>
    <mergeCell ref="C1003:H1003"/>
    <mergeCell ref="C1004:H1004"/>
  </mergeCells>
  <pageMargins left="0.78740157480314965" right="0.19685039370078741" top="0.23622047244094491" bottom="0.59055118110236227" header="0.23622047244094491" footer="0.59055118110236227"/>
  <pageSetup paperSize="9" orientation="portrait" useFirstPageNumber="1" horizontalDpi="300" verticalDpi="300" r:id="rId1"/>
  <headerFooter alignWithMargins="0">
    <oddHeader>&amp;R&amp;8
&amp;P</oddHeader>
  </headerFooter>
  <rowBreaks count="41" manualBreakCount="41">
    <brk id="24" max="5" man="1"/>
    <brk id="64" max="5" man="1"/>
    <brk id="101" max="5" man="1"/>
    <brk id="183" max="5" man="1"/>
    <brk id="221" max="5" man="1"/>
    <brk id="243" max="5" man="1"/>
    <brk id="274" max="5" man="1"/>
    <brk id="296" max="5" man="1"/>
    <brk id="327" max="5" man="1"/>
    <brk id="367" max="5" man="1"/>
    <brk id="386" max="5" man="1"/>
    <brk id="466" max="5" man="1"/>
    <brk id="496" max="5" man="1"/>
    <brk id="522" max="5" man="1"/>
    <brk id="550" max="5" man="1"/>
    <brk id="575" max="5" man="1"/>
    <brk id="604" max="5" man="1"/>
    <brk id="656" max="5" man="1"/>
    <brk id="682" max="5" man="1"/>
    <brk id="707" max="5" man="1"/>
    <brk id="733" max="5" man="1"/>
    <brk id="806" max="5" man="1"/>
    <brk id="816" max="5" man="1"/>
    <brk id="1041" max="5" man="1"/>
    <brk id="1067" max="5" man="1"/>
    <brk id="1114" max="5" man="1"/>
    <brk id="1151" max="5" man="1"/>
    <brk id="1204" max="5" man="1"/>
    <brk id="1216" max="5" man="1"/>
    <brk id="1237" max="5" man="1"/>
    <brk id="1267" max="5" man="1"/>
    <brk id="1311" max="5" man="1"/>
    <brk id="1357" max="5" man="1"/>
    <brk id="1393" max="5" man="1"/>
    <brk id="1412" max="5" man="1"/>
    <brk id="1453" max="5" man="1"/>
    <brk id="1486" max="5" man="1"/>
    <brk id="1516" max="5" man="1"/>
    <brk id="1549" max="5" man="1"/>
    <brk id="1578" max="5" man="1"/>
    <brk id="1623" max="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G103"/>
  <sheetViews>
    <sheetView showZeros="0" view="pageBreakPreview" zoomScale="90" zoomScaleSheetLayoutView="90" workbookViewId="0">
      <selection activeCell="B2" sqref="B2"/>
    </sheetView>
  </sheetViews>
  <sheetFormatPr defaultColWidth="9.140625" defaultRowHeight="12.75"/>
  <cols>
    <col min="1" max="1" width="10.28515625" style="329" customWidth="1"/>
    <col min="2" max="2" width="43.5703125" style="328" customWidth="1"/>
    <col min="3" max="3" width="7.28515625" style="327" customWidth="1"/>
    <col min="4" max="4" width="8.5703125" style="363" customWidth="1"/>
    <col min="5" max="5" width="10.85546875" style="1013" customWidth="1"/>
    <col min="6" max="6" width="12.42578125" style="310" customWidth="1"/>
    <col min="7" max="16384" width="9.140625" style="325"/>
  </cols>
  <sheetData>
    <row r="1" spans="1:6" s="358" customFormat="1">
      <c r="A1" s="359" t="s">
        <v>2603</v>
      </c>
      <c r="B1" s="359" t="s">
        <v>2602</v>
      </c>
      <c r="C1" s="359" t="s">
        <v>2601</v>
      </c>
      <c r="D1" s="451" t="s">
        <v>89</v>
      </c>
      <c r="E1" s="450" t="s">
        <v>2600</v>
      </c>
      <c r="F1" s="450" t="s">
        <v>2599</v>
      </c>
    </row>
    <row r="2" spans="1:6" s="358" customFormat="1">
      <c r="A2" s="359"/>
      <c r="B2" s="359"/>
      <c r="C2" s="359"/>
      <c r="D2" s="451"/>
      <c r="E2" s="450"/>
      <c r="F2" s="450"/>
    </row>
    <row r="3" spans="1:6" ht="15">
      <c r="A3" s="332"/>
      <c r="B3" s="353" t="s">
        <v>0</v>
      </c>
      <c r="C3" s="331"/>
      <c r="D3" s="352"/>
      <c r="E3" s="352"/>
      <c r="F3" s="352"/>
    </row>
    <row r="4" spans="1:6" s="358" customFormat="1" ht="25.5">
      <c r="A4" s="389"/>
      <c r="B4" s="1027" t="s">
        <v>3332</v>
      </c>
      <c r="C4" s="1027"/>
      <c r="D4" s="1027"/>
      <c r="E4" s="1027"/>
      <c r="F4" s="1027"/>
    </row>
    <row r="5" spans="1:6" s="358" customFormat="1" ht="51">
      <c r="A5" s="389"/>
      <c r="B5" s="1027" t="s">
        <v>3331</v>
      </c>
      <c r="C5" s="1027"/>
      <c r="D5" s="1027"/>
      <c r="E5" s="1027"/>
      <c r="F5" s="1027"/>
    </row>
    <row r="6" spans="1:6" s="358" customFormat="1" ht="38.25">
      <c r="A6" s="389"/>
      <c r="B6" s="1027" t="s">
        <v>3330</v>
      </c>
      <c r="C6" s="1027"/>
      <c r="D6" s="1027"/>
      <c r="E6" s="1027"/>
      <c r="F6" s="1027"/>
    </row>
    <row r="7" spans="1:6" s="358" customFormat="1" ht="38.25">
      <c r="A7" s="389"/>
      <c r="B7" s="1027" t="s">
        <v>3329</v>
      </c>
      <c r="C7" s="1027"/>
      <c r="D7" s="1027"/>
      <c r="E7" s="1027"/>
      <c r="F7" s="1027"/>
    </row>
    <row r="8" spans="1:6" s="358" customFormat="1" ht="25.5">
      <c r="A8" s="389"/>
      <c r="B8" s="1027" t="s">
        <v>3328</v>
      </c>
      <c r="C8" s="1027"/>
      <c r="D8" s="1027"/>
      <c r="E8" s="1027"/>
      <c r="F8" s="1027"/>
    </row>
    <row r="9" spans="1:6" s="358" customFormat="1" ht="76.5">
      <c r="A9" s="389"/>
      <c r="B9" s="1027" t="s">
        <v>3327</v>
      </c>
      <c r="C9" s="1027"/>
      <c r="D9" s="1027"/>
      <c r="E9" s="1027"/>
      <c r="F9" s="1027"/>
    </row>
    <row r="10" spans="1:6" s="358" customFormat="1" ht="63.75">
      <c r="A10" s="389"/>
      <c r="B10" s="1027" t="s">
        <v>3326</v>
      </c>
      <c r="C10" s="1027"/>
      <c r="D10" s="1027"/>
      <c r="E10" s="1027"/>
      <c r="F10" s="1027"/>
    </row>
    <row r="11" spans="1:6" s="358" customFormat="1" ht="63.75">
      <c r="A11" s="389"/>
      <c r="B11" s="1027" t="s">
        <v>3325</v>
      </c>
      <c r="C11" s="1027"/>
      <c r="D11" s="1027"/>
      <c r="E11" s="1027"/>
      <c r="F11" s="1027"/>
    </row>
    <row r="12" spans="1:6" s="358" customFormat="1" ht="63.75">
      <c r="A12" s="389"/>
      <c r="B12" s="1027" t="s">
        <v>3324</v>
      </c>
      <c r="C12" s="1027"/>
      <c r="D12" s="1027"/>
      <c r="E12" s="1027"/>
      <c r="F12" s="1027"/>
    </row>
    <row r="13" spans="1:6" s="358" customFormat="1" ht="38.25">
      <c r="A13" s="389"/>
      <c r="B13" s="1028" t="s">
        <v>3323</v>
      </c>
      <c r="C13" s="1028"/>
      <c r="D13" s="1028"/>
      <c r="E13" s="1028"/>
      <c r="F13" s="1028"/>
    </row>
    <row r="14" spans="1:6" s="358" customFormat="1">
      <c r="A14" s="389"/>
      <c r="B14" s="1027" t="s">
        <v>3322</v>
      </c>
      <c r="C14" s="1027"/>
      <c r="D14" s="1027"/>
      <c r="E14" s="1027"/>
      <c r="F14" s="1027"/>
    </row>
    <row r="15" spans="1:6" s="358" customFormat="1" ht="38.25">
      <c r="A15" s="389"/>
      <c r="B15" s="1027" t="s">
        <v>3321</v>
      </c>
      <c r="C15" s="1027"/>
      <c r="D15" s="1027"/>
      <c r="E15" s="1027"/>
      <c r="F15" s="1027"/>
    </row>
    <row r="16" spans="1:6" s="358" customFormat="1" ht="25.5">
      <c r="A16" s="389"/>
      <c r="B16" s="1027" t="s">
        <v>3320</v>
      </c>
      <c r="C16" s="1027"/>
      <c r="D16" s="1027"/>
      <c r="E16" s="1027"/>
      <c r="F16" s="1027"/>
    </row>
    <row r="17" spans="1:6" s="358" customFormat="1" ht="25.5">
      <c r="A17" s="389"/>
      <c r="B17" s="1027" t="s">
        <v>3933</v>
      </c>
      <c r="C17" s="1027"/>
      <c r="D17" s="1027"/>
      <c r="E17" s="1027"/>
      <c r="F17" s="1027"/>
    </row>
    <row r="18" spans="1:6" ht="15">
      <c r="A18" s="334"/>
      <c r="B18" s="449"/>
      <c r="C18" s="331"/>
      <c r="D18" s="352"/>
      <c r="E18" s="352"/>
      <c r="F18" s="352"/>
    </row>
    <row r="19" spans="1:6" s="413" customFormat="1">
      <c r="A19" s="341"/>
      <c r="B19" s="448"/>
      <c r="C19" s="447"/>
      <c r="D19" s="446"/>
      <c r="E19" s="446"/>
      <c r="F19" s="446"/>
    </row>
    <row r="20" spans="1:6" s="316" customFormat="1">
      <c r="A20" s="334" t="s">
        <v>1232</v>
      </c>
      <c r="B20" s="445" t="s">
        <v>2620</v>
      </c>
      <c r="C20" s="331"/>
      <c r="D20" s="352"/>
      <c r="E20" s="743"/>
      <c r="F20" s="444"/>
    </row>
    <row r="21" spans="1:6" ht="15.75">
      <c r="A21" s="332"/>
      <c r="B21" s="443"/>
      <c r="C21" s="372"/>
      <c r="D21" s="352"/>
      <c r="E21" s="743"/>
      <c r="F21" s="352"/>
    </row>
    <row r="22" spans="1:6" ht="63.75">
      <c r="A22" s="332"/>
      <c r="B22" s="321" t="s">
        <v>3376</v>
      </c>
      <c r="C22" s="357"/>
      <c r="D22" s="352"/>
      <c r="E22" s="743"/>
      <c r="F22" s="352"/>
    </row>
    <row r="23" spans="1:6" ht="63.75">
      <c r="A23" s="364"/>
      <c r="B23" s="442" t="s">
        <v>3375</v>
      </c>
      <c r="C23" s="379"/>
      <c r="D23" s="312"/>
      <c r="E23" s="773"/>
      <c r="F23" s="312">
        <f>E23*D23</f>
        <v>0</v>
      </c>
    </row>
    <row r="24" spans="1:6" s="316" customFormat="1">
      <c r="A24" s="364"/>
      <c r="C24" s="320"/>
      <c r="D24" s="310"/>
      <c r="E24" s="1013"/>
      <c r="F24" s="310"/>
    </row>
    <row r="25" spans="1:6" s="319" customFormat="1">
      <c r="A25" s="371" t="s">
        <v>1</v>
      </c>
      <c r="B25" s="319" t="s">
        <v>3352</v>
      </c>
      <c r="C25" s="318"/>
      <c r="D25" s="315"/>
      <c r="E25" s="1014"/>
      <c r="F25" s="322"/>
    </row>
    <row r="26" spans="1:6" s="319" customFormat="1">
      <c r="A26" s="371"/>
      <c r="C26" s="318"/>
      <c r="D26" s="315"/>
      <c r="E26" s="1014"/>
      <c r="F26" s="322"/>
    </row>
    <row r="27" spans="1:6" s="381" customFormat="1">
      <c r="A27" s="366" t="s">
        <v>387</v>
      </c>
      <c r="B27" s="382" t="s">
        <v>3374</v>
      </c>
      <c r="C27" s="379" t="s">
        <v>93</v>
      </c>
      <c r="D27" s="312">
        <v>1</v>
      </c>
      <c r="E27" s="1015"/>
      <c r="F27" s="430">
        <f>E27*D27</f>
        <v>0</v>
      </c>
    </row>
    <row r="28" spans="1:6" s="381" customFormat="1">
      <c r="A28" s="366"/>
      <c r="B28" s="382"/>
      <c r="C28" s="379"/>
      <c r="D28" s="312"/>
      <c r="E28" s="1015"/>
      <c r="F28" s="430"/>
    </row>
    <row r="29" spans="1:6" s="381" customFormat="1" ht="13.5" thickBot="1">
      <c r="A29" s="378" t="s">
        <v>389</v>
      </c>
      <c r="B29" s="380" t="s">
        <v>3373</v>
      </c>
      <c r="C29" s="376" t="s">
        <v>93</v>
      </c>
      <c r="D29" s="313">
        <v>1</v>
      </c>
      <c r="E29" s="1016"/>
      <c r="F29" s="374">
        <f>E29*D29</f>
        <v>0</v>
      </c>
    </row>
    <row r="30" spans="1:6" s="381" customFormat="1" ht="13.5" thickTop="1">
      <c r="A30" s="389" t="s">
        <v>1</v>
      </c>
      <c r="B30" s="441" t="s">
        <v>1196</v>
      </c>
      <c r="C30" s="379"/>
      <c r="D30" s="312"/>
      <c r="E30" s="1015"/>
      <c r="F30" s="430"/>
    </row>
    <row r="31" spans="1:6" s="381" customFormat="1">
      <c r="A31" s="366"/>
      <c r="B31" s="414"/>
      <c r="C31" s="379"/>
      <c r="D31" s="312"/>
      <c r="E31" s="1015"/>
      <c r="F31" s="430"/>
    </row>
    <row r="32" spans="1:6" s="319" customFormat="1">
      <c r="A32" s="371" t="s">
        <v>94</v>
      </c>
      <c r="B32" s="319" t="s">
        <v>2677</v>
      </c>
      <c r="C32" s="318"/>
      <c r="D32" s="315"/>
      <c r="E32" s="1014"/>
      <c r="F32" s="322"/>
    </row>
    <row r="33" spans="1:6" s="319" customFormat="1">
      <c r="A33" s="371"/>
      <c r="C33" s="318"/>
      <c r="D33" s="315"/>
      <c r="E33" s="1014"/>
      <c r="F33" s="322"/>
    </row>
    <row r="34" spans="1:6" ht="25.5">
      <c r="A34" s="364" t="s">
        <v>387</v>
      </c>
      <c r="B34" s="383" t="s">
        <v>3372</v>
      </c>
      <c r="C34" s="317"/>
      <c r="D34" s="310"/>
      <c r="E34" s="1017"/>
      <c r="F34" s="325"/>
    </row>
    <row r="35" spans="1:6">
      <c r="A35" s="364"/>
      <c r="B35" s="383"/>
      <c r="C35" s="379" t="s">
        <v>1529</v>
      </c>
      <c r="D35" s="312">
        <v>1</v>
      </c>
      <c r="E35" s="1015"/>
      <c r="F35" s="312">
        <f>E35*D35</f>
        <v>0</v>
      </c>
    </row>
    <row r="36" spans="1:6">
      <c r="A36" s="364"/>
      <c r="B36" s="365"/>
      <c r="C36" s="317"/>
      <c r="D36" s="310"/>
      <c r="E36" s="1017"/>
      <c r="F36" s="325"/>
    </row>
    <row r="37" spans="1:6" ht="63.75">
      <c r="A37" s="364" t="s">
        <v>389</v>
      </c>
      <c r="B37" s="383" t="s">
        <v>3371</v>
      </c>
      <c r="C37" s="379" t="s">
        <v>93</v>
      </c>
      <c r="D37" s="312">
        <v>1</v>
      </c>
      <c r="E37" s="1015"/>
      <c r="F37" s="430">
        <f>E37*D37</f>
        <v>0</v>
      </c>
    </row>
    <row r="38" spans="1:6">
      <c r="A38" s="364"/>
      <c r="B38" s="383"/>
      <c r="C38" s="379"/>
      <c r="D38" s="312"/>
      <c r="E38" s="1015"/>
      <c r="F38" s="430"/>
    </row>
    <row r="39" spans="1:6" s="381" customFormat="1">
      <c r="A39" s="366" t="s">
        <v>391</v>
      </c>
      <c r="B39" s="382" t="s">
        <v>3370</v>
      </c>
      <c r="C39" s="379" t="s">
        <v>93</v>
      </c>
      <c r="D39" s="312">
        <v>1</v>
      </c>
      <c r="E39" s="1015"/>
      <c r="F39" s="430">
        <f>E39*D39</f>
        <v>0</v>
      </c>
    </row>
    <row r="40" spans="1:6" s="381" customFormat="1">
      <c r="A40" s="366"/>
      <c r="B40" s="382"/>
      <c r="C40" s="379"/>
      <c r="D40" s="312"/>
      <c r="E40" s="1015"/>
      <c r="F40" s="430"/>
    </row>
    <row r="41" spans="1:6">
      <c r="A41" s="371" t="s">
        <v>94</v>
      </c>
      <c r="B41" s="367" t="s">
        <v>2619</v>
      </c>
      <c r="C41" s="317"/>
      <c r="D41" s="310"/>
      <c r="E41" s="1017"/>
      <c r="F41" s="322">
        <f>SUM(F35:F40)</f>
        <v>0</v>
      </c>
    </row>
    <row r="42" spans="1:6">
      <c r="A42" s="364"/>
      <c r="B42" s="367"/>
      <c r="C42" s="317"/>
      <c r="D42" s="310"/>
      <c r="E42" s="1017"/>
      <c r="F42" s="312"/>
    </row>
    <row r="43" spans="1:6" s="319" customFormat="1">
      <c r="A43" s="371" t="s">
        <v>97</v>
      </c>
      <c r="B43" s="319" t="s">
        <v>3351</v>
      </c>
      <c r="C43" s="318"/>
      <c r="D43" s="315"/>
      <c r="E43" s="1014"/>
      <c r="F43" s="315"/>
    </row>
    <row r="44" spans="1:6">
      <c r="A44" s="364"/>
      <c r="B44" s="316"/>
      <c r="C44" s="317"/>
      <c r="D44" s="310"/>
      <c r="E44" s="1017"/>
      <c r="F44" s="325"/>
    </row>
    <row r="45" spans="1:6" ht="102">
      <c r="A45" s="364" t="s">
        <v>387</v>
      </c>
      <c r="B45" s="1767" t="s">
        <v>3984</v>
      </c>
      <c r="C45" s="317"/>
      <c r="D45" s="440"/>
      <c r="E45" s="1015"/>
      <c r="F45" s="381"/>
    </row>
    <row r="46" spans="1:6">
      <c r="A46" s="364"/>
      <c r="B46" s="365" t="s">
        <v>3369</v>
      </c>
      <c r="C46" s="379" t="s">
        <v>950</v>
      </c>
      <c r="D46" s="440">
        <v>18</v>
      </c>
      <c r="E46" s="1015"/>
      <c r="F46" s="381"/>
    </row>
    <row r="47" spans="1:6">
      <c r="A47" s="364"/>
      <c r="B47" s="365"/>
      <c r="C47" s="317"/>
      <c r="D47" s="310"/>
      <c r="E47" s="1017"/>
      <c r="F47" s="325"/>
    </row>
    <row r="48" spans="1:6" s="316" customFormat="1">
      <c r="A48" s="364" t="s">
        <v>389</v>
      </c>
      <c r="B48" s="316" t="s">
        <v>3368</v>
      </c>
      <c r="C48" s="320"/>
      <c r="D48" s="310"/>
      <c r="E48" s="1013"/>
      <c r="F48" s="310"/>
    </row>
    <row r="49" spans="1:6" s="316" customFormat="1">
      <c r="A49" s="364"/>
      <c r="B49" s="316" t="s">
        <v>3367</v>
      </c>
      <c r="C49" s="372" t="s">
        <v>93</v>
      </c>
      <c r="D49" s="352">
        <v>3</v>
      </c>
      <c r="E49" s="743"/>
      <c r="F49" s="352">
        <f>E49</f>
        <v>0</v>
      </c>
    </row>
    <row r="50" spans="1:6" s="316" customFormat="1">
      <c r="A50" s="364"/>
      <c r="C50" s="372"/>
      <c r="D50" s="352"/>
      <c r="E50" s="743"/>
      <c r="F50" s="352"/>
    </row>
    <row r="51" spans="1:6" s="316" customFormat="1">
      <c r="A51" s="402" t="s">
        <v>391</v>
      </c>
      <c r="B51" s="311" t="s">
        <v>3366</v>
      </c>
      <c r="D51" s="326"/>
      <c r="E51" s="1018"/>
    </row>
    <row r="52" spans="1:6" s="316" customFormat="1">
      <c r="A52" s="364"/>
      <c r="B52" s="316" t="s">
        <v>3365</v>
      </c>
      <c r="C52" s="372" t="s">
        <v>93</v>
      </c>
      <c r="D52" s="352">
        <v>3</v>
      </c>
      <c r="E52" s="743"/>
      <c r="F52" s="352">
        <f>E52*D52</f>
        <v>0</v>
      </c>
    </row>
    <row r="53" spans="1:6" s="316" customFormat="1">
      <c r="A53" s="364"/>
      <c r="D53" s="326"/>
      <c r="E53" s="1018"/>
    </row>
    <row r="54" spans="1:6" s="316" customFormat="1">
      <c r="A54" s="364" t="s">
        <v>393</v>
      </c>
      <c r="B54" s="316" t="s">
        <v>3364</v>
      </c>
      <c r="C54" s="372" t="s">
        <v>93</v>
      </c>
      <c r="D54" s="352">
        <v>1</v>
      </c>
      <c r="E54" s="743"/>
      <c r="F54" s="352">
        <f>E54*D54</f>
        <v>0</v>
      </c>
    </row>
    <row r="55" spans="1:6" s="316" customFormat="1">
      <c r="A55" s="364"/>
      <c r="C55" s="372"/>
      <c r="D55" s="352"/>
      <c r="E55" s="743"/>
      <c r="F55" s="352"/>
    </row>
    <row r="56" spans="1:6" s="316" customFormat="1">
      <c r="A56" s="364" t="s">
        <v>393</v>
      </c>
      <c r="B56" s="316" t="s">
        <v>3363</v>
      </c>
      <c r="C56" s="372" t="s">
        <v>93</v>
      </c>
      <c r="D56" s="352">
        <v>1</v>
      </c>
      <c r="E56" s="743"/>
      <c r="F56" s="352">
        <f>E56*D56</f>
        <v>0</v>
      </c>
    </row>
    <row r="57" spans="1:6" s="316" customFormat="1">
      <c r="A57" s="364"/>
      <c r="C57" s="372"/>
      <c r="D57" s="352"/>
      <c r="E57" s="743"/>
      <c r="F57" s="352"/>
    </row>
    <row r="58" spans="1:6" s="316" customFormat="1">
      <c r="A58" s="364" t="s">
        <v>395</v>
      </c>
      <c r="B58" s="316" t="s">
        <v>3362</v>
      </c>
      <c r="C58" s="372"/>
      <c r="D58" s="352"/>
      <c r="E58" s="743"/>
      <c r="F58" s="352"/>
    </row>
    <row r="59" spans="1:6" s="316" customFormat="1">
      <c r="A59" s="364"/>
      <c r="B59" s="316" t="s">
        <v>3361</v>
      </c>
      <c r="C59" s="372" t="s">
        <v>93</v>
      </c>
      <c r="D59" s="352">
        <v>1</v>
      </c>
      <c r="E59" s="743"/>
      <c r="F59" s="352">
        <f>E59*D59</f>
        <v>0</v>
      </c>
    </row>
    <row r="60" spans="1:6" s="316" customFormat="1" ht="13.5" thickBot="1">
      <c r="A60" s="439"/>
      <c r="B60" s="438" t="s">
        <v>3360</v>
      </c>
      <c r="C60" s="437" t="s">
        <v>93</v>
      </c>
      <c r="D60" s="436">
        <v>3</v>
      </c>
      <c r="E60" s="1019"/>
      <c r="F60" s="436">
        <f>E60*D60</f>
        <v>0</v>
      </c>
    </row>
    <row r="61" spans="1:6">
      <c r="A61" s="371" t="s">
        <v>97</v>
      </c>
      <c r="B61" s="367" t="s">
        <v>2619</v>
      </c>
      <c r="C61" s="317"/>
      <c r="D61" s="310"/>
      <c r="E61" s="1017"/>
      <c r="F61" s="322">
        <f>SUM(F45:F60)</f>
        <v>0</v>
      </c>
    </row>
    <row r="62" spans="1:6" s="319" customFormat="1">
      <c r="A62" s="371" t="s">
        <v>97</v>
      </c>
      <c r="B62" s="319" t="s">
        <v>2660</v>
      </c>
      <c r="C62" s="323"/>
      <c r="D62" s="315"/>
      <c r="E62" s="1020"/>
      <c r="F62" s="315"/>
    </row>
    <row r="63" spans="1:6" s="316" customFormat="1">
      <c r="A63" s="364"/>
      <c r="C63" s="320"/>
      <c r="D63" s="310"/>
      <c r="E63" s="1013"/>
      <c r="F63" s="310"/>
    </row>
    <row r="64" spans="1:6" s="316" customFormat="1">
      <c r="A64" s="364"/>
      <c r="C64" s="372"/>
      <c r="D64" s="352"/>
      <c r="E64" s="743"/>
      <c r="F64" s="352"/>
    </row>
    <row r="65" spans="1:7" s="319" customFormat="1">
      <c r="A65" s="371" t="s">
        <v>98</v>
      </c>
      <c r="B65" s="319" t="s">
        <v>2650</v>
      </c>
      <c r="C65" s="324"/>
      <c r="D65" s="315"/>
      <c r="E65" s="1020"/>
      <c r="F65" s="315"/>
    </row>
    <row r="66" spans="1:7" s="316" customFormat="1">
      <c r="A66" s="364"/>
      <c r="C66" s="320"/>
      <c r="D66" s="310"/>
      <c r="E66" s="1013"/>
      <c r="F66" s="310"/>
    </row>
    <row r="67" spans="1:7" s="316" customFormat="1" ht="26.25" thickBot="1">
      <c r="A67" s="378" t="s">
        <v>387</v>
      </c>
      <c r="B67" s="377" t="s">
        <v>3359</v>
      </c>
      <c r="C67" s="375" t="s">
        <v>93</v>
      </c>
      <c r="D67" s="374">
        <v>3</v>
      </c>
      <c r="E67" s="1021"/>
      <c r="F67" s="374">
        <f>E67*D67</f>
        <v>0</v>
      </c>
    </row>
    <row r="68" spans="1:7" s="319" customFormat="1" ht="13.5" thickTop="1">
      <c r="A68" s="371" t="s">
        <v>98</v>
      </c>
      <c r="B68" s="319" t="s">
        <v>1196</v>
      </c>
      <c r="C68" s="323"/>
      <c r="D68" s="315"/>
      <c r="E68" s="1020"/>
      <c r="F68" s="315">
        <f>F67</f>
        <v>0</v>
      </c>
    </row>
    <row r="69" spans="1:7" s="316" customFormat="1">
      <c r="A69" s="364"/>
      <c r="C69" s="320"/>
      <c r="D69" s="310"/>
      <c r="E69" s="1013"/>
      <c r="F69" s="310"/>
    </row>
    <row r="70" spans="1:7" s="319" customFormat="1">
      <c r="A70" s="371" t="s">
        <v>101</v>
      </c>
      <c r="B70" s="319" t="s">
        <v>2648</v>
      </c>
      <c r="C70" s="324"/>
      <c r="D70" s="315"/>
      <c r="E70" s="1020"/>
      <c r="F70" s="315"/>
    </row>
    <row r="71" spans="1:7" s="316" customFormat="1">
      <c r="A71" s="364"/>
      <c r="C71" s="320"/>
      <c r="D71" s="373"/>
      <c r="E71" s="1013"/>
      <c r="F71" s="310"/>
      <c r="G71" s="435"/>
    </row>
    <row r="72" spans="1:7" s="382" customFormat="1" ht="39" thickBot="1">
      <c r="A72" s="378" t="s">
        <v>387</v>
      </c>
      <c r="B72" s="377" t="s">
        <v>3358</v>
      </c>
      <c r="C72" s="375" t="s">
        <v>103</v>
      </c>
      <c r="D72" s="374">
        <v>3</v>
      </c>
      <c r="E72" s="1021"/>
      <c r="F72" s="374">
        <f>E72*D72</f>
        <v>0</v>
      </c>
    </row>
    <row r="73" spans="1:7" s="316" customFormat="1" ht="13.5" thickTop="1">
      <c r="A73" s="371" t="s">
        <v>101</v>
      </c>
      <c r="B73" s="319" t="s">
        <v>1196</v>
      </c>
      <c r="C73" s="320"/>
      <c r="D73" s="310"/>
      <c r="E73" s="1013"/>
      <c r="F73" s="315">
        <f>F72</f>
        <v>0</v>
      </c>
    </row>
    <row r="74" spans="1:7" s="316" customFormat="1">
      <c r="A74" s="364"/>
      <c r="C74" s="320"/>
      <c r="D74" s="310"/>
      <c r="E74" s="1013"/>
      <c r="F74" s="310"/>
    </row>
    <row r="75" spans="1:7" s="319" customFormat="1">
      <c r="A75" s="371" t="s">
        <v>110</v>
      </c>
      <c r="B75" s="319" t="s">
        <v>2645</v>
      </c>
      <c r="C75" s="324"/>
      <c r="D75" s="315"/>
      <c r="E75" s="1020"/>
      <c r="F75" s="315"/>
    </row>
    <row r="76" spans="1:7" s="316" customFormat="1">
      <c r="A76" s="364"/>
      <c r="C76" s="320"/>
      <c r="D76" s="310"/>
      <c r="E76" s="1013"/>
      <c r="F76" s="310"/>
    </row>
    <row r="77" spans="1:7" s="316" customFormat="1" ht="51.75" thickBot="1">
      <c r="A77" s="378" t="s">
        <v>387</v>
      </c>
      <c r="B77" s="377" t="s">
        <v>3357</v>
      </c>
      <c r="C77" s="375" t="s">
        <v>3356</v>
      </c>
      <c r="D77" s="374">
        <v>1</v>
      </c>
      <c r="E77" s="1021"/>
      <c r="F77" s="374">
        <f>E77*D77</f>
        <v>0</v>
      </c>
    </row>
    <row r="78" spans="1:7" s="319" customFormat="1" ht="13.5" thickTop="1">
      <c r="A78" s="371" t="s">
        <v>110</v>
      </c>
      <c r="B78" s="319" t="s">
        <v>1196</v>
      </c>
      <c r="C78" s="323"/>
      <c r="D78" s="315"/>
      <c r="E78" s="1020"/>
      <c r="F78" s="315">
        <f>F77</f>
        <v>0</v>
      </c>
    </row>
    <row r="79" spans="1:7" s="316" customFormat="1">
      <c r="A79" s="364"/>
      <c r="C79" s="320"/>
      <c r="D79" s="310"/>
      <c r="E79" s="1013"/>
      <c r="F79" s="373"/>
    </row>
    <row r="80" spans="1:7" s="405" customFormat="1" ht="51.75" thickBot="1">
      <c r="A80" s="434" t="s">
        <v>116</v>
      </c>
      <c r="B80" s="419" t="s">
        <v>3355</v>
      </c>
      <c r="C80" s="433" t="s">
        <v>1529</v>
      </c>
      <c r="D80" s="432">
        <v>1</v>
      </c>
      <c r="E80" s="1022"/>
      <c r="F80" s="432">
        <f>E80*D80</f>
        <v>0</v>
      </c>
    </row>
    <row r="81" spans="1:6" s="319" customFormat="1" ht="13.5" thickTop="1">
      <c r="A81" s="371" t="s">
        <v>116</v>
      </c>
      <c r="B81" s="319" t="s">
        <v>1196</v>
      </c>
      <c r="C81" s="323"/>
      <c r="D81" s="315"/>
      <c r="E81" s="1020"/>
      <c r="F81" s="315">
        <f>F80</f>
        <v>0</v>
      </c>
    </row>
    <row r="82" spans="1:6" s="316" customFormat="1">
      <c r="A82" s="364"/>
      <c r="C82" s="320"/>
      <c r="D82" s="310"/>
      <c r="E82" s="1013"/>
      <c r="F82" s="373"/>
    </row>
    <row r="83" spans="1:6">
      <c r="A83" s="371" t="s">
        <v>120</v>
      </c>
      <c r="B83" s="409" t="s">
        <v>3349</v>
      </c>
      <c r="E83" s="1023"/>
      <c r="F83" s="430"/>
    </row>
    <row r="84" spans="1:6">
      <c r="A84" s="371"/>
      <c r="B84" s="409"/>
      <c r="E84" s="1023"/>
      <c r="F84" s="430"/>
    </row>
    <row r="85" spans="1:6" s="316" customFormat="1" ht="51">
      <c r="A85" s="364" t="s">
        <v>387</v>
      </c>
      <c r="B85" s="406" t="s">
        <v>3354</v>
      </c>
      <c r="C85" s="431" t="s">
        <v>1529</v>
      </c>
      <c r="D85" s="430">
        <v>1</v>
      </c>
      <c r="E85" s="1023"/>
      <c r="F85" s="430">
        <f>E85*D85</f>
        <v>0</v>
      </c>
    </row>
    <row r="86" spans="1:6" s="316" customFormat="1">
      <c r="A86" s="371"/>
      <c r="B86" s="406"/>
      <c r="C86" s="431"/>
      <c r="D86" s="430"/>
      <c r="E86" s="1023"/>
      <c r="F86" s="430"/>
    </row>
    <row r="87" spans="1:6" ht="38.25">
      <c r="A87" s="332" t="s">
        <v>389</v>
      </c>
      <c r="B87" s="321" t="s">
        <v>3353</v>
      </c>
      <c r="C87" s="372"/>
      <c r="D87" s="352"/>
      <c r="E87" s="743"/>
      <c r="F87" s="352"/>
    </row>
    <row r="88" spans="1:6" s="316" customFormat="1">
      <c r="A88" s="366"/>
      <c r="B88" s="382"/>
      <c r="C88" s="431" t="s">
        <v>93</v>
      </c>
      <c r="D88" s="430">
        <v>1</v>
      </c>
      <c r="E88" s="1023"/>
      <c r="F88" s="430">
        <f>E88*D88</f>
        <v>0</v>
      </c>
    </row>
    <row r="89" spans="1:6" s="316" customFormat="1">
      <c r="A89" s="366"/>
      <c r="B89" s="382"/>
      <c r="C89" s="431"/>
      <c r="D89" s="430"/>
      <c r="E89" s="1023"/>
      <c r="F89" s="430"/>
    </row>
    <row r="90" spans="1:6" s="316" customFormat="1" ht="13.5" thickBot="1">
      <c r="A90" s="366"/>
      <c r="B90" s="382"/>
      <c r="C90" s="431"/>
      <c r="D90" s="430"/>
      <c r="E90" s="1023"/>
      <c r="F90" s="430"/>
    </row>
    <row r="91" spans="1:6" s="319" customFormat="1" ht="13.5" thickTop="1">
      <c r="A91" s="429" t="s">
        <v>120</v>
      </c>
      <c r="B91" s="428" t="s">
        <v>1196</v>
      </c>
      <c r="C91" s="427"/>
      <c r="D91" s="426"/>
      <c r="E91" s="1024"/>
      <c r="F91" s="426">
        <f>SUM(F85:F89)</f>
        <v>0</v>
      </c>
    </row>
    <row r="92" spans="1:6" s="319" customFormat="1">
      <c r="A92" s="389"/>
      <c r="B92" s="413"/>
      <c r="C92" s="425"/>
      <c r="D92" s="322"/>
      <c r="E92" s="1025"/>
      <c r="F92" s="322"/>
    </row>
    <row r="93" spans="1:6" s="319" customFormat="1">
      <c r="A93" s="389" t="s">
        <v>1232</v>
      </c>
      <c r="B93" s="413" t="s">
        <v>2620</v>
      </c>
      <c r="C93" s="425"/>
      <c r="D93" s="322"/>
      <c r="E93" s="1025"/>
      <c r="F93" s="322"/>
    </row>
    <row r="94" spans="1:6" s="319" customFormat="1">
      <c r="A94" s="371" t="s">
        <v>1</v>
      </c>
      <c r="B94" s="319" t="s">
        <v>3352</v>
      </c>
      <c r="C94" s="323"/>
      <c r="D94" s="315"/>
      <c r="E94" s="1020"/>
      <c r="F94" s="315">
        <f>F30</f>
        <v>0</v>
      </c>
    </row>
    <row r="95" spans="1:6" s="319" customFormat="1">
      <c r="A95" s="371" t="s">
        <v>94</v>
      </c>
      <c r="B95" s="319" t="s">
        <v>2677</v>
      </c>
      <c r="C95" s="323"/>
      <c r="D95" s="315"/>
      <c r="E95" s="1020"/>
      <c r="F95" s="315">
        <f>F41</f>
        <v>0</v>
      </c>
    </row>
    <row r="96" spans="1:6" s="319" customFormat="1">
      <c r="A96" s="371" t="s">
        <v>97</v>
      </c>
      <c r="B96" s="319" t="s">
        <v>3351</v>
      </c>
      <c r="C96" s="323"/>
      <c r="D96" s="315"/>
      <c r="E96" s="1020"/>
      <c r="F96" s="315">
        <f>F61</f>
        <v>0</v>
      </c>
    </row>
    <row r="97" spans="1:6" s="319" customFormat="1">
      <c r="A97" s="371" t="s">
        <v>98</v>
      </c>
      <c r="B97" s="319" t="s">
        <v>2650</v>
      </c>
      <c r="C97" s="324"/>
      <c r="D97" s="315"/>
      <c r="E97" s="1020"/>
      <c r="F97" s="315">
        <f>F68</f>
        <v>0</v>
      </c>
    </row>
    <row r="98" spans="1:6" s="319" customFormat="1">
      <c r="A98" s="371" t="s">
        <v>101</v>
      </c>
      <c r="B98" s="319" t="s">
        <v>2648</v>
      </c>
      <c r="C98" s="324"/>
      <c r="D98" s="315"/>
      <c r="E98" s="1020"/>
      <c r="F98" s="315">
        <f>F73</f>
        <v>0</v>
      </c>
    </row>
    <row r="99" spans="1:6" s="413" customFormat="1">
      <c r="A99" s="389" t="s">
        <v>110</v>
      </c>
      <c r="B99" s="413" t="s">
        <v>2645</v>
      </c>
      <c r="C99" s="424"/>
      <c r="D99" s="322"/>
      <c r="E99" s="1025"/>
      <c r="F99" s="322">
        <f>F78</f>
        <v>0</v>
      </c>
    </row>
    <row r="100" spans="1:6" s="410" customFormat="1" ht="38.25">
      <c r="A100" s="423" t="s">
        <v>116</v>
      </c>
      <c r="B100" s="422" t="s">
        <v>3350</v>
      </c>
      <c r="C100" s="421"/>
      <c r="D100" s="339"/>
      <c r="E100" s="1026"/>
      <c r="F100" s="420">
        <f>F81</f>
        <v>0</v>
      </c>
    </row>
    <row r="101" spans="1:6" ht="13.5" thickBot="1">
      <c r="A101" s="370" t="s">
        <v>120</v>
      </c>
      <c r="B101" s="419" t="s">
        <v>3349</v>
      </c>
      <c r="C101" s="369"/>
      <c r="D101" s="368"/>
      <c r="E101" s="1021"/>
      <c r="F101" s="418">
        <f>F91</f>
        <v>0</v>
      </c>
    </row>
    <row r="102" spans="1:6" s="319" customFormat="1" ht="13.5" thickTop="1">
      <c r="A102" s="371"/>
      <c r="B102" s="319" t="s">
        <v>1196</v>
      </c>
      <c r="C102" s="323"/>
      <c r="D102" s="315"/>
      <c r="E102" s="1020"/>
      <c r="F102" s="315">
        <f>SUM(F94:F101)</f>
        <v>0</v>
      </c>
    </row>
    <row r="103" spans="1:6" s="316" customFormat="1">
      <c r="A103" s="364"/>
      <c r="B103" s="319"/>
      <c r="C103" s="320"/>
      <c r="D103" s="310"/>
      <c r="E103" s="1013"/>
      <c r="F103" s="310"/>
    </row>
  </sheetData>
  <sheetProtection algorithmName="SHA-512" hashValue="0gDWWxCKQkVHt+/G/94QZa5Sgt3UlP0wEn1NqAG2rY3Bp+ZzveC/krQKAWL47b0IDENz3DxacoBCRdGzQeIWWQ==" saltValue="yyD9GA7Hf+ya8ZOHop9GMg==" spinCount="100000" sheet="1" objects="1" scenarios="1"/>
  <printOptions horizontalCentered="1" gridLines="1"/>
  <pageMargins left="0.70866141732283472" right="0.70866141732283472" top="0.74803149606299213" bottom="0.74803149606299213" header="0.31496062992125984" footer="0.31496062992125984"/>
  <pageSetup paperSize="9" scale="95" fitToHeight="0" orientation="portrait" r:id="rId1"/>
  <headerFooter>
    <oddHeader>&amp;L&amp;8ARHINGTRADE d.o.o.
Gajeva 47
ZAGREB
&amp;C&amp;8DOM ZA STARIJE OSOBE KSAVER-NEMETOVA 2,ZAGREB
&amp;10
&amp;R&amp;8stranica &amp;P/&amp;N</oddHeader>
  </headerFooter>
  <rowBreaks count="2" manualBreakCount="2">
    <brk id="18" max="5" man="1"/>
    <brk id="64" max="5"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41"/>
  <sheetViews>
    <sheetView zoomScale="120" zoomScaleNormal="120" workbookViewId="0">
      <selection activeCell="A2" sqref="A2"/>
    </sheetView>
  </sheetViews>
  <sheetFormatPr defaultColWidth="8.85546875" defaultRowHeight="12.75"/>
  <cols>
    <col min="1" max="1" width="8.85546875" style="1194"/>
    <col min="2" max="2" width="48.5703125" style="1389" customWidth="1"/>
    <col min="3" max="4" width="8.85546875" style="1194"/>
    <col min="5" max="5" width="8.85546875" style="1976"/>
    <col min="6" max="6" width="13.28515625" style="1194" customWidth="1"/>
    <col min="7" max="16384" width="8.85546875" style="1194"/>
  </cols>
  <sheetData>
    <row r="1" spans="1:6" ht="30.75" customHeight="1" thickBot="1">
      <c r="A1" s="1969" t="s">
        <v>973</v>
      </c>
      <c r="B1" s="1970" t="s">
        <v>974</v>
      </c>
      <c r="C1" s="1971" t="s">
        <v>975</v>
      </c>
      <c r="D1" s="1971" t="s">
        <v>89</v>
      </c>
      <c r="E1" s="1972" t="s">
        <v>976</v>
      </c>
      <c r="F1" s="1971" t="s">
        <v>977</v>
      </c>
    </row>
    <row r="2" spans="1:6" ht="15">
      <c r="A2" s="493" t="s">
        <v>1</v>
      </c>
      <c r="B2" s="494" t="s">
        <v>3425</v>
      </c>
      <c r="C2" s="495"/>
      <c r="D2" s="496"/>
      <c r="E2" s="1029"/>
      <c r="F2" s="497"/>
    </row>
    <row r="3" spans="1:6" ht="93" customHeight="1">
      <c r="A3" s="1973" t="s">
        <v>51</v>
      </c>
      <c r="B3" s="1330" t="s">
        <v>3413</v>
      </c>
      <c r="C3" s="1158" t="s">
        <v>950</v>
      </c>
      <c r="D3" s="1158">
        <v>6300</v>
      </c>
      <c r="E3" s="1974"/>
      <c r="F3" s="1158">
        <f>D3*E3</f>
        <v>0</v>
      </c>
    </row>
    <row r="4" spans="1:6" ht="217.5" customHeight="1">
      <c r="A4" s="1158" t="s">
        <v>52</v>
      </c>
      <c r="B4" s="1389" t="s">
        <v>3492</v>
      </c>
      <c r="C4" s="1158" t="s">
        <v>93</v>
      </c>
      <c r="D4" s="1158">
        <v>42</v>
      </c>
      <c r="E4" s="1974">
        <v>0</v>
      </c>
      <c r="F4" s="1158">
        <f>D4*E4</f>
        <v>0</v>
      </c>
    </row>
    <row r="5" spans="1:6" ht="72" customHeight="1">
      <c r="A5" s="1158" t="s">
        <v>53</v>
      </c>
      <c r="B5" s="1975" t="s">
        <v>4104</v>
      </c>
      <c r="C5" s="1158" t="s">
        <v>3414</v>
      </c>
      <c r="D5" s="1158">
        <v>45</v>
      </c>
      <c r="E5" s="1974">
        <v>0</v>
      </c>
      <c r="F5" s="1158">
        <f>D5*E5</f>
        <v>0</v>
      </c>
    </row>
    <row r="6" spans="1:6" ht="45" customHeight="1">
      <c r="A6" s="1158" t="s">
        <v>54</v>
      </c>
      <c r="B6" s="1389" t="s">
        <v>3415</v>
      </c>
      <c r="C6" s="1158" t="s">
        <v>93</v>
      </c>
      <c r="D6" s="1158">
        <v>1</v>
      </c>
      <c r="E6" s="1974">
        <v>0</v>
      </c>
      <c r="F6" s="1158">
        <f>D6*E6</f>
        <v>0</v>
      </c>
    </row>
    <row r="7" spans="1:6" ht="141.75" customHeight="1">
      <c r="A7" s="1973" t="s">
        <v>3416</v>
      </c>
      <c r="B7" s="1389" t="s">
        <v>3493</v>
      </c>
      <c r="C7" s="1158" t="s">
        <v>93</v>
      </c>
      <c r="D7" s="1158">
        <v>1</v>
      </c>
      <c r="E7" s="1974">
        <v>0</v>
      </c>
      <c r="F7" s="1158">
        <f>D7*E7</f>
        <v>0</v>
      </c>
    </row>
    <row r="8" spans="1:6">
      <c r="A8" s="1158" t="s">
        <v>1634</v>
      </c>
      <c r="B8" s="1223" t="s">
        <v>3417</v>
      </c>
      <c r="C8" s="1158"/>
      <c r="D8" s="1158"/>
      <c r="E8" s="1974"/>
      <c r="F8" s="1158">
        <f>SUM(F3:F7)</f>
        <v>0</v>
      </c>
    </row>
    <row r="9" spans="1:6">
      <c r="A9" s="1158" t="s">
        <v>94</v>
      </c>
      <c r="B9" s="1223" t="s">
        <v>3424</v>
      </c>
    </row>
    <row r="10" spans="1:6" ht="140.25">
      <c r="A10" s="1973" t="s">
        <v>3412</v>
      </c>
      <c r="B10" s="1389" t="s">
        <v>3463</v>
      </c>
      <c r="C10" s="1158" t="s">
        <v>104</v>
      </c>
      <c r="D10" s="1158">
        <f>1.2*0.5*((11*9)+(3*2)+(9*4)+(5*5)+(24))</f>
        <v>114</v>
      </c>
      <c r="E10" s="1974"/>
      <c r="F10" s="1158">
        <f>D10*E10</f>
        <v>0</v>
      </c>
    </row>
    <row r="11" spans="1:6" ht="140.25">
      <c r="A11" s="1158" t="s">
        <v>3418</v>
      </c>
      <c r="B11" s="1389" t="s">
        <v>3464</v>
      </c>
      <c r="C11" s="1158" t="s">
        <v>104</v>
      </c>
      <c r="D11" s="1158">
        <f>1.2*((64*1.5)+(32*1.5))</f>
        <v>172.79999999999998</v>
      </c>
      <c r="E11" s="1974"/>
      <c r="F11" s="1158">
        <f>D11*E11</f>
        <v>0</v>
      </c>
    </row>
    <row r="12" spans="1:6" ht="140.25">
      <c r="A12" s="1158" t="s">
        <v>985</v>
      </c>
      <c r="B12" s="1389" t="s">
        <v>3465</v>
      </c>
      <c r="C12" s="1158" t="s">
        <v>104</v>
      </c>
      <c r="D12" s="1158">
        <v>250</v>
      </c>
      <c r="E12" s="1974"/>
      <c r="F12" s="1158">
        <f>D12*E12</f>
        <v>0</v>
      </c>
    </row>
    <row r="13" spans="1:6" ht="51">
      <c r="A13" s="1158" t="s">
        <v>989</v>
      </c>
      <c r="B13" s="1389" t="s">
        <v>3494</v>
      </c>
      <c r="C13" s="1158" t="s">
        <v>93</v>
      </c>
      <c r="D13" s="1158">
        <v>84</v>
      </c>
      <c r="E13" s="1974"/>
      <c r="F13" s="1158">
        <f t="shared" ref="F13:F24" si="0">D13*E13</f>
        <v>0</v>
      </c>
    </row>
    <row r="14" spans="1:6" ht="51">
      <c r="A14" s="1973" t="s">
        <v>990</v>
      </c>
      <c r="B14" s="1389" t="s">
        <v>3495</v>
      </c>
      <c r="C14" s="1158" t="s">
        <v>950</v>
      </c>
      <c r="D14" s="1158">
        <v>2000</v>
      </c>
      <c r="E14" s="1974"/>
      <c r="F14" s="1158">
        <f t="shared" si="0"/>
        <v>0</v>
      </c>
    </row>
    <row r="15" spans="1:6" ht="31.5" customHeight="1">
      <c r="A15" s="1158" t="s">
        <v>991</v>
      </c>
      <c r="B15" s="1389" t="s">
        <v>3496</v>
      </c>
      <c r="C15" s="1158" t="s">
        <v>93</v>
      </c>
      <c r="D15" s="1158">
        <v>84</v>
      </c>
      <c r="E15" s="1974"/>
      <c r="F15" s="1158">
        <f t="shared" si="0"/>
        <v>0</v>
      </c>
    </row>
    <row r="16" spans="1:6" ht="185.25" customHeight="1">
      <c r="A16" s="1973" t="s">
        <v>3426</v>
      </c>
      <c r="B16" s="1389" t="s">
        <v>3497</v>
      </c>
      <c r="C16" s="1158" t="s">
        <v>93</v>
      </c>
      <c r="D16" s="1158">
        <v>2</v>
      </c>
      <c r="E16" s="1974"/>
      <c r="F16" s="1158">
        <f t="shared" si="0"/>
        <v>0</v>
      </c>
    </row>
    <row r="17" spans="1:6" ht="178.5">
      <c r="A17" s="1973" t="s">
        <v>3420</v>
      </c>
      <c r="B17" s="1389" t="s">
        <v>3498</v>
      </c>
      <c r="C17" s="1158" t="s">
        <v>93</v>
      </c>
      <c r="D17" s="1158">
        <v>1</v>
      </c>
      <c r="E17" s="1974"/>
      <c r="F17" s="1158">
        <f t="shared" si="0"/>
        <v>0</v>
      </c>
    </row>
    <row r="18" spans="1:6" ht="38.25">
      <c r="A18" s="1158" t="s">
        <v>3422</v>
      </c>
      <c r="B18" s="1389" t="s">
        <v>3499</v>
      </c>
      <c r="C18" s="1158" t="s">
        <v>93</v>
      </c>
      <c r="D18" s="1158">
        <v>4</v>
      </c>
      <c r="E18" s="1974"/>
      <c r="F18" s="1158">
        <f t="shared" si="0"/>
        <v>0</v>
      </c>
    </row>
    <row r="19" spans="1:6" ht="25.5">
      <c r="A19" s="1158" t="s">
        <v>3427</v>
      </c>
      <c r="B19" s="1389" t="s">
        <v>3500</v>
      </c>
      <c r="C19" s="1158" t="s">
        <v>93</v>
      </c>
      <c r="D19" s="1158">
        <v>2</v>
      </c>
      <c r="E19" s="1974"/>
      <c r="F19" s="1158">
        <f t="shared" si="0"/>
        <v>0</v>
      </c>
    </row>
    <row r="20" spans="1:6" ht="63.75">
      <c r="A20" s="1158" t="s">
        <v>3428</v>
      </c>
      <c r="B20" s="1389" t="s">
        <v>3501</v>
      </c>
      <c r="C20" s="1158" t="s">
        <v>950</v>
      </c>
      <c r="D20" s="1158">
        <f>250*4+200*4</f>
        <v>1800</v>
      </c>
      <c r="E20" s="1974"/>
      <c r="F20" s="1158">
        <f t="shared" si="0"/>
        <v>0</v>
      </c>
    </row>
    <row r="21" spans="1:6" ht="38.25">
      <c r="A21" s="1973" t="s">
        <v>3429</v>
      </c>
      <c r="B21" s="1389" t="s">
        <v>3502</v>
      </c>
      <c r="C21" s="1158" t="s">
        <v>950</v>
      </c>
      <c r="D21" s="1158">
        <v>50</v>
      </c>
      <c r="E21" s="1974"/>
      <c r="F21" s="1158">
        <f t="shared" si="0"/>
        <v>0</v>
      </c>
    </row>
    <row r="22" spans="1:6" ht="51">
      <c r="A22" s="1158" t="s">
        <v>3430</v>
      </c>
      <c r="B22" s="1389" t="s">
        <v>3503</v>
      </c>
      <c r="C22" s="1158" t="s">
        <v>950</v>
      </c>
      <c r="D22" s="1158">
        <v>2000</v>
      </c>
      <c r="E22" s="1974"/>
      <c r="F22" s="1158">
        <f t="shared" si="0"/>
        <v>0</v>
      </c>
    </row>
    <row r="23" spans="1:6" ht="51">
      <c r="A23" s="1158" t="s">
        <v>3431</v>
      </c>
      <c r="B23" s="1389" t="s">
        <v>3504</v>
      </c>
      <c r="C23" s="1158" t="s">
        <v>950</v>
      </c>
      <c r="D23" s="1158">
        <v>1850</v>
      </c>
      <c r="E23" s="1974"/>
      <c r="F23" s="1158">
        <f t="shared" si="0"/>
        <v>0</v>
      </c>
    </row>
    <row r="24" spans="1:6" ht="51">
      <c r="A24" s="1158" t="s">
        <v>3432</v>
      </c>
      <c r="B24" s="1389" t="s">
        <v>3476</v>
      </c>
      <c r="C24" s="1158" t="s">
        <v>3419</v>
      </c>
      <c r="D24" s="1158">
        <v>4500</v>
      </c>
      <c r="E24" s="1974"/>
      <c r="F24" s="1158">
        <f t="shared" si="0"/>
        <v>0</v>
      </c>
    </row>
    <row r="25" spans="1:6" ht="69" customHeight="1">
      <c r="A25" s="1158" t="s">
        <v>3433</v>
      </c>
      <c r="B25" s="1389" t="s">
        <v>3421</v>
      </c>
      <c r="C25" s="1158" t="s">
        <v>93</v>
      </c>
      <c r="D25" s="1158">
        <v>1</v>
      </c>
      <c r="E25" s="1974"/>
      <c r="F25" s="1158">
        <f>D25*E25</f>
        <v>0</v>
      </c>
    </row>
    <row r="26" spans="1:6">
      <c r="A26" s="1158" t="s">
        <v>3434</v>
      </c>
      <c r="B26" s="1223" t="s">
        <v>3423</v>
      </c>
      <c r="C26" s="1158" t="s">
        <v>93</v>
      </c>
      <c r="D26" s="1158">
        <v>1</v>
      </c>
      <c r="E26" s="1977"/>
      <c r="F26" s="1158">
        <f>D26*E26</f>
        <v>0</v>
      </c>
    </row>
    <row r="27" spans="1:6">
      <c r="A27" s="1158"/>
      <c r="B27" s="1223"/>
      <c r="C27" s="1158"/>
      <c r="D27" s="1158"/>
      <c r="E27" s="1977"/>
      <c r="F27" s="1158"/>
    </row>
    <row r="28" spans="1:6">
      <c r="A28" s="1158" t="s">
        <v>1630</v>
      </c>
      <c r="B28" s="1223" t="s">
        <v>3417</v>
      </c>
      <c r="C28" s="1158"/>
      <c r="D28" s="1158"/>
      <c r="E28" s="1974"/>
      <c r="F28" s="1158">
        <f>SUM(F10:F27)</f>
        <v>0</v>
      </c>
    </row>
    <row r="31" spans="1:6" ht="15.75">
      <c r="A31" s="1983" t="s">
        <v>3436</v>
      </c>
      <c r="C31" s="480"/>
      <c r="D31" s="480"/>
      <c r="E31" s="1030"/>
      <c r="F31" s="480"/>
    </row>
    <row r="32" spans="1:6" ht="15.75">
      <c r="A32" s="1983" t="s">
        <v>3437</v>
      </c>
      <c r="C32" s="480"/>
      <c r="D32" s="480"/>
      <c r="E32" s="1030"/>
      <c r="F32" s="480"/>
    </row>
    <row r="33" spans="1:6" ht="14.25">
      <c r="A33" s="1978"/>
      <c r="C33" s="471"/>
      <c r="D33" s="471"/>
      <c r="E33" s="1031"/>
      <c r="F33" s="472"/>
    </row>
    <row r="34" spans="1:6">
      <c r="A34" s="473"/>
      <c r="C34" s="474"/>
      <c r="D34" s="474"/>
      <c r="E34" s="1032"/>
      <c r="F34" s="475"/>
    </row>
    <row r="35" spans="1:6">
      <c r="A35" s="476" t="s">
        <v>1</v>
      </c>
      <c r="B35" s="1389" t="s">
        <v>3438</v>
      </c>
      <c r="C35" s="477"/>
      <c r="D35" s="477"/>
      <c r="E35" s="1033"/>
      <c r="F35" s="478">
        <f>F8</f>
        <v>0</v>
      </c>
    </row>
    <row r="36" spans="1:6">
      <c r="A36" s="473"/>
      <c r="C36" s="474"/>
      <c r="D36" s="474"/>
      <c r="E36" s="1032"/>
      <c r="F36" s="475"/>
    </row>
    <row r="37" spans="1:6">
      <c r="A37" s="479"/>
      <c r="C37" s="479"/>
      <c r="D37" s="479"/>
      <c r="E37" s="1034"/>
      <c r="F37" s="479"/>
    </row>
    <row r="38" spans="1:6">
      <c r="A38" s="476" t="s">
        <v>94</v>
      </c>
      <c r="B38" s="1389" t="s">
        <v>3439</v>
      </c>
      <c r="C38" s="477"/>
      <c r="D38" s="477"/>
      <c r="E38" s="1033"/>
      <c r="F38" s="478">
        <f>F28</f>
        <v>0</v>
      </c>
    </row>
    <row r="39" spans="1:6" ht="15">
      <c r="A39" s="1979"/>
      <c r="C39" s="1980"/>
      <c r="D39" s="1980"/>
      <c r="E39" s="1981"/>
      <c r="F39" s="1980"/>
    </row>
    <row r="40" spans="1:6" ht="15">
      <c r="A40" s="1979"/>
      <c r="C40" s="1980"/>
      <c r="D40" s="1980"/>
      <c r="E40" s="1981"/>
      <c r="F40" s="1980"/>
    </row>
    <row r="41" spans="1:6" ht="14.25">
      <c r="A41" s="1982"/>
      <c r="D41" s="1194" t="s">
        <v>3440</v>
      </c>
      <c r="F41" s="1194">
        <f>SUM(F35:F38)</f>
        <v>0</v>
      </c>
    </row>
  </sheetData>
  <sheetProtection algorithmName="SHA-512" hashValue="vQxAfzc965phq2Td96NTYNiQtlW5VwlAEq0z8rB975OKTYy1KqIDWBG9YA98mMYvOkbsvlEtbF926hAvKj40+w==" saltValue="l34S1rBPmYyiGlViZ+KyzQ==" spinCount="100000" sheet="1" objects="1" scenarios="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138"/>
  <sheetViews>
    <sheetView view="pageBreakPreview" topLeftCell="B1" zoomScaleSheetLayoutView="100" workbookViewId="0">
      <selection activeCell="C4" sqref="C4"/>
    </sheetView>
  </sheetViews>
  <sheetFormatPr defaultColWidth="9.140625" defaultRowHeight="15"/>
  <cols>
    <col min="1" max="1" width="8.85546875" style="292" hidden="1" customWidth="1"/>
    <col min="2" max="2" width="4.85546875" style="275" customWidth="1"/>
    <col min="3" max="3" width="34.140625" style="288" customWidth="1"/>
    <col min="4" max="4" width="19.5703125" style="289" customWidth="1"/>
    <col min="5" max="5" width="13.5703125" style="290" customWidth="1"/>
    <col min="6" max="6" width="11.5703125" style="290" customWidth="1"/>
    <col min="7" max="7" width="18.28515625" style="291" customWidth="1"/>
    <col min="8" max="8" width="18.85546875" style="292" customWidth="1"/>
    <col min="9" max="9" width="9.140625" style="292" customWidth="1"/>
    <col min="10" max="10" width="13" style="292" customWidth="1"/>
    <col min="11" max="11" width="9.140625" style="292"/>
    <col min="12" max="12" width="12.5703125" style="292" customWidth="1"/>
    <col min="13" max="13" width="16.140625" style="292" bestFit="1" customWidth="1"/>
    <col min="14" max="16384" width="9.140625" style="292"/>
  </cols>
  <sheetData>
    <row r="1" spans="1:256">
      <c r="B1" s="1039"/>
      <c r="C1" s="1962" t="s">
        <v>1009</v>
      </c>
      <c r="D1" s="1962"/>
      <c r="E1" s="1962"/>
      <c r="F1" s="1962"/>
      <c r="G1" s="1962"/>
      <c r="H1" s="1962"/>
    </row>
    <row r="2" spans="1:256" ht="18">
      <c r="A2" s="1040"/>
      <c r="B2" s="1041"/>
      <c r="C2" s="1963"/>
      <c r="D2" s="1963"/>
      <c r="E2" s="1963"/>
      <c r="F2" s="1963"/>
      <c r="G2" s="1963"/>
      <c r="H2" s="1040"/>
      <c r="I2" s="1040"/>
      <c r="J2" s="1040"/>
      <c r="K2" s="1040"/>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1040"/>
      <c r="CW2" s="1040"/>
      <c r="CX2" s="1040"/>
      <c r="CY2" s="1040"/>
      <c r="CZ2" s="1040"/>
      <c r="DA2" s="1040"/>
      <c r="DB2" s="1040"/>
      <c r="DC2" s="1040"/>
      <c r="DD2" s="1040"/>
      <c r="DE2" s="1040"/>
      <c r="DF2" s="1040"/>
      <c r="DG2" s="1040"/>
      <c r="DH2" s="1040"/>
      <c r="DI2" s="1040"/>
      <c r="DJ2" s="1040"/>
      <c r="DK2" s="1040"/>
      <c r="DL2" s="1040"/>
      <c r="DM2" s="1040"/>
      <c r="DN2" s="1040"/>
      <c r="DO2" s="1040"/>
      <c r="DP2" s="1040"/>
      <c r="DQ2" s="1040"/>
      <c r="DR2" s="1040"/>
      <c r="DS2" s="1040"/>
      <c r="DT2" s="1040"/>
      <c r="DU2" s="1040"/>
      <c r="DV2" s="1040"/>
      <c r="DW2" s="1040"/>
      <c r="DX2" s="1040"/>
      <c r="DY2" s="1040"/>
      <c r="DZ2" s="1040"/>
      <c r="EA2" s="1040"/>
      <c r="EB2" s="1040"/>
      <c r="EC2" s="1040"/>
      <c r="ED2" s="1040"/>
      <c r="EE2" s="1040"/>
      <c r="EF2" s="1040"/>
      <c r="EG2" s="1040"/>
      <c r="EH2" s="1040"/>
      <c r="EI2" s="1040"/>
      <c r="EJ2" s="1040"/>
      <c r="EK2" s="1040"/>
      <c r="EL2" s="1040"/>
      <c r="EM2" s="1040"/>
      <c r="EN2" s="1040"/>
      <c r="EO2" s="1040"/>
      <c r="EP2" s="1040"/>
      <c r="EQ2" s="1040"/>
      <c r="ER2" s="1040"/>
      <c r="ES2" s="1040"/>
      <c r="ET2" s="1040"/>
      <c r="EU2" s="1040"/>
      <c r="EV2" s="1040"/>
      <c r="EW2" s="1040"/>
      <c r="EX2" s="1040"/>
      <c r="EY2" s="1040"/>
      <c r="EZ2" s="1040"/>
      <c r="FA2" s="1040"/>
      <c r="FB2" s="1040"/>
      <c r="FC2" s="1040"/>
      <c r="FD2" s="1040"/>
      <c r="FE2" s="1040"/>
      <c r="FF2" s="1040"/>
      <c r="FG2" s="1040"/>
      <c r="FH2" s="1040"/>
      <c r="FI2" s="1040"/>
      <c r="FJ2" s="1040"/>
      <c r="FK2" s="1040"/>
      <c r="FL2" s="1040"/>
      <c r="FM2" s="1040"/>
      <c r="FN2" s="1040"/>
      <c r="FO2" s="1040"/>
      <c r="FP2" s="1040"/>
      <c r="FQ2" s="1040"/>
      <c r="FR2" s="1040"/>
      <c r="FS2" s="1040"/>
      <c r="FT2" s="1040"/>
      <c r="FU2" s="1040"/>
      <c r="FV2" s="1040"/>
      <c r="FW2" s="1040"/>
      <c r="FX2" s="1040"/>
      <c r="FY2" s="1040"/>
      <c r="FZ2" s="1040"/>
      <c r="GA2" s="1040"/>
      <c r="GB2" s="1040"/>
      <c r="GC2" s="1040"/>
      <c r="GD2" s="1040"/>
      <c r="GE2" s="1040"/>
      <c r="GF2" s="1040"/>
      <c r="GG2" s="1040"/>
      <c r="GH2" s="1040"/>
      <c r="GI2" s="1040"/>
      <c r="GJ2" s="1040"/>
      <c r="GK2" s="1040"/>
      <c r="GL2" s="1040"/>
      <c r="GM2" s="1040"/>
      <c r="GN2" s="1040"/>
      <c r="GO2" s="1040"/>
      <c r="GP2" s="1040"/>
      <c r="GQ2" s="1040"/>
      <c r="GR2" s="1040"/>
      <c r="GS2" s="1040"/>
      <c r="GT2" s="1040"/>
      <c r="GU2" s="1040"/>
      <c r="GV2" s="1040"/>
      <c r="GW2" s="1040"/>
      <c r="GX2" s="1040"/>
      <c r="GY2" s="1040"/>
      <c r="GZ2" s="1040"/>
      <c r="HA2" s="1040"/>
      <c r="HB2" s="1040"/>
      <c r="HC2" s="1040"/>
      <c r="HD2" s="1040"/>
      <c r="HE2" s="1040"/>
      <c r="HF2" s="1040"/>
      <c r="HG2" s="1040"/>
      <c r="HH2" s="1040"/>
      <c r="HI2" s="1040"/>
      <c r="HJ2" s="1040"/>
      <c r="HK2" s="1040"/>
      <c r="HL2" s="1040"/>
      <c r="HM2" s="1040"/>
      <c r="HN2" s="1040"/>
      <c r="HO2" s="1040"/>
      <c r="HP2" s="1040"/>
      <c r="HQ2" s="1040"/>
      <c r="HR2" s="1040"/>
      <c r="HS2" s="1040"/>
      <c r="HT2" s="1040"/>
      <c r="HU2" s="1040"/>
      <c r="HV2" s="1040"/>
      <c r="HW2" s="1040"/>
      <c r="HX2" s="1040"/>
      <c r="HY2" s="1040"/>
      <c r="HZ2" s="1040"/>
      <c r="IA2" s="1040"/>
      <c r="IB2" s="1040"/>
      <c r="IC2" s="1040"/>
      <c r="ID2" s="1040"/>
      <c r="IE2" s="1040"/>
      <c r="IF2" s="1040"/>
      <c r="IG2" s="1040"/>
      <c r="IH2" s="1040"/>
      <c r="II2" s="1040"/>
      <c r="IJ2" s="1040"/>
      <c r="IK2" s="1040"/>
      <c r="IL2" s="1040"/>
      <c r="IM2" s="1040"/>
      <c r="IN2" s="1040"/>
      <c r="IO2" s="1040"/>
      <c r="IP2" s="1040"/>
      <c r="IQ2" s="1040"/>
      <c r="IR2" s="1040"/>
      <c r="IS2" s="1040"/>
      <c r="IT2" s="1040"/>
      <c r="IU2" s="1040"/>
      <c r="IV2" s="1040"/>
    </row>
    <row r="3" spans="1:256" ht="18">
      <c r="A3" s="1042"/>
      <c r="B3" s="1039"/>
      <c r="C3" s="1043" t="s">
        <v>1010</v>
      </c>
      <c r="D3" s="1044"/>
      <c r="E3" s="1045"/>
      <c r="F3" s="1045"/>
      <c r="G3" s="1045"/>
      <c r="H3" s="1045"/>
      <c r="I3" s="1042"/>
      <c r="J3" s="1042"/>
      <c r="K3" s="1042"/>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1042"/>
      <c r="AT3" s="1042"/>
      <c r="AU3" s="1042"/>
      <c r="AV3" s="1042"/>
      <c r="AW3" s="1042"/>
      <c r="AX3" s="1042"/>
      <c r="AY3" s="1042"/>
      <c r="AZ3" s="1042"/>
      <c r="BA3" s="1042"/>
      <c r="BB3" s="1042"/>
      <c r="BC3" s="1042"/>
      <c r="BD3" s="1042"/>
      <c r="BE3" s="1042"/>
      <c r="BF3" s="1042"/>
      <c r="BG3" s="1042"/>
      <c r="BH3" s="1042"/>
      <c r="BI3" s="1042"/>
      <c r="BJ3" s="1042"/>
      <c r="BK3" s="1042"/>
      <c r="BL3" s="1042"/>
      <c r="BM3" s="1042"/>
      <c r="BN3" s="1042"/>
      <c r="BO3" s="1042"/>
      <c r="BP3" s="1042"/>
      <c r="BQ3" s="1042"/>
      <c r="BR3" s="1042"/>
      <c r="BS3" s="1042"/>
      <c r="BT3" s="1042"/>
      <c r="BU3" s="1042"/>
      <c r="BV3" s="1042"/>
      <c r="BW3" s="1042"/>
      <c r="BX3" s="1042"/>
      <c r="BY3" s="1042"/>
      <c r="BZ3" s="1042"/>
      <c r="CA3" s="1042"/>
      <c r="CB3" s="1042"/>
      <c r="CC3" s="1042"/>
      <c r="CD3" s="1042"/>
      <c r="CE3" s="1042"/>
      <c r="CF3" s="1042"/>
      <c r="CG3" s="1042"/>
      <c r="CH3" s="1042"/>
      <c r="CI3" s="1042"/>
      <c r="CJ3" s="1042"/>
      <c r="CK3" s="1042"/>
      <c r="CL3" s="1042"/>
      <c r="CM3" s="1042"/>
      <c r="CN3" s="1042"/>
      <c r="CO3" s="1042"/>
      <c r="CP3" s="1042"/>
      <c r="CQ3" s="1042"/>
      <c r="CR3" s="1042"/>
      <c r="CS3" s="1042"/>
      <c r="CT3" s="1042"/>
      <c r="CU3" s="1042"/>
      <c r="CV3" s="1042"/>
      <c r="CW3" s="1042"/>
      <c r="CX3" s="1042"/>
      <c r="CY3" s="1042"/>
      <c r="CZ3" s="1042"/>
      <c r="DA3" s="1042"/>
      <c r="DB3" s="1042"/>
      <c r="DC3" s="1042"/>
      <c r="DD3" s="1042"/>
      <c r="DE3" s="1042"/>
      <c r="DF3" s="1042"/>
      <c r="DG3" s="1042"/>
      <c r="DH3" s="1042"/>
      <c r="DI3" s="1042"/>
      <c r="DJ3" s="1042"/>
      <c r="DK3" s="1042"/>
      <c r="DL3" s="1042"/>
      <c r="DM3" s="1042"/>
      <c r="DN3" s="1042"/>
      <c r="DO3" s="1042"/>
      <c r="DP3" s="1042"/>
      <c r="DQ3" s="1042"/>
      <c r="DR3" s="1042"/>
      <c r="DS3" s="1042"/>
      <c r="DT3" s="1042"/>
      <c r="DU3" s="1042"/>
      <c r="DV3" s="1042"/>
      <c r="DW3" s="1042"/>
      <c r="DX3" s="1042"/>
      <c r="DY3" s="1042"/>
      <c r="DZ3" s="1042"/>
      <c r="EA3" s="1042"/>
      <c r="EB3" s="1042"/>
      <c r="EC3" s="1042"/>
      <c r="ED3" s="1042"/>
      <c r="EE3" s="1042"/>
      <c r="EF3" s="1042"/>
      <c r="EG3" s="1042"/>
      <c r="EH3" s="1042"/>
      <c r="EI3" s="1042"/>
      <c r="EJ3" s="1042"/>
      <c r="EK3" s="1042"/>
      <c r="EL3" s="1042"/>
      <c r="EM3" s="1042"/>
      <c r="EN3" s="1042"/>
      <c r="EO3" s="1042"/>
      <c r="EP3" s="1042"/>
      <c r="EQ3" s="1042"/>
      <c r="ER3" s="1042"/>
      <c r="ES3" s="1042"/>
      <c r="ET3" s="1042"/>
      <c r="EU3" s="1042"/>
      <c r="EV3" s="1042"/>
      <c r="EW3" s="1042"/>
      <c r="EX3" s="1042"/>
      <c r="EY3" s="1042"/>
      <c r="EZ3" s="1042"/>
      <c r="FA3" s="1042"/>
      <c r="FB3" s="1042"/>
      <c r="FC3" s="1042"/>
      <c r="FD3" s="1042"/>
      <c r="FE3" s="1042"/>
      <c r="FF3" s="1042"/>
      <c r="FG3" s="1042"/>
      <c r="FH3" s="1042"/>
      <c r="FI3" s="1042"/>
      <c r="FJ3" s="1042"/>
      <c r="FK3" s="1042"/>
      <c r="FL3" s="1042"/>
      <c r="FM3" s="1042"/>
      <c r="FN3" s="1042"/>
      <c r="FO3" s="1042"/>
      <c r="FP3" s="1042"/>
      <c r="FQ3" s="1042"/>
      <c r="FR3" s="1042"/>
      <c r="FS3" s="1042"/>
      <c r="FT3" s="1042"/>
      <c r="FU3" s="1042"/>
      <c r="FV3" s="1042"/>
      <c r="FW3" s="1042"/>
      <c r="FX3" s="1042"/>
      <c r="FY3" s="1042"/>
      <c r="FZ3" s="1042"/>
      <c r="GA3" s="1042"/>
      <c r="GB3" s="1042"/>
      <c r="GC3" s="1042"/>
      <c r="GD3" s="1042"/>
      <c r="GE3" s="1042"/>
      <c r="GF3" s="1042"/>
      <c r="GG3" s="1042"/>
      <c r="GH3" s="1042"/>
      <c r="GI3" s="1042"/>
      <c r="GJ3" s="1042"/>
      <c r="GK3" s="1042"/>
      <c r="GL3" s="1042"/>
      <c r="GM3" s="1042"/>
      <c r="GN3" s="1042"/>
      <c r="GO3" s="1042"/>
      <c r="GP3" s="1042"/>
      <c r="GQ3" s="1042"/>
      <c r="GR3" s="1042"/>
      <c r="GS3" s="1042"/>
      <c r="GT3" s="1042"/>
      <c r="GU3" s="1042"/>
      <c r="GV3" s="1042"/>
      <c r="GW3" s="1042"/>
      <c r="GX3" s="1042"/>
      <c r="GY3" s="1042"/>
      <c r="GZ3" s="1042"/>
      <c r="HA3" s="1042"/>
      <c r="HB3" s="1042"/>
      <c r="HC3" s="1042"/>
      <c r="HD3" s="1042"/>
      <c r="HE3" s="1042"/>
      <c r="HF3" s="1042"/>
      <c r="HG3" s="1042"/>
      <c r="HH3" s="1042"/>
      <c r="HI3" s="1042"/>
      <c r="HJ3" s="1042"/>
      <c r="HK3" s="1042"/>
      <c r="HL3" s="1042"/>
      <c r="HM3" s="1042"/>
      <c r="HN3" s="1042"/>
      <c r="HO3" s="1042"/>
      <c r="HP3" s="1042"/>
      <c r="HQ3" s="1042"/>
      <c r="HR3" s="1042"/>
      <c r="HS3" s="1042"/>
      <c r="HT3" s="1042"/>
      <c r="HU3" s="1042"/>
      <c r="HV3" s="1042"/>
      <c r="HW3" s="1042"/>
      <c r="HX3" s="1042"/>
      <c r="HY3" s="1042"/>
      <c r="HZ3" s="1042"/>
      <c r="IA3" s="1042"/>
      <c r="IB3" s="1042"/>
      <c r="IC3" s="1042"/>
      <c r="ID3" s="1042"/>
      <c r="IE3" s="1042"/>
      <c r="IF3" s="1042"/>
      <c r="IG3" s="1042"/>
      <c r="IH3" s="1042"/>
      <c r="II3" s="1042"/>
      <c r="IJ3" s="1042"/>
      <c r="IK3" s="1042"/>
      <c r="IL3" s="1042"/>
      <c r="IM3" s="1042"/>
      <c r="IN3" s="1042"/>
      <c r="IO3" s="1042"/>
      <c r="IP3" s="1042"/>
      <c r="IQ3" s="1042"/>
      <c r="IR3" s="1042"/>
      <c r="IS3" s="1042"/>
      <c r="IT3" s="1042"/>
      <c r="IU3" s="1042"/>
      <c r="IV3" s="1042"/>
    </row>
    <row r="4" spans="1:256" ht="18">
      <c r="A4" s="1042"/>
      <c r="B4" s="1039"/>
      <c r="C4" s="1046"/>
      <c r="D4" s="1047"/>
      <c r="E4" s="1048"/>
      <c r="F4" s="1048"/>
      <c r="G4" s="1048"/>
      <c r="H4" s="1042"/>
      <c r="I4" s="1042"/>
      <c r="J4" s="1042"/>
      <c r="K4" s="1042"/>
      <c r="L4" s="1042"/>
      <c r="M4" s="1042"/>
      <c r="N4" s="1042"/>
      <c r="O4" s="1042"/>
      <c r="P4" s="1042"/>
      <c r="Q4" s="1042"/>
      <c r="R4" s="1042"/>
      <c r="S4" s="1042"/>
      <c r="T4" s="1042"/>
      <c r="U4" s="1042"/>
      <c r="V4" s="1042"/>
      <c r="W4" s="1042"/>
      <c r="X4" s="1042"/>
      <c r="Y4" s="1042"/>
      <c r="Z4" s="1042"/>
      <c r="AA4" s="1042"/>
      <c r="AB4" s="1042"/>
      <c r="AC4" s="1042"/>
      <c r="AD4" s="1042"/>
      <c r="AE4" s="1042"/>
      <c r="AF4" s="1042"/>
      <c r="AG4" s="1042"/>
      <c r="AH4" s="1042"/>
      <c r="AI4" s="1042"/>
      <c r="AJ4" s="1042"/>
      <c r="AK4" s="1042"/>
      <c r="AL4" s="1042"/>
      <c r="AM4" s="1042"/>
      <c r="AN4" s="1042"/>
      <c r="AO4" s="1042"/>
      <c r="AP4" s="1042"/>
      <c r="AQ4" s="1042"/>
      <c r="AR4" s="1042"/>
      <c r="AS4" s="1042"/>
      <c r="AT4" s="1042"/>
      <c r="AU4" s="1042"/>
      <c r="AV4" s="1042"/>
      <c r="AW4" s="1042"/>
      <c r="AX4" s="1042"/>
      <c r="AY4" s="1042"/>
      <c r="AZ4" s="1042"/>
      <c r="BA4" s="1042"/>
      <c r="BB4" s="1042"/>
      <c r="BC4" s="1042"/>
      <c r="BD4" s="1042"/>
      <c r="BE4" s="1042"/>
      <c r="BF4" s="1042"/>
      <c r="BG4" s="1042"/>
      <c r="BH4" s="1042"/>
      <c r="BI4" s="1042"/>
      <c r="BJ4" s="1042"/>
      <c r="BK4" s="1042"/>
      <c r="BL4" s="1042"/>
      <c r="BM4" s="1042"/>
      <c r="BN4" s="1042"/>
      <c r="BO4" s="1042"/>
      <c r="BP4" s="1042"/>
      <c r="BQ4" s="1042"/>
      <c r="BR4" s="1042"/>
      <c r="BS4" s="1042"/>
      <c r="BT4" s="1042"/>
      <c r="BU4" s="1042"/>
      <c r="BV4" s="1042"/>
      <c r="BW4" s="1042"/>
      <c r="BX4" s="1042"/>
      <c r="BY4" s="1042"/>
      <c r="BZ4" s="1042"/>
      <c r="CA4" s="1042"/>
      <c r="CB4" s="1042"/>
      <c r="CC4" s="1042"/>
      <c r="CD4" s="1042"/>
      <c r="CE4" s="1042"/>
      <c r="CF4" s="1042"/>
      <c r="CG4" s="1042"/>
      <c r="CH4" s="1042"/>
      <c r="CI4" s="1042"/>
      <c r="CJ4" s="1042"/>
      <c r="CK4" s="1042"/>
      <c r="CL4" s="1042"/>
      <c r="CM4" s="1042"/>
      <c r="CN4" s="1042"/>
      <c r="CO4" s="1042"/>
      <c r="CP4" s="1042"/>
      <c r="CQ4" s="1042"/>
      <c r="CR4" s="1042"/>
      <c r="CS4" s="1042"/>
      <c r="CT4" s="1042"/>
      <c r="CU4" s="1042"/>
      <c r="CV4" s="1042"/>
      <c r="CW4" s="1042"/>
      <c r="CX4" s="1042"/>
      <c r="CY4" s="1042"/>
      <c r="CZ4" s="1042"/>
      <c r="DA4" s="1042"/>
      <c r="DB4" s="1042"/>
      <c r="DC4" s="1042"/>
      <c r="DD4" s="1042"/>
      <c r="DE4" s="1042"/>
      <c r="DF4" s="1042"/>
      <c r="DG4" s="1042"/>
      <c r="DH4" s="1042"/>
      <c r="DI4" s="1042"/>
      <c r="DJ4" s="1042"/>
      <c r="DK4" s="1042"/>
      <c r="DL4" s="1042"/>
      <c r="DM4" s="1042"/>
      <c r="DN4" s="1042"/>
      <c r="DO4" s="1042"/>
      <c r="DP4" s="1042"/>
      <c r="DQ4" s="1042"/>
      <c r="DR4" s="1042"/>
      <c r="DS4" s="1042"/>
      <c r="DT4" s="1042"/>
      <c r="DU4" s="1042"/>
      <c r="DV4" s="1042"/>
      <c r="DW4" s="1042"/>
      <c r="DX4" s="1042"/>
      <c r="DY4" s="1042"/>
      <c r="DZ4" s="1042"/>
      <c r="EA4" s="1042"/>
      <c r="EB4" s="1042"/>
      <c r="EC4" s="1042"/>
      <c r="ED4" s="1042"/>
      <c r="EE4" s="1042"/>
      <c r="EF4" s="1042"/>
      <c r="EG4" s="1042"/>
      <c r="EH4" s="1042"/>
      <c r="EI4" s="1042"/>
      <c r="EJ4" s="1042"/>
      <c r="EK4" s="1042"/>
      <c r="EL4" s="1042"/>
      <c r="EM4" s="1042"/>
      <c r="EN4" s="1042"/>
      <c r="EO4" s="1042"/>
      <c r="EP4" s="1042"/>
      <c r="EQ4" s="1042"/>
      <c r="ER4" s="1042"/>
      <c r="ES4" s="1042"/>
      <c r="ET4" s="1042"/>
      <c r="EU4" s="1042"/>
      <c r="EV4" s="1042"/>
      <c r="EW4" s="1042"/>
      <c r="EX4" s="1042"/>
      <c r="EY4" s="1042"/>
      <c r="EZ4" s="1042"/>
      <c r="FA4" s="1042"/>
      <c r="FB4" s="1042"/>
      <c r="FC4" s="1042"/>
      <c r="FD4" s="1042"/>
      <c r="FE4" s="1042"/>
      <c r="FF4" s="1042"/>
      <c r="FG4" s="1042"/>
      <c r="FH4" s="1042"/>
      <c r="FI4" s="1042"/>
      <c r="FJ4" s="1042"/>
      <c r="FK4" s="1042"/>
      <c r="FL4" s="1042"/>
      <c r="FM4" s="1042"/>
      <c r="FN4" s="1042"/>
      <c r="FO4" s="1042"/>
      <c r="FP4" s="1042"/>
      <c r="FQ4" s="1042"/>
      <c r="FR4" s="1042"/>
      <c r="FS4" s="1042"/>
      <c r="FT4" s="1042"/>
      <c r="FU4" s="1042"/>
      <c r="FV4" s="1042"/>
      <c r="FW4" s="1042"/>
      <c r="FX4" s="1042"/>
      <c r="FY4" s="1042"/>
      <c r="FZ4" s="1042"/>
      <c r="GA4" s="1042"/>
      <c r="GB4" s="1042"/>
      <c r="GC4" s="1042"/>
      <c r="GD4" s="1042"/>
      <c r="GE4" s="1042"/>
      <c r="GF4" s="1042"/>
      <c r="GG4" s="1042"/>
      <c r="GH4" s="1042"/>
      <c r="GI4" s="1042"/>
      <c r="GJ4" s="1042"/>
      <c r="GK4" s="1042"/>
      <c r="GL4" s="1042"/>
      <c r="GM4" s="1042"/>
      <c r="GN4" s="1042"/>
      <c r="GO4" s="1042"/>
      <c r="GP4" s="1042"/>
      <c r="GQ4" s="1042"/>
      <c r="GR4" s="1042"/>
      <c r="GS4" s="1042"/>
      <c r="GT4" s="1042"/>
      <c r="GU4" s="1042"/>
      <c r="GV4" s="1042"/>
      <c r="GW4" s="1042"/>
      <c r="GX4" s="1042"/>
      <c r="GY4" s="1042"/>
      <c r="GZ4" s="1042"/>
      <c r="HA4" s="1042"/>
      <c r="HB4" s="1042"/>
      <c r="HC4" s="1042"/>
      <c r="HD4" s="1042"/>
      <c r="HE4" s="1042"/>
      <c r="HF4" s="1042"/>
      <c r="HG4" s="1042"/>
      <c r="HH4" s="1042"/>
      <c r="HI4" s="1042"/>
      <c r="HJ4" s="1042"/>
      <c r="HK4" s="1042"/>
      <c r="HL4" s="1042"/>
      <c r="HM4" s="1042"/>
      <c r="HN4" s="1042"/>
      <c r="HO4" s="1042"/>
      <c r="HP4" s="1042"/>
      <c r="HQ4" s="1042"/>
      <c r="HR4" s="1042"/>
      <c r="HS4" s="1042"/>
      <c r="HT4" s="1042"/>
      <c r="HU4" s="1042"/>
      <c r="HV4" s="1042"/>
      <c r="HW4" s="1042"/>
      <c r="HX4" s="1042"/>
      <c r="HY4" s="1042"/>
      <c r="HZ4" s="1042"/>
      <c r="IA4" s="1042"/>
      <c r="IB4" s="1042"/>
      <c r="IC4" s="1042"/>
      <c r="ID4" s="1042"/>
      <c r="IE4" s="1042"/>
      <c r="IF4" s="1042"/>
      <c r="IG4" s="1042"/>
      <c r="IH4" s="1042"/>
      <c r="II4" s="1042"/>
      <c r="IJ4" s="1042"/>
      <c r="IK4" s="1042"/>
      <c r="IL4" s="1042"/>
      <c r="IM4" s="1042"/>
      <c r="IN4" s="1042"/>
      <c r="IO4" s="1042"/>
      <c r="IP4" s="1042"/>
      <c r="IQ4" s="1042"/>
      <c r="IR4" s="1042"/>
      <c r="IS4" s="1042"/>
      <c r="IT4" s="1042"/>
      <c r="IU4" s="1042"/>
      <c r="IV4" s="1042"/>
    </row>
    <row r="5" spans="1:256" ht="15.75">
      <c r="A5" s="1049"/>
      <c r="B5" s="1050"/>
      <c r="C5" s="1051" t="s">
        <v>1011</v>
      </c>
      <c r="D5" s="1051"/>
      <c r="E5" s="1051"/>
      <c r="F5" s="1051"/>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c r="AT5" s="1049"/>
      <c r="AU5" s="1049"/>
      <c r="AV5" s="1049"/>
      <c r="AW5" s="1049"/>
      <c r="AX5" s="1049"/>
      <c r="AY5" s="1049"/>
      <c r="AZ5" s="1049"/>
      <c r="BA5" s="1049"/>
      <c r="BB5" s="1049"/>
      <c r="BC5" s="1049"/>
      <c r="BD5" s="1049"/>
      <c r="BE5" s="1049"/>
      <c r="BF5" s="1049"/>
      <c r="BG5" s="1049"/>
      <c r="BH5" s="1049"/>
      <c r="BI5" s="1049"/>
      <c r="BJ5" s="1049"/>
      <c r="BK5" s="1049"/>
      <c r="BL5" s="1049"/>
      <c r="BM5" s="1049"/>
      <c r="BN5" s="1049"/>
      <c r="BO5" s="1049"/>
      <c r="BP5" s="1049"/>
      <c r="BQ5" s="1049"/>
      <c r="BR5" s="1049"/>
      <c r="BS5" s="1049"/>
      <c r="BT5" s="1049"/>
      <c r="BU5" s="1049"/>
      <c r="BV5" s="1049"/>
      <c r="BW5" s="1049"/>
      <c r="BX5" s="1049"/>
      <c r="BY5" s="1049"/>
      <c r="BZ5" s="1049"/>
      <c r="CA5" s="1049"/>
      <c r="CB5" s="1049"/>
      <c r="CC5" s="1049"/>
      <c r="CD5" s="1049"/>
      <c r="CE5" s="1049"/>
      <c r="CF5" s="1049"/>
      <c r="CG5" s="1049"/>
      <c r="CH5" s="1049"/>
      <c r="CI5" s="1049"/>
      <c r="CJ5" s="1049"/>
      <c r="CK5" s="1049"/>
      <c r="CL5" s="1049"/>
      <c r="CM5" s="1049"/>
      <c r="CN5" s="1049"/>
      <c r="CO5" s="1049"/>
      <c r="CP5" s="1049"/>
      <c r="CQ5" s="1049"/>
      <c r="CR5" s="1049"/>
      <c r="CS5" s="1049"/>
      <c r="CT5" s="1049"/>
      <c r="CU5" s="1049"/>
      <c r="CV5" s="1049"/>
      <c r="CW5" s="1049"/>
      <c r="CX5" s="1049"/>
      <c r="CY5" s="1049"/>
      <c r="CZ5" s="1049"/>
      <c r="DA5" s="1049"/>
      <c r="DB5" s="1049"/>
      <c r="DC5" s="1049"/>
      <c r="DD5" s="1049"/>
      <c r="DE5" s="1049"/>
      <c r="DF5" s="1049"/>
      <c r="DG5" s="1049"/>
      <c r="DH5" s="1049"/>
      <c r="DI5" s="1049"/>
      <c r="DJ5" s="1049"/>
      <c r="DK5" s="1049"/>
      <c r="DL5" s="1049"/>
      <c r="DM5" s="1049"/>
      <c r="DN5" s="1049"/>
      <c r="DO5" s="1049"/>
      <c r="DP5" s="1049"/>
      <c r="DQ5" s="1049"/>
      <c r="DR5" s="1049"/>
      <c r="DS5" s="1049"/>
      <c r="DT5" s="1049"/>
      <c r="DU5" s="1049"/>
      <c r="DV5" s="1049"/>
      <c r="DW5" s="1049"/>
      <c r="DX5" s="1049"/>
      <c r="DY5" s="1049"/>
      <c r="DZ5" s="1049"/>
      <c r="EA5" s="1049"/>
      <c r="EB5" s="1049"/>
      <c r="EC5" s="1049"/>
      <c r="ED5" s="1049"/>
      <c r="EE5" s="1049"/>
      <c r="EF5" s="1049"/>
      <c r="EG5" s="1049"/>
      <c r="EH5" s="1049"/>
      <c r="EI5" s="1049"/>
      <c r="EJ5" s="1049"/>
      <c r="EK5" s="1049"/>
      <c r="EL5" s="1049"/>
      <c r="EM5" s="1049"/>
      <c r="EN5" s="1049"/>
      <c r="EO5" s="1049"/>
      <c r="EP5" s="1049"/>
      <c r="EQ5" s="1049"/>
      <c r="ER5" s="1049"/>
      <c r="ES5" s="1049"/>
      <c r="ET5" s="1049"/>
      <c r="EU5" s="1049"/>
      <c r="EV5" s="1049"/>
      <c r="EW5" s="1049"/>
      <c r="EX5" s="1049"/>
      <c r="EY5" s="1049"/>
      <c r="EZ5" s="1049"/>
      <c r="FA5" s="1049"/>
      <c r="FB5" s="1049"/>
      <c r="FC5" s="1049"/>
      <c r="FD5" s="1049"/>
      <c r="FE5" s="1049"/>
      <c r="FF5" s="1049"/>
      <c r="FG5" s="1049"/>
      <c r="FH5" s="1049"/>
      <c r="FI5" s="1049"/>
      <c r="FJ5" s="1049"/>
      <c r="FK5" s="1049"/>
      <c r="FL5" s="1049"/>
      <c r="FM5" s="1049"/>
      <c r="FN5" s="1049"/>
      <c r="FO5" s="1049"/>
      <c r="FP5" s="1049"/>
      <c r="FQ5" s="1049"/>
      <c r="FR5" s="1049"/>
      <c r="FS5" s="1049"/>
      <c r="FT5" s="1049"/>
      <c r="FU5" s="1049"/>
      <c r="FV5" s="1049"/>
      <c r="FW5" s="1049"/>
      <c r="FX5" s="1049"/>
      <c r="FY5" s="1049"/>
      <c r="FZ5" s="1049"/>
      <c r="GA5" s="1049"/>
      <c r="GB5" s="1049"/>
      <c r="GC5" s="1049"/>
      <c r="GD5" s="1049"/>
      <c r="GE5" s="1049"/>
      <c r="GF5" s="1049"/>
      <c r="GG5" s="1049"/>
      <c r="GH5" s="1049"/>
      <c r="GI5" s="1049"/>
      <c r="GJ5" s="1049"/>
      <c r="GK5" s="1049"/>
      <c r="GL5" s="1049"/>
      <c r="GM5" s="1049"/>
      <c r="GN5" s="1049"/>
      <c r="GO5" s="1049"/>
      <c r="GP5" s="1049"/>
      <c r="GQ5" s="1049"/>
      <c r="GR5" s="1049"/>
      <c r="GS5" s="1049"/>
      <c r="GT5" s="1049"/>
      <c r="GU5" s="1049"/>
      <c r="GV5" s="1049"/>
      <c r="GW5" s="1049"/>
      <c r="GX5" s="1049"/>
      <c r="GY5" s="1049"/>
      <c r="GZ5" s="1049"/>
      <c r="HA5" s="1049"/>
      <c r="HB5" s="1049"/>
      <c r="HC5" s="1049"/>
      <c r="HD5" s="1049"/>
      <c r="HE5" s="1049"/>
      <c r="HF5" s="1049"/>
      <c r="HG5" s="1049"/>
      <c r="HH5" s="1049"/>
      <c r="HI5" s="1049"/>
      <c r="HJ5" s="1049"/>
      <c r="HK5" s="1049"/>
      <c r="HL5" s="1049"/>
      <c r="HM5" s="1049"/>
      <c r="HN5" s="1049"/>
      <c r="HO5" s="1049"/>
      <c r="HP5" s="1049"/>
      <c r="HQ5" s="1049"/>
      <c r="HR5" s="1049"/>
      <c r="HS5" s="1049"/>
      <c r="HT5" s="1049"/>
      <c r="HU5" s="1049"/>
      <c r="HV5" s="1049"/>
      <c r="HW5" s="1049"/>
      <c r="HX5" s="1049"/>
      <c r="HY5" s="1049"/>
      <c r="HZ5" s="1049"/>
      <c r="IA5" s="1049"/>
      <c r="IB5" s="1049"/>
      <c r="IC5" s="1049"/>
      <c r="ID5" s="1049"/>
      <c r="IE5" s="1049"/>
      <c r="IF5" s="1049"/>
      <c r="IG5" s="1049"/>
      <c r="IH5" s="1049"/>
      <c r="II5" s="1049"/>
      <c r="IJ5" s="1049"/>
      <c r="IK5" s="1049"/>
      <c r="IL5" s="1049"/>
      <c r="IM5" s="1049"/>
      <c r="IN5" s="1049"/>
      <c r="IO5" s="1049"/>
      <c r="IP5" s="1049"/>
      <c r="IQ5" s="1049"/>
      <c r="IR5" s="1049"/>
      <c r="IS5" s="1049"/>
      <c r="IT5" s="1049"/>
      <c r="IU5" s="1049"/>
      <c r="IV5" s="1049"/>
    </row>
    <row r="6" spans="1:256" ht="111" customHeight="1" thickBot="1">
      <c r="A6" s="1049"/>
      <c r="B6" s="1052"/>
      <c r="C6" s="269" t="s">
        <v>1012</v>
      </c>
      <c r="D6" s="1956" t="s">
        <v>3449</v>
      </c>
      <c r="E6" s="1957"/>
      <c r="F6" s="1957"/>
      <c r="G6" s="1957"/>
      <c r="H6" s="1957"/>
      <c r="I6" s="1049"/>
      <c r="J6" s="1049"/>
      <c r="K6" s="1049"/>
      <c r="L6" s="1049"/>
      <c r="M6" s="1049"/>
      <c r="N6" s="1049"/>
      <c r="O6" s="1049"/>
      <c r="P6" s="1049"/>
      <c r="Q6" s="1049"/>
      <c r="R6" s="1049"/>
      <c r="S6" s="1049"/>
      <c r="T6" s="1049"/>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c r="AT6" s="1049"/>
      <c r="AU6" s="1049"/>
      <c r="AV6" s="1049"/>
      <c r="AW6" s="1049"/>
      <c r="AX6" s="1049"/>
      <c r="AY6" s="1049"/>
      <c r="AZ6" s="1049"/>
      <c r="BA6" s="1049"/>
      <c r="BB6" s="1049"/>
      <c r="BC6" s="1049"/>
      <c r="BD6" s="1049"/>
      <c r="BE6" s="1049"/>
      <c r="BF6" s="1049"/>
      <c r="BG6" s="1049"/>
      <c r="BH6" s="1049"/>
      <c r="BI6" s="1049"/>
      <c r="BJ6" s="1049"/>
      <c r="BK6" s="1049"/>
      <c r="BL6" s="1049"/>
      <c r="BM6" s="1049"/>
      <c r="BN6" s="1049"/>
      <c r="BO6" s="1049"/>
      <c r="BP6" s="1049"/>
      <c r="BQ6" s="1049"/>
      <c r="BR6" s="1049"/>
      <c r="BS6" s="1049"/>
      <c r="BT6" s="1049"/>
      <c r="BU6" s="1049"/>
      <c r="BV6" s="1049"/>
      <c r="BW6" s="1049"/>
      <c r="BX6" s="1049"/>
      <c r="BY6" s="1049"/>
      <c r="BZ6" s="1049"/>
      <c r="CA6" s="1049"/>
      <c r="CB6" s="1049"/>
      <c r="CC6" s="1049"/>
      <c r="CD6" s="1049"/>
      <c r="CE6" s="1049"/>
      <c r="CF6" s="1049"/>
      <c r="CG6" s="1049"/>
      <c r="CH6" s="1049"/>
      <c r="CI6" s="1049"/>
      <c r="CJ6" s="1049"/>
      <c r="CK6" s="1049"/>
      <c r="CL6" s="1049"/>
      <c r="CM6" s="1049"/>
      <c r="CN6" s="1049"/>
      <c r="CO6" s="1049"/>
      <c r="CP6" s="1049"/>
      <c r="CQ6" s="1049"/>
      <c r="CR6" s="1049"/>
      <c r="CS6" s="1049"/>
      <c r="CT6" s="1049"/>
      <c r="CU6" s="1049"/>
      <c r="CV6" s="1049"/>
      <c r="CW6" s="1049"/>
      <c r="CX6" s="1049"/>
      <c r="CY6" s="1049"/>
      <c r="CZ6" s="1049"/>
      <c r="DA6" s="1049"/>
      <c r="DB6" s="1049"/>
      <c r="DC6" s="1049"/>
      <c r="DD6" s="1049"/>
      <c r="DE6" s="1049"/>
      <c r="DF6" s="1049"/>
      <c r="DG6" s="1049"/>
      <c r="DH6" s="1049"/>
      <c r="DI6" s="1049"/>
      <c r="DJ6" s="1049"/>
      <c r="DK6" s="1049"/>
      <c r="DL6" s="1049"/>
      <c r="DM6" s="1049"/>
      <c r="DN6" s="1049"/>
      <c r="DO6" s="1049"/>
      <c r="DP6" s="1049"/>
      <c r="DQ6" s="1049"/>
      <c r="DR6" s="1049"/>
      <c r="DS6" s="1049"/>
      <c r="DT6" s="1049"/>
      <c r="DU6" s="1049"/>
      <c r="DV6" s="1049"/>
      <c r="DW6" s="1049"/>
      <c r="DX6" s="1049"/>
      <c r="DY6" s="1049"/>
      <c r="DZ6" s="1049"/>
      <c r="EA6" s="1049"/>
      <c r="EB6" s="1049"/>
      <c r="EC6" s="1049"/>
      <c r="ED6" s="1049"/>
      <c r="EE6" s="1049"/>
      <c r="EF6" s="1049"/>
      <c r="EG6" s="1049"/>
      <c r="EH6" s="1049"/>
      <c r="EI6" s="1049"/>
      <c r="EJ6" s="1049"/>
      <c r="EK6" s="1049"/>
      <c r="EL6" s="1049"/>
      <c r="EM6" s="1049"/>
      <c r="EN6" s="1049"/>
      <c r="EO6" s="1049"/>
      <c r="EP6" s="1049"/>
      <c r="EQ6" s="1049"/>
      <c r="ER6" s="1049"/>
      <c r="ES6" s="1049"/>
      <c r="ET6" s="1049"/>
      <c r="EU6" s="1049"/>
      <c r="EV6" s="1049"/>
      <c r="EW6" s="1049"/>
      <c r="EX6" s="1049"/>
      <c r="EY6" s="1049"/>
      <c r="EZ6" s="1049"/>
      <c r="FA6" s="1049"/>
      <c r="FB6" s="1049"/>
      <c r="FC6" s="1049"/>
      <c r="FD6" s="1049"/>
      <c r="FE6" s="1049"/>
      <c r="FF6" s="1049"/>
      <c r="FG6" s="1049"/>
      <c r="FH6" s="1049"/>
      <c r="FI6" s="1049"/>
      <c r="FJ6" s="1049"/>
      <c r="FK6" s="1049"/>
      <c r="FL6" s="1049"/>
      <c r="FM6" s="1049"/>
      <c r="FN6" s="1049"/>
      <c r="FO6" s="1049"/>
      <c r="FP6" s="1049"/>
      <c r="FQ6" s="1049"/>
      <c r="FR6" s="1049"/>
      <c r="FS6" s="1049"/>
      <c r="FT6" s="1049"/>
      <c r="FU6" s="1049"/>
      <c r="FV6" s="1049"/>
      <c r="FW6" s="1049"/>
      <c r="FX6" s="1049"/>
      <c r="FY6" s="1049"/>
      <c r="FZ6" s="1049"/>
      <c r="GA6" s="1049"/>
      <c r="GB6" s="1049"/>
      <c r="GC6" s="1049"/>
      <c r="GD6" s="1049"/>
      <c r="GE6" s="1049"/>
      <c r="GF6" s="1049"/>
      <c r="GG6" s="1049"/>
      <c r="GH6" s="1049"/>
      <c r="GI6" s="1049"/>
      <c r="GJ6" s="1049"/>
      <c r="GK6" s="1049"/>
      <c r="GL6" s="1049"/>
      <c r="GM6" s="1049"/>
      <c r="GN6" s="1049"/>
      <c r="GO6" s="1049"/>
      <c r="GP6" s="1049"/>
      <c r="GQ6" s="1049"/>
      <c r="GR6" s="1049"/>
      <c r="GS6" s="1049"/>
      <c r="GT6" s="1049"/>
      <c r="GU6" s="1049"/>
      <c r="GV6" s="1049"/>
      <c r="GW6" s="1049"/>
      <c r="GX6" s="1049"/>
      <c r="GY6" s="1049"/>
      <c r="GZ6" s="1049"/>
      <c r="HA6" s="1049"/>
      <c r="HB6" s="1049"/>
      <c r="HC6" s="1049"/>
      <c r="HD6" s="1049"/>
      <c r="HE6" s="1049"/>
      <c r="HF6" s="1049"/>
      <c r="HG6" s="1049"/>
      <c r="HH6" s="1049"/>
      <c r="HI6" s="1049"/>
      <c r="HJ6" s="1049"/>
      <c r="HK6" s="1049"/>
      <c r="HL6" s="1049"/>
      <c r="HM6" s="1049"/>
      <c r="HN6" s="1049"/>
      <c r="HO6" s="1049"/>
      <c r="HP6" s="1049"/>
      <c r="HQ6" s="1049"/>
      <c r="HR6" s="1049"/>
      <c r="HS6" s="1049"/>
      <c r="HT6" s="1049"/>
      <c r="HU6" s="1049"/>
      <c r="HV6" s="1049"/>
      <c r="HW6" s="1049"/>
      <c r="HX6" s="1049"/>
      <c r="HY6" s="1049"/>
      <c r="HZ6" s="1049"/>
      <c r="IA6" s="1049"/>
      <c r="IB6" s="1049"/>
      <c r="IC6" s="1049"/>
      <c r="ID6" s="1049"/>
      <c r="IE6" s="1049"/>
      <c r="IF6" s="1049"/>
      <c r="IG6" s="1049"/>
      <c r="IH6" s="1049"/>
      <c r="II6" s="1049"/>
      <c r="IJ6" s="1049"/>
      <c r="IK6" s="1049"/>
      <c r="IL6" s="1049"/>
      <c r="IM6" s="1049"/>
      <c r="IN6" s="1049"/>
      <c r="IO6" s="1049"/>
      <c r="IP6" s="1049"/>
      <c r="IQ6" s="1049"/>
      <c r="IR6" s="1049"/>
      <c r="IS6" s="1049"/>
      <c r="IT6" s="1049"/>
      <c r="IU6" s="1049"/>
      <c r="IV6" s="1049"/>
    </row>
    <row r="7" spans="1:256" ht="15.75" thickBot="1">
      <c r="A7" s="1049"/>
      <c r="B7" s="1052"/>
      <c r="C7" s="1907" t="s">
        <v>1013</v>
      </c>
      <c r="D7" s="1909"/>
      <c r="E7" s="1958" t="s">
        <v>1014</v>
      </c>
      <c r="F7" s="1959"/>
      <c r="G7" s="1959"/>
      <c r="H7" s="1960"/>
      <c r="I7" s="1049"/>
      <c r="J7" s="1049"/>
      <c r="K7" s="1049"/>
      <c r="L7" s="1049"/>
      <c r="M7" s="1049"/>
      <c r="N7" s="1049"/>
      <c r="O7" s="1049"/>
      <c r="P7" s="1049"/>
      <c r="Q7" s="1049"/>
      <c r="R7" s="1049"/>
      <c r="S7" s="1049"/>
      <c r="T7" s="1049"/>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c r="AT7" s="1049"/>
      <c r="AU7" s="1049"/>
      <c r="AV7" s="1049"/>
      <c r="AW7" s="1049"/>
      <c r="AX7" s="1049"/>
      <c r="AY7" s="1049"/>
      <c r="AZ7" s="1049"/>
      <c r="BA7" s="1049"/>
      <c r="BB7" s="1049"/>
      <c r="BC7" s="1049"/>
      <c r="BD7" s="1049"/>
      <c r="BE7" s="1049"/>
      <c r="BF7" s="1049"/>
      <c r="BG7" s="1049"/>
      <c r="BH7" s="1049"/>
      <c r="BI7" s="1049"/>
      <c r="BJ7" s="1049"/>
      <c r="BK7" s="1049"/>
      <c r="BL7" s="1049"/>
      <c r="BM7" s="1049"/>
      <c r="BN7" s="1049"/>
      <c r="BO7" s="1049"/>
      <c r="BP7" s="1049"/>
      <c r="BQ7" s="1049"/>
      <c r="BR7" s="1049"/>
      <c r="BS7" s="1049"/>
      <c r="BT7" s="1049"/>
      <c r="BU7" s="1049"/>
      <c r="BV7" s="1049"/>
      <c r="BW7" s="1049"/>
      <c r="BX7" s="1049"/>
      <c r="BY7" s="1049"/>
      <c r="BZ7" s="1049"/>
      <c r="CA7" s="1049"/>
      <c r="CB7" s="1049"/>
      <c r="CC7" s="1049"/>
      <c r="CD7" s="1049"/>
      <c r="CE7" s="1049"/>
      <c r="CF7" s="1049"/>
      <c r="CG7" s="1049"/>
      <c r="CH7" s="1049"/>
      <c r="CI7" s="1049"/>
      <c r="CJ7" s="1049"/>
      <c r="CK7" s="1049"/>
      <c r="CL7" s="1049"/>
      <c r="CM7" s="1049"/>
      <c r="CN7" s="1049"/>
      <c r="CO7" s="1049"/>
      <c r="CP7" s="1049"/>
      <c r="CQ7" s="1049"/>
      <c r="CR7" s="1049"/>
      <c r="CS7" s="1049"/>
      <c r="CT7" s="1049"/>
      <c r="CU7" s="1049"/>
      <c r="CV7" s="1049"/>
      <c r="CW7" s="1049"/>
      <c r="CX7" s="1049"/>
      <c r="CY7" s="1049"/>
      <c r="CZ7" s="1049"/>
      <c r="DA7" s="1049"/>
      <c r="DB7" s="1049"/>
      <c r="DC7" s="1049"/>
      <c r="DD7" s="1049"/>
      <c r="DE7" s="1049"/>
      <c r="DF7" s="1049"/>
      <c r="DG7" s="1049"/>
      <c r="DH7" s="1049"/>
      <c r="DI7" s="1049"/>
      <c r="DJ7" s="1049"/>
      <c r="DK7" s="1049"/>
      <c r="DL7" s="1049"/>
      <c r="DM7" s="1049"/>
      <c r="DN7" s="1049"/>
      <c r="DO7" s="1049"/>
      <c r="DP7" s="1049"/>
      <c r="DQ7" s="1049"/>
      <c r="DR7" s="1049"/>
      <c r="DS7" s="1049"/>
      <c r="DT7" s="1049"/>
      <c r="DU7" s="1049"/>
      <c r="DV7" s="1049"/>
      <c r="DW7" s="1049"/>
      <c r="DX7" s="1049"/>
      <c r="DY7" s="1049"/>
      <c r="DZ7" s="1049"/>
      <c r="EA7" s="1049"/>
      <c r="EB7" s="1049"/>
      <c r="EC7" s="1049"/>
      <c r="ED7" s="1049"/>
      <c r="EE7" s="1049"/>
      <c r="EF7" s="1049"/>
      <c r="EG7" s="1049"/>
      <c r="EH7" s="1049"/>
      <c r="EI7" s="1049"/>
      <c r="EJ7" s="1049"/>
      <c r="EK7" s="1049"/>
      <c r="EL7" s="1049"/>
      <c r="EM7" s="1049"/>
      <c r="EN7" s="1049"/>
      <c r="EO7" s="1049"/>
      <c r="EP7" s="1049"/>
      <c r="EQ7" s="1049"/>
      <c r="ER7" s="1049"/>
      <c r="ES7" s="1049"/>
      <c r="ET7" s="1049"/>
      <c r="EU7" s="1049"/>
      <c r="EV7" s="1049"/>
      <c r="EW7" s="1049"/>
      <c r="EX7" s="1049"/>
      <c r="EY7" s="1049"/>
      <c r="EZ7" s="1049"/>
      <c r="FA7" s="1049"/>
      <c r="FB7" s="1049"/>
      <c r="FC7" s="1049"/>
      <c r="FD7" s="1049"/>
      <c r="FE7" s="1049"/>
      <c r="FF7" s="1049"/>
      <c r="FG7" s="1049"/>
      <c r="FH7" s="1049"/>
      <c r="FI7" s="1049"/>
      <c r="FJ7" s="1049"/>
      <c r="FK7" s="1049"/>
      <c r="FL7" s="1049"/>
      <c r="FM7" s="1049"/>
      <c r="FN7" s="1049"/>
      <c r="FO7" s="1049"/>
      <c r="FP7" s="1049"/>
      <c r="FQ7" s="1049"/>
      <c r="FR7" s="1049"/>
      <c r="FS7" s="1049"/>
      <c r="FT7" s="1049"/>
      <c r="FU7" s="1049"/>
      <c r="FV7" s="1049"/>
      <c r="FW7" s="1049"/>
      <c r="FX7" s="1049"/>
      <c r="FY7" s="1049"/>
      <c r="FZ7" s="1049"/>
      <c r="GA7" s="1049"/>
      <c r="GB7" s="1049"/>
      <c r="GC7" s="1049"/>
      <c r="GD7" s="1049"/>
      <c r="GE7" s="1049"/>
      <c r="GF7" s="1049"/>
      <c r="GG7" s="1049"/>
      <c r="GH7" s="1049"/>
      <c r="GI7" s="1049"/>
      <c r="GJ7" s="1049"/>
      <c r="GK7" s="1049"/>
      <c r="GL7" s="1049"/>
      <c r="GM7" s="1049"/>
      <c r="GN7" s="1049"/>
      <c r="GO7" s="1049"/>
      <c r="GP7" s="1049"/>
      <c r="GQ7" s="1049"/>
      <c r="GR7" s="1049"/>
      <c r="GS7" s="1049"/>
      <c r="GT7" s="1049"/>
      <c r="GU7" s="1049"/>
      <c r="GV7" s="1049"/>
      <c r="GW7" s="1049"/>
      <c r="GX7" s="1049"/>
      <c r="GY7" s="1049"/>
      <c r="GZ7" s="1049"/>
      <c r="HA7" s="1049"/>
      <c r="HB7" s="1049"/>
      <c r="HC7" s="1049"/>
      <c r="HD7" s="1049"/>
      <c r="HE7" s="1049"/>
      <c r="HF7" s="1049"/>
      <c r="HG7" s="1049"/>
      <c r="HH7" s="1049"/>
      <c r="HI7" s="1049"/>
      <c r="HJ7" s="1049"/>
      <c r="HK7" s="1049"/>
      <c r="HL7" s="1049"/>
      <c r="HM7" s="1049"/>
      <c r="HN7" s="1049"/>
      <c r="HO7" s="1049"/>
      <c r="HP7" s="1049"/>
      <c r="HQ7" s="1049"/>
      <c r="HR7" s="1049"/>
      <c r="HS7" s="1049"/>
      <c r="HT7" s="1049"/>
      <c r="HU7" s="1049"/>
      <c r="HV7" s="1049"/>
      <c r="HW7" s="1049"/>
      <c r="HX7" s="1049"/>
      <c r="HY7" s="1049"/>
      <c r="HZ7" s="1049"/>
      <c r="IA7" s="1049"/>
      <c r="IB7" s="1049"/>
      <c r="IC7" s="1049"/>
      <c r="ID7" s="1049"/>
      <c r="IE7" s="1049"/>
      <c r="IF7" s="1049"/>
      <c r="IG7" s="1049"/>
      <c r="IH7" s="1049"/>
      <c r="II7" s="1049"/>
      <c r="IJ7" s="1049"/>
      <c r="IK7" s="1049"/>
      <c r="IL7" s="1049"/>
      <c r="IM7" s="1049"/>
      <c r="IN7" s="1049"/>
      <c r="IO7" s="1049"/>
      <c r="IP7" s="1049"/>
      <c r="IQ7" s="1049"/>
      <c r="IR7" s="1049"/>
      <c r="IS7" s="1049"/>
      <c r="IT7" s="1049"/>
      <c r="IU7" s="1049"/>
      <c r="IV7" s="1049"/>
    </row>
    <row r="8" spans="1:256">
      <c r="A8" s="1049"/>
      <c r="B8" s="1052"/>
      <c r="C8" s="1053" t="s">
        <v>1015</v>
      </c>
      <c r="D8" s="1054"/>
      <c r="E8" s="1918" t="s">
        <v>3934</v>
      </c>
      <c r="F8" s="1942"/>
      <c r="G8" s="1942"/>
      <c r="H8" s="1919"/>
      <c r="I8" s="1049"/>
      <c r="J8" s="1049"/>
      <c r="K8" s="1049"/>
      <c r="L8" s="1049"/>
      <c r="M8" s="1049"/>
      <c r="N8" s="1049"/>
      <c r="O8" s="1049"/>
      <c r="P8" s="1049"/>
      <c r="Q8" s="1049"/>
      <c r="R8" s="1049"/>
      <c r="S8" s="1049"/>
      <c r="T8" s="1049"/>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c r="AT8" s="1049"/>
      <c r="AU8" s="1049"/>
      <c r="AV8" s="1049"/>
      <c r="AW8" s="1049"/>
      <c r="AX8" s="1049"/>
      <c r="AY8" s="1049"/>
      <c r="AZ8" s="1049"/>
      <c r="BA8" s="1049"/>
      <c r="BB8" s="1049"/>
      <c r="BC8" s="1049"/>
      <c r="BD8" s="1049"/>
      <c r="BE8" s="1049"/>
      <c r="BF8" s="1049"/>
      <c r="BG8" s="1049"/>
      <c r="BH8" s="1049"/>
      <c r="BI8" s="1049"/>
      <c r="BJ8" s="1049"/>
      <c r="BK8" s="1049"/>
      <c r="BL8" s="1049"/>
      <c r="BM8" s="1049"/>
      <c r="BN8" s="1049"/>
      <c r="BO8" s="1049"/>
      <c r="BP8" s="1049"/>
      <c r="BQ8" s="1049"/>
      <c r="BR8" s="1049"/>
      <c r="BS8" s="1049"/>
      <c r="BT8" s="1049"/>
      <c r="BU8" s="1049"/>
      <c r="BV8" s="1049"/>
      <c r="BW8" s="1049"/>
      <c r="BX8" s="1049"/>
      <c r="BY8" s="1049"/>
      <c r="BZ8" s="1049"/>
      <c r="CA8" s="1049"/>
      <c r="CB8" s="1049"/>
      <c r="CC8" s="1049"/>
      <c r="CD8" s="1049"/>
      <c r="CE8" s="1049"/>
      <c r="CF8" s="1049"/>
      <c r="CG8" s="1049"/>
      <c r="CH8" s="1049"/>
      <c r="CI8" s="1049"/>
      <c r="CJ8" s="1049"/>
      <c r="CK8" s="1049"/>
      <c r="CL8" s="1049"/>
      <c r="CM8" s="1049"/>
      <c r="CN8" s="1049"/>
      <c r="CO8" s="1049"/>
      <c r="CP8" s="1049"/>
      <c r="CQ8" s="1049"/>
      <c r="CR8" s="1049"/>
      <c r="CS8" s="1049"/>
      <c r="CT8" s="1049"/>
      <c r="CU8" s="1049"/>
      <c r="CV8" s="1049"/>
      <c r="CW8" s="1049"/>
      <c r="CX8" s="1049"/>
      <c r="CY8" s="1049"/>
      <c r="CZ8" s="1049"/>
      <c r="DA8" s="1049"/>
      <c r="DB8" s="1049"/>
      <c r="DC8" s="1049"/>
      <c r="DD8" s="1049"/>
      <c r="DE8" s="1049"/>
      <c r="DF8" s="1049"/>
      <c r="DG8" s="1049"/>
      <c r="DH8" s="1049"/>
      <c r="DI8" s="1049"/>
      <c r="DJ8" s="1049"/>
      <c r="DK8" s="1049"/>
      <c r="DL8" s="1049"/>
      <c r="DM8" s="1049"/>
      <c r="DN8" s="1049"/>
      <c r="DO8" s="1049"/>
      <c r="DP8" s="1049"/>
      <c r="DQ8" s="1049"/>
      <c r="DR8" s="1049"/>
      <c r="DS8" s="1049"/>
      <c r="DT8" s="1049"/>
      <c r="DU8" s="1049"/>
      <c r="DV8" s="1049"/>
      <c r="DW8" s="1049"/>
      <c r="DX8" s="1049"/>
      <c r="DY8" s="1049"/>
      <c r="DZ8" s="1049"/>
      <c r="EA8" s="1049"/>
      <c r="EB8" s="1049"/>
      <c r="EC8" s="1049"/>
      <c r="ED8" s="1049"/>
      <c r="EE8" s="1049"/>
      <c r="EF8" s="1049"/>
      <c r="EG8" s="1049"/>
      <c r="EH8" s="1049"/>
      <c r="EI8" s="1049"/>
      <c r="EJ8" s="1049"/>
      <c r="EK8" s="1049"/>
      <c r="EL8" s="1049"/>
      <c r="EM8" s="1049"/>
      <c r="EN8" s="1049"/>
      <c r="EO8" s="1049"/>
      <c r="EP8" s="1049"/>
      <c r="EQ8" s="1049"/>
      <c r="ER8" s="1049"/>
      <c r="ES8" s="1049"/>
      <c r="ET8" s="1049"/>
      <c r="EU8" s="1049"/>
      <c r="EV8" s="1049"/>
      <c r="EW8" s="1049"/>
      <c r="EX8" s="1049"/>
      <c r="EY8" s="1049"/>
      <c r="EZ8" s="1049"/>
      <c r="FA8" s="1049"/>
      <c r="FB8" s="1049"/>
      <c r="FC8" s="1049"/>
      <c r="FD8" s="1049"/>
      <c r="FE8" s="1049"/>
      <c r="FF8" s="1049"/>
      <c r="FG8" s="1049"/>
      <c r="FH8" s="1049"/>
      <c r="FI8" s="1049"/>
      <c r="FJ8" s="1049"/>
      <c r="FK8" s="1049"/>
      <c r="FL8" s="1049"/>
      <c r="FM8" s="1049"/>
      <c r="FN8" s="1049"/>
      <c r="FO8" s="1049"/>
      <c r="FP8" s="1049"/>
      <c r="FQ8" s="1049"/>
      <c r="FR8" s="1049"/>
      <c r="FS8" s="1049"/>
      <c r="FT8" s="1049"/>
      <c r="FU8" s="1049"/>
      <c r="FV8" s="1049"/>
      <c r="FW8" s="1049"/>
      <c r="FX8" s="1049"/>
      <c r="FY8" s="1049"/>
      <c r="FZ8" s="1049"/>
      <c r="GA8" s="1049"/>
      <c r="GB8" s="1049"/>
      <c r="GC8" s="1049"/>
      <c r="GD8" s="1049"/>
      <c r="GE8" s="1049"/>
      <c r="GF8" s="1049"/>
      <c r="GG8" s="1049"/>
      <c r="GH8" s="1049"/>
      <c r="GI8" s="1049"/>
      <c r="GJ8" s="1049"/>
      <c r="GK8" s="1049"/>
      <c r="GL8" s="1049"/>
      <c r="GM8" s="1049"/>
      <c r="GN8" s="1049"/>
      <c r="GO8" s="1049"/>
      <c r="GP8" s="1049"/>
      <c r="GQ8" s="1049"/>
      <c r="GR8" s="1049"/>
      <c r="GS8" s="1049"/>
      <c r="GT8" s="1049"/>
      <c r="GU8" s="1049"/>
      <c r="GV8" s="1049"/>
      <c r="GW8" s="1049"/>
      <c r="GX8" s="1049"/>
      <c r="GY8" s="1049"/>
      <c r="GZ8" s="1049"/>
      <c r="HA8" s="1049"/>
      <c r="HB8" s="1049"/>
      <c r="HC8" s="1049"/>
      <c r="HD8" s="1049"/>
      <c r="HE8" s="1049"/>
      <c r="HF8" s="1049"/>
      <c r="HG8" s="1049"/>
      <c r="HH8" s="1049"/>
      <c r="HI8" s="1049"/>
      <c r="HJ8" s="1049"/>
      <c r="HK8" s="1049"/>
      <c r="HL8" s="1049"/>
      <c r="HM8" s="1049"/>
      <c r="HN8" s="1049"/>
      <c r="HO8" s="1049"/>
      <c r="HP8" s="1049"/>
      <c r="HQ8" s="1049"/>
      <c r="HR8" s="1049"/>
      <c r="HS8" s="1049"/>
      <c r="HT8" s="1049"/>
      <c r="HU8" s="1049"/>
      <c r="HV8" s="1049"/>
      <c r="HW8" s="1049"/>
      <c r="HX8" s="1049"/>
      <c r="HY8" s="1049"/>
      <c r="HZ8" s="1049"/>
      <c r="IA8" s="1049"/>
      <c r="IB8" s="1049"/>
      <c r="IC8" s="1049"/>
      <c r="ID8" s="1049"/>
      <c r="IE8" s="1049"/>
      <c r="IF8" s="1049"/>
      <c r="IG8" s="1049"/>
      <c r="IH8" s="1049"/>
      <c r="II8" s="1049"/>
      <c r="IJ8" s="1049"/>
      <c r="IK8" s="1049"/>
      <c r="IL8" s="1049"/>
      <c r="IM8" s="1049"/>
      <c r="IN8" s="1049"/>
      <c r="IO8" s="1049"/>
      <c r="IP8" s="1049"/>
      <c r="IQ8" s="1049"/>
      <c r="IR8" s="1049"/>
      <c r="IS8" s="1049"/>
      <c r="IT8" s="1049"/>
      <c r="IU8" s="1049"/>
      <c r="IV8" s="1049"/>
    </row>
    <row r="9" spans="1:256" ht="39" customHeight="1" thickBot="1">
      <c r="A9" s="1049"/>
      <c r="B9" s="1052"/>
      <c r="C9" s="1055"/>
      <c r="D9" s="1056"/>
      <c r="E9" s="1920"/>
      <c r="F9" s="1961"/>
      <c r="G9" s="1961"/>
      <c r="H9" s="1921"/>
      <c r="I9" s="1049"/>
      <c r="J9" s="1049"/>
      <c r="K9" s="1049"/>
      <c r="L9" s="1049"/>
      <c r="M9" s="1049"/>
      <c r="N9" s="1049"/>
      <c r="O9" s="1049"/>
      <c r="P9" s="1049"/>
      <c r="Q9" s="1049"/>
      <c r="R9" s="1049"/>
      <c r="S9" s="1049"/>
      <c r="T9" s="1049"/>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c r="AT9" s="1049"/>
      <c r="AU9" s="1049"/>
      <c r="AV9" s="1049"/>
      <c r="AW9" s="1049"/>
      <c r="AX9" s="1049"/>
      <c r="AY9" s="1049"/>
      <c r="AZ9" s="1049"/>
      <c r="BA9" s="1049"/>
      <c r="BB9" s="1049"/>
      <c r="BC9" s="1049"/>
      <c r="BD9" s="1049"/>
      <c r="BE9" s="1049"/>
      <c r="BF9" s="1049"/>
      <c r="BG9" s="1049"/>
      <c r="BH9" s="1049"/>
      <c r="BI9" s="1049"/>
      <c r="BJ9" s="1049"/>
      <c r="BK9" s="1049"/>
      <c r="BL9" s="1049"/>
      <c r="BM9" s="1049"/>
      <c r="BN9" s="1049"/>
      <c r="BO9" s="1049"/>
      <c r="BP9" s="1049"/>
      <c r="BQ9" s="1049"/>
      <c r="BR9" s="1049"/>
      <c r="BS9" s="1049"/>
      <c r="BT9" s="1049"/>
      <c r="BU9" s="1049"/>
      <c r="BV9" s="1049"/>
      <c r="BW9" s="1049"/>
      <c r="BX9" s="1049"/>
      <c r="BY9" s="1049"/>
      <c r="BZ9" s="1049"/>
      <c r="CA9" s="1049"/>
      <c r="CB9" s="1049"/>
      <c r="CC9" s="1049"/>
      <c r="CD9" s="1049"/>
      <c r="CE9" s="1049"/>
      <c r="CF9" s="1049"/>
      <c r="CG9" s="1049"/>
      <c r="CH9" s="1049"/>
      <c r="CI9" s="1049"/>
      <c r="CJ9" s="1049"/>
      <c r="CK9" s="1049"/>
      <c r="CL9" s="1049"/>
      <c r="CM9" s="1049"/>
      <c r="CN9" s="1049"/>
      <c r="CO9" s="1049"/>
      <c r="CP9" s="1049"/>
      <c r="CQ9" s="1049"/>
      <c r="CR9" s="1049"/>
      <c r="CS9" s="1049"/>
      <c r="CT9" s="1049"/>
      <c r="CU9" s="1049"/>
      <c r="CV9" s="1049"/>
      <c r="CW9" s="1049"/>
      <c r="CX9" s="1049"/>
      <c r="CY9" s="1049"/>
      <c r="CZ9" s="1049"/>
      <c r="DA9" s="1049"/>
      <c r="DB9" s="1049"/>
      <c r="DC9" s="1049"/>
      <c r="DD9" s="1049"/>
      <c r="DE9" s="1049"/>
      <c r="DF9" s="1049"/>
      <c r="DG9" s="1049"/>
      <c r="DH9" s="1049"/>
      <c r="DI9" s="1049"/>
      <c r="DJ9" s="1049"/>
      <c r="DK9" s="1049"/>
      <c r="DL9" s="1049"/>
      <c r="DM9" s="1049"/>
      <c r="DN9" s="1049"/>
      <c r="DO9" s="1049"/>
      <c r="DP9" s="1049"/>
      <c r="DQ9" s="1049"/>
      <c r="DR9" s="1049"/>
      <c r="DS9" s="1049"/>
      <c r="DT9" s="1049"/>
      <c r="DU9" s="1049"/>
      <c r="DV9" s="1049"/>
      <c r="DW9" s="1049"/>
      <c r="DX9" s="1049"/>
      <c r="DY9" s="1049"/>
      <c r="DZ9" s="1049"/>
      <c r="EA9" s="1049"/>
      <c r="EB9" s="1049"/>
      <c r="EC9" s="1049"/>
      <c r="ED9" s="1049"/>
      <c r="EE9" s="1049"/>
      <c r="EF9" s="1049"/>
      <c r="EG9" s="1049"/>
      <c r="EH9" s="1049"/>
      <c r="EI9" s="1049"/>
      <c r="EJ9" s="1049"/>
      <c r="EK9" s="1049"/>
      <c r="EL9" s="1049"/>
      <c r="EM9" s="1049"/>
      <c r="EN9" s="1049"/>
      <c r="EO9" s="1049"/>
      <c r="EP9" s="1049"/>
      <c r="EQ9" s="1049"/>
      <c r="ER9" s="1049"/>
      <c r="ES9" s="1049"/>
      <c r="ET9" s="1049"/>
      <c r="EU9" s="1049"/>
      <c r="EV9" s="1049"/>
      <c r="EW9" s="1049"/>
      <c r="EX9" s="1049"/>
      <c r="EY9" s="1049"/>
      <c r="EZ9" s="1049"/>
      <c r="FA9" s="1049"/>
      <c r="FB9" s="1049"/>
      <c r="FC9" s="1049"/>
      <c r="FD9" s="1049"/>
      <c r="FE9" s="1049"/>
      <c r="FF9" s="1049"/>
      <c r="FG9" s="1049"/>
      <c r="FH9" s="1049"/>
      <c r="FI9" s="1049"/>
      <c r="FJ9" s="1049"/>
      <c r="FK9" s="1049"/>
      <c r="FL9" s="1049"/>
      <c r="FM9" s="1049"/>
      <c r="FN9" s="1049"/>
      <c r="FO9" s="1049"/>
      <c r="FP9" s="1049"/>
      <c r="FQ9" s="1049"/>
      <c r="FR9" s="1049"/>
      <c r="FS9" s="1049"/>
      <c r="FT9" s="1049"/>
      <c r="FU9" s="1049"/>
      <c r="FV9" s="1049"/>
      <c r="FW9" s="1049"/>
      <c r="FX9" s="1049"/>
      <c r="FY9" s="1049"/>
      <c r="FZ9" s="1049"/>
      <c r="GA9" s="1049"/>
      <c r="GB9" s="1049"/>
      <c r="GC9" s="1049"/>
      <c r="GD9" s="1049"/>
      <c r="GE9" s="1049"/>
      <c r="GF9" s="1049"/>
      <c r="GG9" s="1049"/>
      <c r="GH9" s="1049"/>
      <c r="GI9" s="1049"/>
      <c r="GJ9" s="1049"/>
      <c r="GK9" s="1049"/>
      <c r="GL9" s="1049"/>
      <c r="GM9" s="1049"/>
      <c r="GN9" s="1049"/>
      <c r="GO9" s="1049"/>
      <c r="GP9" s="1049"/>
      <c r="GQ9" s="1049"/>
      <c r="GR9" s="1049"/>
      <c r="GS9" s="1049"/>
      <c r="GT9" s="1049"/>
      <c r="GU9" s="1049"/>
      <c r="GV9" s="1049"/>
      <c r="GW9" s="1049"/>
      <c r="GX9" s="1049"/>
      <c r="GY9" s="1049"/>
      <c r="GZ9" s="1049"/>
      <c r="HA9" s="1049"/>
      <c r="HB9" s="1049"/>
      <c r="HC9" s="1049"/>
      <c r="HD9" s="1049"/>
      <c r="HE9" s="1049"/>
      <c r="HF9" s="1049"/>
      <c r="HG9" s="1049"/>
      <c r="HH9" s="1049"/>
      <c r="HI9" s="1049"/>
      <c r="HJ9" s="1049"/>
      <c r="HK9" s="1049"/>
      <c r="HL9" s="1049"/>
      <c r="HM9" s="1049"/>
      <c r="HN9" s="1049"/>
      <c r="HO9" s="1049"/>
      <c r="HP9" s="1049"/>
      <c r="HQ9" s="1049"/>
      <c r="HR9" s="1049"/>
      <c r="HS9" s="1049"/>
      <c r="HT9" s="1049"/>
      <c r="HU9" s="1049"/>
      <c r="HV9" s="1049"/>
      <c r="HW9" s="1049"/>
      <c r="HX9" s="1049"/>
      <c r="HY9" s="1049"/>
      <c r="HZ9" s="1049"/>
      <c r="IA9" s="1049"/>
      <c r="IB9" s="1049"/>
      <c r="IC9" s="1049"/>
      <c r="ID9" s="1049"/>
      <c r="IE9" s="1049"/>
      <c r="IF9" s="1049"/>
      <c r="IG9" s="1049"/>
      <c r="IH9" s="1049"/>
      <c r="II9" s="1049"/>
      <c r="IJ9" s="1049"/>
      <c r="IK9" s="1049"/>
      <c r="IL9" s="1049"/>
      <c r="IM9" s="1049"/>
      <c r="IN9" s="1049"/>
      <c r="IO9" s="1049"/>
      <c r="IP9" s="1049"/>
      <c r="IQ9" s="1049"/>
      <c r="IR9" s="1049"/>
      <c r="IS9" s="1049"/>
      <c r="IT9" s="1049"/>
      <c r="IU9" s="1049"/>
      <c r="IV9" s="1049"/>
    </row>
    <row r="10" spans="1:256" ht="36" customHeight="1" thickBot="1">
      <c r="A10" s="1049"/>
      <c r="B10" s="1052"/>
      <c r="C10" s="1907" t="s">
        <v>1016</v>
      </c>
      <c r="D10" s="1909"/>
      <c r="E10" s="1907" t="s">
        <v>3453</v>
      </c>
      <c r="F10" s="1908"/>
      <c r="G10" s="1908"/>
      <c r="H10" s="1909"/>
      <c r="I10" s="1049"/>
      <c r="J10" s="1049"/>
      <c r="K10" s="1049"/>
      <c r="L10" s="1049"/>
      <c r="M10" s="1049"/>
      <c r="N10" s="1049"/>
      <c r="O10" s="1049"/>
      <c r="P10" s="1049"/>
      <c r="Q10" s="1049"/>
      <c r="R10" s="1049"/>
      <c r="S10" s="1049"/>
      <c r="T10" s="104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c r="AT10" s="1049"/>
      <c r="AU10" s="1049"/>
      <c r="AV10" s="1049"/>
      <c r="AW10" s="1049"/>
      <c r="AX10" s="1049"/>
      <c r="AY10" s="1049"/>
      <c r="AZ10" s="1049"/>
      <c r="BA10" s="1049"/>
      <c r="BB10" s="1049"/>
      <c r="BC10" s="1049"/>
      <c r="BD10" s="1049"/>
      <c r="BE10" s="1049"/>
      <c r="BF10" s="1049"/>
      <c r="BG10" s="1049"/>
      <c r="BH10" s="1049"/>
      <c r="BI10" s="1049"/>
      <c r="BJ10" s="1049"/>
      <c r="BK10" s="1049"/>
      <c r="BL10" s="1049"/>
      <c r="BM10" s="1049"/>
      <c r="BN10" s="1049"/>
      <c r="BO10" s="1049"/>
      <c r="BP10" s="1049"/>
      <c r="BQ10" s="1049"/>
      <c r="BR10" s="1049"/>
      <c r="BS10" s="1049"/>
      <c r="BT10" s="1049"/>
      <c r="BU10" s="1049"/>
      <c r="BV10" s="1049"/>
      <c r="BW10" s="1049"/>
      <c r="BX10" s="1049"/>
      <c r="BY10" s="1049"/>
      <c r="BZ10" s="1049"/>
      <c r="CA10" s="1049"/>
      <c r="CB10" s="1049"/>
      <c r="CC10" s="1049"/>
      <c r="CD10" s="1049"/>
      <c r="CE10" s="1049"/>
      <c r="CF10" s="1049"/>
      <c r="CG10" s="1049"/>
      <c r="CH10" s="1049"/>
      <c r="CI10" s="1049"/>
      <c r="CJ10" s="1049"/>
      <c r="CK10" s="1049"/>
      <c r="CL10" s="1049"/>
      <c r="CM10" s="1049"/>
      <c r="CN10" s="1049"/>
      <c r="CO10" s="1049"/>
      <c r="CP10" s="1049"/>
      <c r="CQ10" s="1049"/>
      <c r="CR10" s="1049"/>
      <c r="CS10" s="1049"/>
      <c r="CT10" s="1049"/>
      <c r="CU10" s="1049"/>
      <c r="CV10" s="1049"/>
      <c r="CW10" s="1049"/>
      <c r="CX10" s="1049"/>
      <c r="CY10" s="1049"/>
      <c r="CZ10" s="1049"/>
      <c r="DA10" s="1049"/>
      <c r="DB10" s="1049"/>
      <c r="DC10" s="1049"/>
      <c r="DD10" s="1049"/>
      <c r="DE10" s="1049"/>
      <c r="DF10" s="1049"/>
      <c r="DG10" s="1049"/>
      <c r="DH10" s="1049"/>
      <c r="DI10" s="1049"/>
      <c r="DJ10" s="1049"/>
      <c r="DK10" s="1049"/>
      <c r="DL10" s="1049"/>
      <c r="DM10" s="1049"/>
      <c r="DN10" s="1049"/>
      <c r="DO10" s="1049"/>
      <c r="DP10" s="1049"/>
      <c r="DQ10" s="1049"/>
      <c r="DR10" s="1049"/>
      <c r="DS10" s="1049"/>
      <c r="DT10" s="1049"/>
      <c r="DU10" s="1049"/>
      <c r="DV10" s="1049"/>
      <c r="DW10" s="1049"/>
      <c r="DX10" s="1049"/>
      <c r="DY10" s="1049"/>
      <c r="DZ10" s="1049"/>
      <c r="EA10" s="1049"/>
      <c r="EB10" s="1049"/>
      <c r="EC10" s="1049"/>
      <c r="ED10" s="1049"/>
      <c r="EE10" s="1049"/>
      <c r="EF10" s="1049"/>
      <c r="EG10" s="1049"/>
      <c r="EH10" s="1049"/>
      <c r="EI10" s="1049"/>
      <c r="EJ10" s="1049"/>
      <c r="EK10" s="1049"/>
      <c r="EL10" s="1049"/>
      <c r="EM10" s="1049"/>
      <c r="EN10" s="1049"/>
      <c r="EO10" s="1049"/>
      <c r="EP10" s="1049"/>
      <c r="EQ10" s="1049"/>
      <c r="ER10" s="1049"/>
      <c r="ES10" s="1049"/>
      <c r="ET10" s="1049"/>
      <c r="EU10" s="1049"/>
      <c r="EV10" s="1049"/>
      <c r="EW10" s="1049"/>
      <c r="EX10" s="1049"/>
      <c r="EY10" s="1049"/>
      <c r="EZ10" s="1049"/>
      <c r="FA10" s="1049"/>
      <c r="FB10" s="1049"/>
      <c r="FC10" s="1049"/>
      <c r="FD10" s="1049"/>
      <c r="FE10" s="1049"/>
      <c r="FF10" s="1049"/>
      <c r="FG10" s="1049"/>
      <c r="FH10" s="1049"/>
      <c r="FI10" s="1049"/>
      <c r="FJ10" s="1049"/>
      <c r="FK10" s="1049"/>
      <c r="FL10" s="1049"/>
      <c r="FM10" s="1049"/>
      <c r="FN10" s="1049"/>
      <c r="FO10" s="1049"/>
      <c r="FP10" s="1049"/>
      <c r="FQ10" s="1049"/>
      <c r="FR10" s="1049"/>
      <c r="FS10" s="1049"/>
      <c r="FT10" s="1049"/>
      <c r="FU10" s="1049"/>
      <c r="FV10" s="1049"/>
      <c r="FW10" s="1049"/>
      <c r="FX10" s="1049"/>
      <c r="FY10" s="1049"/>
      <c r="FZ10" s="1049"/>
      <c r="GA10" s="1049"/>
      <c r="GB10" s="1049"/>
      <c r="GC10" s="1049"/>
      <c r="GD10" s="1049"/>
      <c r="GE10" s="1049"/>
      <c r="GF10" s="1049"/>
      <c r="GG10" s="1049"/>
      <c r="GH10" s="1049"/>
      <c r="GI10" s="1049"/>
      <c r="GJ10" s="1049"/>
      <c r="GK10" s="1049"/>
      <c r="GL10" s="1049"/>
      <c r="GM10" s="1049"/>
      <c r="GN10" s="1049"/>
      <c r="GO10" s="1049"/>
      <c r="GP10" s="1049"/>
      <c r="GQ10" s="1049"/>
      <c r="GR10" s="1049"/>
      <c r="GS10" s="1049"/>
      <c r="GT10" s="1049"/>
      <c r="GU10" s="1049"/>
      <c r="GV10" s="1049"/>
      <c r="GW10" s="1049"/>
      <c r="GX10" s="1049"/>
      <c r="GY10" s="1049"/>
      <c r="GZ10" s="1049"/>
      <c r="HA10" s="1049"/>
      <c r="HB10" s="1049"/>
      <c r="HC10" s="1049"/>
      <c r="HD10" s="1049"/>
      <c r="HE10" s="1049"/>
      <c r="HF10" s="1049"/>
      <c r="HG10" s="1049"/>
      <c r="HH10" s="1049"/>
      <c r="HI10" s="1049"/>
      <c r="HJ10" s="1049"/>
      <c r="HK10" s="1049"/>
      <c r="HL10" s="1049"/>
      <c r="HM10" s="1049"/>
      <c r="HN10" s="1049"/>
      <c r="HO10" s="1049"/>
      <c r="HP10" s="1049"/>
      <c r="HQ10" s="1049"/>
      <c r="HR10" s="1049"/>
      <c r="HS10" s="1049"/>
      <c r="HT10" s="1049"/>
      <c r="HU10" s="1049"/>
      <c r="HV10" s="1049"/>
      <c r="HW10" s="1049"/>
      <c r="HX10" s="1049"/>
      <c r="HY10" s="1049"/>
      <c r="HZ10" s="1049"/>
      <c r="IA10" s="1049"/>
      <c r="IB10" s="1049"/>
      <c r="IC10" s="1049"/>
      <c r="ID10" s="1049"/>
      <c r="IE10" s="1049"/>
      <c r="IF10" s="1049"/>
      <c r="IG10" s="1049"/>
      <c r="IH10" s="1049"/>
      <c r="II10" s="1049"/>
      <c r="IJ10" s="1049"/>
      <c r="IK10" s="1049"/>
      <c r="IL10" s="1049"/>
      <c r="IM10" s="1049"/>
      <c r="IN10" s="1049"/>
      <c r="IO10" s="1049"/>
      <c r="IP10" s="1049"/>
      <c r="IQ10" s="1049"/>
      <c r="IR10" s="1049"/>
      <c r="IS10" s="1049"/>
      <c r="IT10" s="1049"/>
      <c r="IU10" s="1049"/>
      <c r="IV10" s="1049"/>
    </row>
    <row r="11" spans="1:256" ht="15.75" thickBot="1">
      <c r="A11" s="1049"/>
      <c r="B11" s="1052"/>
      <c r="C11" s="1907" t="s">
        <v>1017</v>
      </c>
      <c r="D11" s="1909"/>
      <c r="E11" s="1057" t="s">
        <v>1018</v>
      </c>
      <c r="F11" s="1954" t="s">
        <v>1019</v>
      </c>
      <c r="G11" s="1955"/>
      <c r="H11" s="1058"/>
      <c r="I11" s="1049"/>
      <c r="J11" s="1049"/>
      <c r="K11" s="1049"/>
      <c r="L11" s="1049"/>
      <c r="M11" s="1049"/>
      <c r="N11" s="1049"/>
      <c r="O11" s="1049"/>
      <c r="P11" s="1049"/>
      <c r="Q11" s="1049"/>
      <c r="R11" s="1049"/>
      <c r="S11" s="1049"/>
      <c r="T11" s="1049"/>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c r="AT11" s="1049"/>
      <c r="AU11" s="1049"/>
      <c r="AV11" s="1049"/>
      <c r="AW11" s="1049"/>
      <c r="AX11" s="1049"/>
      <c r="AY11" s="1049"/>
      <c r="AZ11" s="1049"/>
      <c r="BA11" s="1049"/>
      <c r="BB11" s="1049"/>
      <c r="BC11" s="1049"/>
      <c r="BD11" s="1049"/>
      <c r="BE11" s="1049"/>
      <c r="BF11" s="1049"/>
      <c r="BG11" s="1049"/>
      <c r="BH11" s="1049"/>
      <c r="BI11" s="1049"/>
      <c r="BJ11" s="1049"/>
      <c r="BK11" s="1049"/>
      <c r="BL11" s="1049"/>
      <c r="BM11" s="1049"/>
      <c r="BN11" s="1049"/>
      <c r="BO11" s="1049"/>
      <c r="BP11" s="1049"/>
      <c r="BQ11" s="1049"/>
      <c r="BR11" s="1049"/>
      <c r="BS11" s="1049"/>
      <c r="BT11" s="1049"/>
      <c r="BU11" s="1049"/>
      <c r="BV11" s="1049"/>
      <c r="BW11" s="1049"/>
      <c r="BX11" s="1049"/>
      <c r="BY11" s="1049"/>
      <c r="BZ11" s="1049"/>
      <c r="CA11" s="1049"/>
      <c r="CB11" s="1049"/>
      <c r="CC11" s="1049"/>
      <c r="CD11" s="1049"/>
      <c r="CE11" s="1049"/>
      <c r="CF11" s="1049"/>
      <c r="CG11" s="1049"/>
      <c r="CH11" s="1049"/>
      <c r="CI11" s="1049"/>
      <c r="CJ11" s="1049"/>
      <c r="CK11" s="1049"/>
      <c r="CL11" s="1049"/>
      <c r="CM11" s="1049"/>
      <c r="CN11" s="1049"/>
      <c r="CO11" s="1049"/>
      <c r="CP11" s="1049"/>
      <c r="CQ11" s="1049"/>
      <c r="CR11" s="1049"/>
      <c r="CS11" s="1049"/>
      <c r="CT11" s="1049"/>
      <c r="CU11" s="1049"/>
      <c r="CV11" s="1049"/>
      <c r="CW11" s="1049"/>
      <c r="CX11" s="1049"/>
      <c r="CY11" s="1049"/>
      <c r="CZ11" s="1049"/>
      <c r="DA11" s="1049"/>
      <c r="DB11" s="1049"/>
      <c r="DC11" s="1049"/>
      <c r="DD11" s="1049"/>
      <c r="DE11" s="1049"/>
      <c r="DF11" s="1049"/>
      <c r="DG11" s="1049"/>
      <c r="DH11" s="1049"/>
      <c r="DI11" s="1049"/>
      <c r="DJ11" s="1049"/>
      <c r="DK11" s="1049"/>
      <c r="DL11" s="1049"/>
      <c r="DM11" s="1049"/>
      <c r="DN11" s="1049"/>
      <c r="DO11" s="1049"/>
      <c r="DP11" s="1049"/>
      <c r="DQ11" s="1049"/>
      <c r="DR11" s="1049"/>
      <c r="DS11" s="1049"/>
      <c r="DT11" s="1049"/>
      <c r="DU11" s="1049"/>
      <c r="DV11" s="1049"/>
      <c r="DW11" s="1049"/>
      <c r="DX11" s="1049"/>
      <c r="DY11" s="1049"/>
      <c r="DZ11" s="1049"/>
      <c r="EA11" s="1049"/>
      <c r="EB11" s="1049"/>
      <c r="EC11" s="1049"/>
      <c r="ED11" s="1049"/>
      <c r="EE11" s="1049"/>
      <c r="EF11" s="1049"/>
      <c r="EG11" s="1049"/>
      <c r="EH11" s="1049"/>
      <c r="EI11" s="1049"/>
      <c r="EJ11" s="1049"/>
      <c r="EK11" s="1049"/>
      <c r="EL11" s="1049"/>
      <c r="EM11" s="1049"/>
      <c r="EN11" s="1049"/>
      <c r="EO11" s="1049"/>
      <c r="EP11" s="1049"/>
      <c r="EQ11" s="1049"/>
      <c r="ER11" s="1049"/>
      <c r="ES11" s="1049"/>
      <c r="ET11" s="1049"/>
      <c r="EU11" s="1049"/>
      <c r="EV11" s="1049"/>
      <c r="EW11" s="1049"/>
      <c r="EX11" s="1049"/>
      <c r="EY11" s="1049"/>
      <c r="EZ11" s="1049"/>
      <c r="FA11" s="1049"/>
      <c r="FB11" s="1049"/>
      <c r="FC11" s="1049"/>
      <c r="FD11" s="1049"/>
      <c r="FE11" s="1049"/>
      <c r="FF11" s="1049"/>
      <c r="FG11" s="1049"/>
      <c r="FH11" s="1049"/>
      <c r="FI11" s="1049"/>
      <c r="FJ11" s="1049"/>
      <c r="FK11" s="1049"/>
      <c r="FL11" s="1049"/>
      <c r="FM11" s="1049"/>
      <c r="FN11" s="1049"/>
      <c r="FO11" s="1049"/>
      <c r="FP11" s="1049"/>
      <c r="FQ11" s="1049"/>
      <c r="FR11" s="1049"/>
      <c r="FS11" s="1049"/>
      <c r="FT11" s="1049"/>
      <c r="FU11" s="1049"/>
      <c r="FV11" s="1049"/>
      <c r="FW11" s="1049"/>
      <c r="FX11" s="1049"/>
      <c r="FY11" s="1049"/>
      <c r="FZ11" s="1049"/>
      <c r="GA11" s="1049"/>
      <c r="GB11" s="1049"/>
      <c r="GC11" s="1049"/>
      <c r="GD11" s="1049"/>
      <c r="GE11" s="1049"/>
      <c r="GF11" s="1049"/>
      <c r="GG11" s="1049"/>
      <c r="GH11" s="1049"/>
      <c r="GI11" s="1049"/>
      <c r="GJ11" s="1049"/>
      <c r="GK11" s="1049"/>
      <c r="GL11" s="1049"/>
      <c r="GM11" s="1049"/>
      <c r="GN11" s="1049"/>
      <c r="GO11" s="1049"/>
      <c r="GP11" s="1049"/>
      <c r="GQ11" s="1049"/>
      <c r="GR11" s="1049"/>
      <c r="GS11" s="1049"/>
      <c r="GT11" s="1049"/>
      <c r="GU11" s="1049"/>
      <c r="GV11" s="1049"/>
      <c r="GW11" s="1049"/>
      <c r="GX11" s="1049"/>
      <c r="GY11" s="1049"/>
      <c r="GZ11" s="1049"/>
      <c r="HA11" s="1049"/>
      <c r="HB11" s="1049"/>
      <c r="HC11" s="1049"/>
      <c r="HD11" s="1049"/>
      <c r="HE11" s="1049"/>
      <c r="HF11" s="1049"/>
      <c r="HG11" s="1049"/>
      <c r="HH11" s="1049"/>
      <c r="HI11" s="1049"/>
      <c r="HJ11" s="1049"/>
      <c r="HK11" s="1049"/>
      <c r="HL11" s="1049"/>
      <c r="HM11" s="1049"/>
      <c r="HN11" s="1049"/>
      <c r="HO11" s="1049"/>
      <c r="HP11" s="1049"/>
      <c r="HQ11" s="1049"/>
      <c r="HR11" s="1049"/>
      <c r="HS11" s="1049"/>
      <c r="HT11" s="1049"/>
      <c r="HU11" s="1049"/>
      <c r="HV11" s="1049"/>
      <c r="HW11" s="1049"/>
      <c r="HX11" s="1049"/>
      <c r="HY11" s="1049"/>
      <c r="HZ11" s="1049"/>
      <c r="IA11" s="1049"/>
      <c r="IB11" s="1049"/>
      <c r="IC11" s="1049"/>
      <c r="ID11" s="1049"/>
      <c r="IE11" s="1049"/>
      <c r="IF11" s="1049"/>
      <c r="IG11" s="1049"/>
      <c r="IH11" s="1049"/>
      <c r="II11" s="1049"/>
      <c r="IJ11" s="1049"/>
      <c r="IK11" s="1049"/>
      <c r="IL11" s="1049"/>
      <c r="IM11" s="1049"/>
      <c r="IN11" s="1049"/>
      <c r="IO11" s="1049"/>
      <c r="IP11" s="1049"/>
      <c r="IQ11" s="1049"/>
      <c r="IR11" s="1049"/>
      <c r="IS11" s="1049"/>
      <c r="IT11" s="1049"/>
      <c r="IU11" s="1049"/>
      <c r="IV11" s="1049"/>
    </row>
    <row r="12" spans="1:256" ht="15.75" thickBot="1">
      <c r="A12" s="1049"/>
      <c r="B12" s="1059"/>
      <c r="C12" s="1907" t="s">
        <v>1020</v>
      </c>
      <c r="D12" s="1909"/>
      <c r="E12" s="1060" t="s">
        <v>1021</v>
      </c>
      <c r="F12" s="1905" t="s">
        <v>1022</v>
      </c>
      <c r="G12" s="1906"/>
      <c r="H12" s="1061"/>
      <c r="I12" s="1049"/>
      <c r="J12" s="1049"/>
      <c r="K12" s="1049"/>
      <c r="L12" s="1049"/>
      <c r="M12" s="1049"/>
      <c r="N12" s="1049"/>
      <c r="O12" s="1049"/>
      <c r="P12" s="1049"/>
      <c r="Q12" s="1049"/>
      <c r="R12" s="1049"/>
      <c r="S12" s="1049"/>
      <c r="T12" s="1049"/>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c r="AT12" s="1049"/>
      <c r="AU12" s="1049"/>
      <c r="AV12" s="1049"/>
      <c r="AW12" s="1049"/>
      <c r="AX12" s="1049"/>
      <c r="AY12" s="1049"/>
      <c r="AZ12" s="1049"/>
      <c r="BA12" s="1049"/>
      <c r="BB12" s="1049"/>
      <c r="BC12" s="1049"/>
      <c r="BD12" s="1049"/>
      <c r="BE12" s="1049"/>
      <c r="BF12" s="1049"/>
      <c r="BG12" s="1049"/>
      <c r="BH12" s="1049"/>
      <c r="BI12" s="1049"/>
      <c r="BJ12" s="1049"/>
      <c r="BK12" s="1049"/>
      <c r="BL12" s="1049"/>
      <c r="BM12" s="1049"/>
      <c r="BN12" s="1049"/>
      <c r="BO12" s="1049"/>
      <c r="BP12" s="1049"/>
      <c r="BQ12" s="1049"/>
      <c r="BR12" s="1049"/>
      <c r="BS12" s="1049"/>
      <c r="BT12" s="1049"/>
      <c r="BU12" s="1049"/>
      <c r="BV12" s="1049"/>
      <c r="BW12" s="1049"/>
      <c r="BX12" s="1049"/>
      <c r="BY12" s="1049"/>
      <c r="BZ12" s="1049"/>
      <c r="CA12" s="1049"/>
      <c r="CB12" s="1049"/>
      <c r="CC12" s="1049"/>
      <c r="CD12" s="1049"/>
      <c r="CE12" s="1049"/>
      <c r="CF12" s="1049"/>
      <c r="CG12" s="1049"/>
      <c r="CH12" s="1049"/>
      <c r="CI12" s="1049"/>
      <c r="CJ12" s="1049"/>
      <c r="CK12" s="1049"/>
      <c r="CL12" s="1049"/>
      <c r="CM12" s="1049"/>
      <c r="CN12" s="1049"/>
      <c r="CO12" s="1049"/>
      <c r="CP12" s="1049"/>
      <c r="CQ12" s="1049"/>
      <c r="CR12" s="1049"/>
      <c r="CS12" s="1049"/>
      <c r="CT12" s="1049"/>
      <c r="CU12" s="1049"/>
      <c r="CV12" s="1049"/>
      <c r="CW12" s="1049"/>
      <c r="CX12" s="1049"/>
      <c r="CY12" s="1049"/>
      <c r="CZ12" s="1049"/>
      <c r="DA12" s="1049"/>
      <c r="DB12" s="1049"/>
      <c r="DC12" s="1049"/>
      <c r="DD12" s="1049"/>
      <c r="DE12" s="1049"/>
      <c r="DF12" s="1049"/>
      <c r="DG12" s="1049"/>
      <c r="DH12" s="1049"/>
      <c r="DI12" s="1049"/>
      <c r="DJ12" s="1049"/>
      <c r="DK12" s="1049"/>
      <c r="DL12" s="1049"/>
      <c r="DM12" s="1049"/>
      <c r="DN12" s="1049"/>
      <c r="DO12" s="1049"/>
      <c r="DP12" s="1049"/>
      <c r="DQ12" s="1049"/>
      <c r="DR12" s="1049"/>
      <c r="DS12" s="1049"/>
      <c r="DT12" s="1049"/>
      <c r="DU12" s="1049"/>
      <c r="DV12" s="1049"/>
      <c r="DW12" s="1049"/>
      <c r="DX12" s="1049"/>
      <c r="DY12" s="1049"/>
      <c r="DZ12" s="1049"/>
      <c r="EA12" s="1049"/>
      <c r="EB12" s="1049"/>
      <c r="EC12" s="1049"/>
      <c r="ED12" s="1049"/>
      <c r="EE12" s="1049"/>
      <c r="EF12" s="1049"/>
      <c r="EG12" s="1049"/>
      <c r="EH12" s="1049"/>
      <c r="EI12" s="1049"/>
      <c r="EJ12" s="1049"/>
      <c r="EK12" s="1049"/>
      <c r="EL12" s="1049"/>
      <c r="EM12" s="1049"/>
      <c r="EN12" s="1049"/>
      <c r="EO12" s="1049"/>
      <c r="EP12" s="1049"/>
      <c r="EQ12" s="1049"/>
      <c r="ER12" s="1049"/>
      <c r="ES12" s="1049"/>
      <c r="ET12" s="1049"/>
      <c r="EU12" s="1049"/>
      <c r="EV12" s="1049"/>
      <c r="EW12" s="1049"/>
      <c r="EX12" s="1049"/>
      <c r="EY12" s="1049"/>
      <c r="EZ12" s="1049"/>
      <c r="FA12" s="1049"/>
      <c r="FB12" s="1049"/>
      <c r="FC12" s="1049"/>
      <c r="FD12" s="1049"/>
      <c r="FE12" s="1049"/>
      <c r="FF12" s="1049"/>
      <c r="FG12" s="1049"/>
      <c r="FH12" s="1049"/>
      <c r="FI12" s="1049"/>
      <c r="FJ12" s="1049"/>
      <c r="FK12" s="1049"/>
      <c r="FL12" s="1049"/>
      <c r="FM12" s="1049"/>
      <c r="FN12" s="1049"/>
      <c r="FO12" s="1049"/>
      <c r="FP12" s="1049"/>
      <c r="FQ12" s="1049"/>
      <c r="FR12" s="1049"/>
      <c r="FS12" s="1049"/>
      <c r="FT12" s="1049"/>
      <c r="FU12" s="1049"/>
      <c r="FV12" s="1049"/>
      <c r="FW12" s="1049"/>
      <c r="FX12" s="1049"/>
      <c r="FY12" s="1049"/>
      <c r="FZ12" s="1049"/>
      <c r="GA12" s="1049"/>
      <c r="GB12" s="1049"/>
      <c r="GC12" s="1049"/>
      <c r="GD12" s="1049"/>
      <c r="GE12" s="1049"/>
      <c r="GF12" s="1049"/>
      <c r="GG12" s="1049"/>
      <c r="GH12" s="1049"/>
      <c r="GI12" s="1049"/>
      <c r="GJ12" s="1049"/>
      <c r="GK12" s="1049"/>
      <c r="GL12" s="1049"/>
      <c r="GM12" s="1049"/>
      <c r="GN12" s="1049"/>
      <c r="GO12" s="1049"/>
      <c r="GP12" s="1049"/>
      <c r="GQ12" s="1049"/>
      <c r="GR12" s="1049"/>
      <c r="GS12" s="1049"/>
      <c r="GT12" s="1049"/>
      <c r="GU12" s="1049"/>
      <c r="GV12" s="1049"/>
      <c r="GW12" s="1049"/>
      <c r="GX12" s="1049"/>
      <c r="GY12" s="1049"/>
      <c r="GZ12" s="1049"/>
      <c r="HA12" s="1049"/>
      <c r="HB12" s="1049"/>
      <c r="HC12" s="1049"/>
      <c r="HD12" s="1049"/>
      <c r="HE12" s="1049"/>
      <c r="HF12" s="1049"/>
      <c r="HG12" s="1049"/>
      <c r="HH12" s="1049"/>
      <c r="HI12" s="1049"/>
      <c r="HJ12" s="1049"/>
      <c r="HK12" s="1049"/>
      <c r="HL12" s="1049"/>
      <c r="HM12" s="1049"/>
      <c r="HN12" s="1049"/>
      <c r="HO12" s="1049"/>
      <c r="HP12" s="1049"/>
      <c r="HQ12" s="1049"/>
      <c r="HR12" s="1049"/>
      <c r="HS12" s="1049"/>
      <c r="HT12" s="1049"/>
      <c r="HU12" s="1049"/>
      <c r="HV12" s="1049"/>
      <c r="HW12" s="1049"/>
      <c r="HX12" s="1049"/>
      <c r="HY12" s="1049"/>
      <c r="HZ12" s="1049"/>
      <c r="IA12" s="1049"/>
      <c r="IB12" s="1049"/>
      <c r="IC12" s="1049"/>
      <c r="ID12" s="1049"/>
      <c r="IE12" s="1049"/>
      <c r="IF12" s="1049"/>
      <c r="IG12" s="1049"/>
      <c r="IH12" s="1049"/>
      <c r="II12" s="1049"/>
      <c r="IJ12" s="1049"/>
      <c r="IK12" s="1049"/>
      <c r="IL12" s="1049"/>
      <c r="IM12" s="1049"/>
      <c r="IN12" s="1049"/>
      <c r="IO12" s="1049"/>
      <c r="IP12" s="1049"/>
      <c r="IQ12" s="1049"/>
      <c r="IR12" s="1049"/>
      <c r="IS12" s="1049"/>
      <c r="IT12" s="1049"/>
      <c r="IU12" s="1049"/>
      <c r="IV12" s="1049"/>
    </row>
    <row r="13" spans="1:256" ht="15.75" thickBot="1">
      <c r="A13" s="1049"/>
      <c r="B13" s="1059"/>
      <c r="C13" s="1907" t="s">
        <v>1023</v>
      </c>
      <c r="D13" s="1909"/>
      <c r="E13" s="1062" t="s">
        <v>1024</v>
      </c>
      <c r="F13" s="1915" t="s">
        <v>950</v>
      </c>
      <c r="G13" s="1916"/>
      <c r="H13" s="1062"/>
      <c r="I13" s="1049"/>
      <c r="J13" s="1049"/>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c r="AT13" s="1049"/>
      <c r="AU13" s="1049"/>
      <c r="AV13" s="1049"/>
      <c r="AW13" s="1049"/>
      <c r="AX13" s="1049"/>
      <c r="AY13" s="1049"/>
      <c r="AZ13" s="1049"/>
      <c r="BA13" s="1049"/>
      <c r="BB13" s="1049"/>
      <c r="BC13" s="1049"/>
      <c r="BD13" s="1049"/>
      <c r="BE13" s="1049"/>
      <c r="BF13" s="1049"/>
      <c r="BG13" s="1049"/>
      <c r="BH13" s="1049"/>
      <c r="BI13" s="1049"/>
      <c r="BJ13" s="1049"/>
      <c r="BK13" s="1049"/>
      <c r="BL13" s="1049"/>
      <c r="BM13" s="1049"/>
      <c r="BN13" s="1049"/>
      <c r="BO13" s="1049"/>
      <c r="BP13" s="1049"/>
      <c r="BQ13" s="1049"/>
      <c r="BR13" s="1049"/>
      <c r="BS13" s="1049"/>
      <c r="BT13" s="1049"/>
      <c r="BU13" s="1049"/>
      <c r="BV13" s="1049"/>
      <c r="BW13" s="1049"/>
      <c r="BX13" s="1049"/>
      <c r="BY13" s="1049"/>
      <c r="BZ13" s="1049"/>
      <c r="CA13" s="1049"/>
      <c r="CB13" s="1049"/>
      <c r="CC13" s="1049"/>
      <c r="CD13" s="1049"/>
      <c r="CE13" s="1049"/>
      <c r="CF13" s="1049"/>
      <c r="CG13" s="1049"/>
      <c r="CH13" s="1049"/>
      <c r="CI13" s="1049"/>
      <c r="CJ13" s="1049"/>
      <c r="CK13" s="1049"/>
      <c r="CL13" s="1049"/>
      <c r="CM13" s="1049"/>
      <c r="CN13" s="1049"/>
      <c r="CO13" s="1049"/>
      <c r="CP13" s="1049"/>
      <c r="CQ13" s="1049"/>
      <c r="CR13" s="1049"/>
      <c r="CS13" s="1049"/>
      <c r="CT13" s="1049"/>
      <c r="CU13" s="1049"/>
      <c r="CV13" s="1049"/>
      <c r="CW13" s="1049"/>
      <c r="CX13" s="1049"/>
      <c r="CY13" s="1049"/>
      <c r="CZ13" s="1049"/>
      <c r="DA13" s="1049"/>
      <c r="DB13" s="1049"/>
      <c r="DC13" s="1049"/>
      <c r="DD13" s="1049"/>
      <c r="DE13" s="1049"/>
      <c r="DF13" s="1049"/>
      <c r="DG13" s="1049"/>
      <c r="DH13" s="1049"/>
      <c r="DI13" s="1049"/>
      <c r="DJ13" s="1049"/>
      <c r="DK13" s="1049"/>
      <c r="DL13" s="1049"/>
      <c r="DM13" s="1049"/>
      <c r="DN13" s="1049"/>
      <c r="DO13" s="1049"/>
      <c r="DP13" s="1049"/>
      <c r="DQ13" s="1049"/>
      <c r="DR13" s="1049"/>
      <c r="DS13" s="1049"/>
      <c r="DT13" s="1049"/>
      <c r="DU13" s="1049"/>
      <c r="DV13" s="1049"/>
      <c r="DW13" s="1049"/>
      <c r="DX13" s="1049"/>
      <c r="DY13" s="1049"/>
      <c r="DZ13" s="1049"/>
      <c r="EA13" s="1049"/>
      <c r="EB13" s="1049"/>
      <c r="EC13" s="1049"/>
      <c r="ED13" s="1049"/>
      <c r="EE13" s="1049"/>
      <c r="EF13" s="1049"/>
      <c r="EG13" s="1049"/>
      <c r="EH13" s="1049"/>
      <c r="EI13" s="1049"/>
      <c r="EJ13" s="1049"/>
      <c r="EK13" s="1049"/>
      <c r="EL13" s="1049"/>
      <c r="EM13" s="1049"/>
      <c r="EN13" s="1049"/>
      <c r="EO13" s="1049"/>
      <c r="EP13" s="1049"/>
      <c r="EQ13" s="1049"/>
      <c r="ER13" s="1049"/>
      <c r="ES13" s="1049"/>
      <c r="ET13" s="1049"/>
      <c r="EU13" s="1049"/>
      <c r="EV13" s="1049"/>
      <c r="EW13" s="1049"/>
      <c r="EX13" s="1049"/>
      <c r="EY13" s="1049"/>
      <c r="EZ13" s="1049"/>
      <c r="FA13" s="1049"/>
      <c r="FB13" s="1049"/>
      <c r="FC13" s="1049"/>
      <c r="FD13" s="1049"/>
      <c r="FE13" s="1049"/>
      <c r="FF13" s="1049"/>
      <c r="FG13" s="1049"/>
      <c r="FH13" s="1049"/>
      <c r="FI13" s="1049"/>
      <c r="FJ13" s="1049"/>
      <c r="FK13" s="1049"/>
      <c r="FL13" s="1049"/>
      <c r="FM13" s="1049"/>
      <c r="FN13" s="1049"/>
      <c r="FO13" s="1049"/>
      <c r="FP13" s="1049"/>
      <c r="FQ13" s="1049"/>
      <c r="FR13" s="1049"/>
      <c r="FS13" s="1049"/>
      <c r="FT13" s="1049"/>
      <c r="FU13" s="1049"/>
      <c r="FV13" s="1049"/>
      <c r="FW13" s="1049"/>
      <c r="FX13" s="1049"/>
      <c r="FY13" s="1049"/>
      <c r="FZ13" s="1049"/>
      <c r="GA13" s="1049"/>
      <c r="GB13" s="1049"/>
      <c r="GC13" s="1049"/>
      <c r="GD13" s="1049"/>
      <c r="GE13" s="1049"/>
      <c r="GF13" s="1049"/>
      <c r="GG13" s="1049"/>
      <c r="GH13" s="1049"/>
      <c r="GI13" s="1049"/>
      <c r="GJ13" s="1049"/>
      <c r="GK13" s="1049"/>
      <c r="GL13" s="1049"/>
      <c r="GM13" s="1049"/>
      <c r="GN13" s="1049"/>
      <c r="GO13" s="1049"/>
      <c r="GP13" s="1049"/>
      <c r="GQ13" s="1049"/>
      <c r="GR13" s="1049"/>
      <c r="GS13" s="1049"/>
      <c r="GT13" s="1049"/>
      <c r="GU13" s="1049"/>
      <c r="GV13" s="1049"/>
      <c r="GW13" s="1049"/>
      <c r="GX13" s="1049"/>
      <c r="GY13" s="1049"/>
      <c r="GZ13" s="1049"/>
      <c r="HA13" s="1049"/>
      <c r="HB13" s="1049"/>
      <c r="HC13" s="1049"/>
      <c r="HD13" s="1049"/>
      <c r="HE13" s="1049"/>
      <c r="HF13" s="1049"/>
      <c r="HG13" s="1049"/>
      <c r="HH13" s="1049"/>
      <c r="HI13" s="1049"/>
      <c r="HJ13" s="1049"/>
      <c r="HK13" s="1049"/>
      <c r="HL13" s="1049"/>
      <c r="HM13" s="1049"/>
      <c r="HN13" s="1049"/>
      <c r="HO13" s="1049"/>
      <c r="HP13" s="1049"/>
      <c r="HQ13" s="1049"/>
      <c r="HR13" s="1049"/>
      <c r="HS13" s="1049"/>
      <c r="HT13" s="1049"/>
      <c r="HU13" s="1049"/>
      <c r="HV13" s="1049"/>
      <c r="HW13" s="1049"/>
      <c r="HX13" s="1049"/>
      <c r="HY13" s="1049"/>
      <c r="HZ13" s="1049"/>
      <c r="IA13" s="1049"/>
      <c r="IB13" s="1049"/>
      <c r="IC13" s="1049"/>
      <c r="ID13" s="1049"/>
      <c r="IE13" s="1049"/>
      <c r="IF13" s="1049"/>
      <c r="IG13" s="1049"/>
      <c r="IH13" s="1049"/>
      <c r="II13" s="1049"/>
      <c r="IJ13" s="1049"/>
      <c r="IK13" s="1049"/>
      <c r="IL13" s="1049"/>
      <c r="IM13" s="1049"/>
      <c r="IN13" s="1049"/>
      <c r="IO13" s="1049"/>
      <c r="IP13" s="1049"/>
      <c r="IQ13" s="1049"/>
      <c r="IR13" s="1049"/>
      <c r="IS13" s="1049"/>
      <c r="IT13" s="1049"/>
      <c r="IU13" s="1049"/>
      <c r="IV13" s="1049"/>
    </row>
    <row r="14" spans="1:256" ht="15.75" thickBot="1">
      <c r="A14" s="1049"/>
      <c r="B14" s="1059"/>
      <c r="C14" s="1907" t="s">
        <v>1025</v>
      </c>
      <c r="D14" s="1909"/>
      <c r="E14" s="1951">
        <v>8</v>
      </c>
      <c r="F14" s="1952"/>
      <c r="G14" s="1952"/>
      <c r="H14" s="1953"/>
      <c r="I14" s="1049"/>
      <c r="J14" s="1049"/>
      <c r="K14" s="1049"/>
      <c r="L14" s="1049"/>
      <c r="M14" s="1049"/>
      <c r="N14" s="1049"/>
      <c r="O14" s="1049"/>
      <c r="P14" s="1049"/>
      <c r="Q14" s="1049"/>
      <c r="R14" s="1049"/>
      <c r="S14" s="1049"/>
      <c r="T14" s="1049"/>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c r="AT14" s="1049"/>
      <c r="AU14" s="1049"/>
      <c r="AV14" s="1049"/>
      <c r="AW14" s="1049"/>
      <c r="AX14" s="1049"/>
      <c r="AY14" s="1049"/>
      <c r="AZ14" s="1049"/>
      <c r="BA14" s="1049"/>
      <c r="BB14" s="1049"/>
      <c r="BC14" s="1049"/>
      <c r="BD14" s="1049"/>
      <c r="BE14" s="1049"/>
      <c r="BF14" s="1049"/>
      <c r="BG14" s="1049"/>
      <c r="BH14" s="1049"/>
      <c r="BI14" s="1049"/>
      <c r="BJ14" s="1049"/>
      <c r="BK14" s="1049"/>
      <c r="BL14" s="1049"/>
      <c r="BM14" s="1049"/>
      <c r="BN14" s="1049"/>
      <c r="BO14" s="1049"/>
      <c r="BP14" s="1049"/>
      <c r="BQ14" s="1049"/>
      <c r="BR14" s="1049"/>
      <c r="BS14" s="1049"/>
      <c r="BT14" s="1049"/>
      <c r="BU14" s="1049"/>
      <c r="BV14" s="1049"/>
      <c r="BW14" s="1049"/>
      <c r="BX14" s="1049"/>
      <c r="BY14" s="1049"/>
      <c r="BZ14" s="1049"/>
      <c r="CA14" s="1049"/>
      <c r="CB14" s="1049"/>
      <c r="CC14" s="1049"/>
      <c r="CD14" s="1049"/>
      <c r="CE14" s="1049"/>
      <c r="CF14" s="1049"/>
      <c r="CG14" s="1049"/>
      <c r="CH14" s="1049"/>
      <c r="CI14" s="1049"/>
      <c r="CJ14" s="1049"/>
      <c r="CK14" s="1049"/>
      <c r="CL14" s="1049"/>
      <c r="CM14" s="1049"/>
      <c r="CN14" s="1049"/>
      <c r="CO14" s="1049"/>
      <c r="CP14" s="1049"/>
      <c r="CQ14" s="1049"/>
      <c r="CR14" s="1049"/>
      <c r="CS14" s="1049"/>
      <c r="CT14" s="1049"/>
      <c r="CU14" s="1049"/>
      <c r="CV14" s="1049"/>
      <c r="CW14" s="1049"/>
      <c r="CX14" s="1049"/>
      <c r="CY14" s="1049"/>
      <c r="CZ14" s="1049"/>
      <c r="DA14" s="1049"/>
      <c r="DB14" s="1049"/>
      <c r="DC14" s="1049"/>
      <c r="DD14" s="1049"/>
      <c r="DE14" s="1049"/>
      <c r="DF14" s="1049"/>
      <c r="DG14" s="1049"/>
      <c r="DH14" s="1049"/>
      <c r="DI14" s="1049"/>
      <c r="DJ14" s="1049"/>
      <c r="DK14" s="1049"/>
      <c r="DL14" s="1049"/>
      <c r="DM14" s="1049"/>
      <c r="DN14" s="1049"/>
      <c r="DO14" s="1049"/>
      <c r="DP14" s="1049"/>
      <c r="DQ14" s="1049"/>
      <c r="DR14" s="1049"/>
      <c r="DS14" s="1049"/>
      <c r="DT14" s="1049"/>
      <c r="DU14" s="1049"/>
      <c r="DV14" s="1049"/>
      <c r="DW14" s="1049"/>
      <c r="DX14" s="1049"/>
      <c r="DY14" s="1049"/>
      <c r="DZ14" s="1049"/>
      <c r="EA14" s="1049"/>
      <c r="EB14" s="1049"/>
      <c r="EC14" s="1049"/>
      <c r="ED14" s="1049"/>
      <c r="EE14" s="1049"/>
      <c r="EF14" s="1049"/>
      <c r="EG14" s="1049"/>
      <c r="EH14" s="1049"/>
      <c r="EI14" s="1049"/>
      <c r="EJ14" s="1049"/>
      <c r="EK14" s="1049"/>
      <c r="EL14" s="1049"/>
      <c r="EM14" s="1049"/>
      <c r="EN14" s="1049"/>
      <c r="EO14" s="1049"/>
      <c r="EP14" s="1049"/>
      <c r="EQ14" s="1049"/>
      <c r="ER14" s="1049"/>
      <c r="ES14" s="1049"/>
      <c r="ET14" s="1049"/>
      <c r="EU14" s="1049"/>
      <c r="EV14" s="1049"/>
      <c r="EW14" s="1049"/>
      <c r="EX14" s="1049"/>
      <c r="EY14" s="1049"/>
      <c r="EZ14" s="1049"/>
      <c r="FA14" s="1049"/>
      <c r="FB14" s="1049"/>
      <c r="FC14" s="1049"/>
      <c r="FD14" s="1049"/>
      <c r="FE14" s="1049"/>
      <c r="FF14" s="1049"/>
      <c r="FG14" s="1049"/>
      <c r="FH14" s="1049"/>
      <c r="FI14" s="1049"/>
      <c r="FJ14" s="1049"/>
      <c r="FK14" s="1049"/>
      <c r="FL14" s="1049"/>
      <c r="FM14" s="1049"/>
      <c r="FN14" s="1049"/>
      <c r="FO14" s="1049"/>
      <c r="FP14" s="1049"/>
      <c r="FQ14" s="1049"/>
      <c r="FR14" s="1049"/>
      <c r="FS14" s="1049"/>
      <c r="FT14" s="1049"/>
      <c r="FU14" s="1049"/>
      <c r="FV14" s="1049"/>
      <c r="FW14" s="1049"/>
      <c r="FX14" s="1049"/>
      <c r="FY14" s="1049"/>
      <c r="FZ14" s="1049"/>
      <c r="GA14" s="1049"/>
      <c r="GB14" s="1049"/>
      <c r="GC14" s="1049"/>
      <c r="GD14" s="1049"/>
      <c r="GE14" s="1049"/>
      <c r="GF14" s="1049"/>
      <c r="GG14" s="1049"/>
      <c r="GH14" s="1049"/>
      <c r="GI14" s="1049"/>
      <c r="GJ14" s="1049"/>
      <c r="GK14" s="1049"/>
      <c r="GL14" s="1049"/>
      <c r="GM14" s="1049"/>
      <c r="GN14" s="1049"/>
      <c r="GO14" s="1049"/>
      <c r="GP14" s="1049"/>
      <c r="GQ14" s="1049"/>
      <c r="GR14" s="1049"/>
      <c r="GS14" s="1049"/>
      <c r="GT14" s="1049"/>
      <c r="GU14" s="1049"/>
      <c r="GV14" s="1049"/>
      <c r="GW14" s="1049"/>
      <c r="GX14" s="1049"/>
      <c r="GY14" s="1049"/>
      <c r="GZ14" s="1049"/>
      <c r="HA14" s="1049"/>
      <c r="HB14" s="1049"/>
      <c r="HC14" s="1049"/>
      <c r="HD14" s="1049"/>
      <c r="HE14" s="1049"/>
      <c r="HF14" s="1049"/>
      <c r="HG14" s="1049"/>
      <c r="HH14" s="1049"/>
      <c r="HI14" s="1049"/>
      <c r="HJ14" s="1049"/>
      <c r="HK14" s="1049"/>
      <c r="HL14" s="1049"/>
      <c r="HM14" s="1049"/>
      <c r="HN14" s="1049"/>
      <c r="HO14" s="1049"/>
      <c r="HP14" s="1049"/>
      <c r="HQ14" s="1049"/>
      <c r="HR14" s="1049"/>
      <c r="HS14" s="1049"/>
      <c r="HT14" s="1049"/>
      <c r="HU14" s="1049"/>
      <c r="HV14" s="1049"/>
      <c r="HW14" s="1049"/>
      <c r="HX14" s="1049"/>
      <c r="HY14" s="1049"/>
      <c r="HZ14" s="1049"/>
      <c r="IA14" s="1049"/>
      <c r="IB14" s="1049"/>
      <c r="IC14" s="1049"/>
      <c r="ID14" s="1049"/>
      <c r="IE14" s="1049"/>
      <c r="IF14" s="1049"/>
      <c r="IG14" s="1049"/>
      <c r="IH14" s="1049"/>
      <c r="II14" s="1049"/>
      <c r="IJ14" s="1049"/>
      <c r="IK14" s="1049"/>
      <c r="IL14" s="1049"/>
      <c r="IM14" s="1049"/>
      <c r="IN14" s="1049"/>
      <c r="IO14" s="1049"/>
      <c r="IP14" s="1049"/>
      <c r="IQ14" s="1049"/>
      <c r="IR14" s="1049"/>
      <c r="IS14" s="1049"/>
      <c r="IT14" s="1049"/>
      <c r="IU14" s="1049"/>
      <c r="IV14" s="1049"/>
    </row>
    <row r="15" spans="1:256" ht="15.75" thickBot="1">
      <c r="A15" s="1049"/>
      <c r="B15" s="1059"/>
      <c r="C15" s="1907" t="s">
        <v>1026</v>
      </c>
      <c r="D15" s="1909"/>
      <c r="E15" s="1910" t="s">
        <v>1027</v>
      </c>
      <c r="F15" s="1911"/>
      <c r="G15" s="1911"/>
      <c r="H15" s="1912"/>
      <c r="I15" s="1049"/>
      <c r="J15" s="1049"/>
      <c r="K15" s="1049"/>
      <c r="L15" s="1049"/>
      <c r="M15" s="1049"/>
      <c r="N15" s="1049"/>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049"/>
      <c r="BM15" s="1049"/>
      <c r="BN15" s="1049"/>
      <c r="BO15" s="1049"/>
      <c r="BP15" s="1049"/>
      <c r="BQ15" s="1049"/>
      <c r="BR15" s="1049"/>
      <c r="BS15" s="1049"/>
      <c r="BT15" s="1049"/>
      <c r="BU15" s="1049"/>
      <c r="BV15" s="1049"/>
      <c r="BW15" s="1049"/>
      <c r="BX15" s="1049"/>
      <c r="BY15" s="1049"/>
      <c r="BZ15" s="1049"/>
      <c r="CA15" s="1049"/>
      <c r="CB15" s="1049"/>
      <c r="CC15" s="1049"/>
      <c r="CD15" s="1049"/>
      <c r="CE15" s="1049"/>
      <c r="CF15" s="1049"/>
      <c r="CG15" s="1049"/>
      <c r="CH15" s="1049"/>
      <c r="CI15" s="1049"/>
      <c r="CJ15" s="1049"/>
      <c r="CK15" s="1049"/>
      <c r="CL15" s="1049"/>
      <c r="CM15" s="1049"/>
      <c r="CN15" s="1049"/>
      <c r="CO15" s="1049"/>
      <c r="CP15" s="1049"/>
      <c r="CQ15" s="1049"/>
      <c r="CR15" s="1049"/>
      <c r="CS15" s="1049"/>
      <c r="CT15" s="1049"/>
      <c r="CU15" s="1049"/>
      <c r="CV15" s="1049"/>
      <c r="CW15" s="1049"/>
      <c r="CX15" s="1049"/>
      <c r="CY15" s="1049"/>
      <c r="CZ15" s="1049"/>
      <c r="DA15" s="1049"/>
      <c r="DB15" s="1049"/>
      <c r="DC15" s="1049"/>
      <c r="DD15" s="1049"/>
      <c r="DE15" s="1049"/>
      <c r="DF15" s="1049"/>
      <c r="DG15" s="1049"/>
      <c r="DH15" s="1049"/>
      <c r="DI15" s="1049"/>
      <c r="DJ15" s="1049"/>
      <c r="DK15" s="1049"/>
      <c r="DL15" s="1049"/>
      <c r="DM15" s="1049"/>
      <c r="DN15" s="1049"/>
      <c r="DO15" s="1049"/>
      <c r="DP15" s="1049"/>
      <c r="DQ15" s="1049"/>
      <c r="DR15" s="1049"/>
      <c r="DS15" s="1049"/>
      <c r="DT15" s="1049"/>
      <c r="DU15" s="1049"/>
      <c r="DV15" s="1049"/>
      <c r="DW15" s="1049"/>
      <c r="DX15" s="1049"/>
      <c r="DY15" s="1049"/>
      <c r="DZ15" s="1049"/>
      <c r="EA15" s="1049"/>
      <c r="EB15" s="1049"/>
      <c r="EC15" s="1049"/>
      <c r="ED15" s="1049"/>
      <c r="EE15" s="1049"/>
      <c r="EF15" s="1049"/>
      <c r="EG15" s="1049"/>
      <c r="EH15" s="1049"/>
      <c r="EI15" s="1049"/>
      <c r="EJ15" s="1049"/>
      <c r="EK15" s="1049"/>
      <c r="EL15" s="1049"/>
      <c r="EM15" s="1049"/>
      <c r="EN15" s="1049"/>
      <c r="EO15" s="1049"/>
      <c r="EP15" s="1049"/>
      <c r="EQ15" s="1049"/>
      <c r="ER15" s="1049"/>
      <c r="ES15" s="1049"/>
      <c r="ET15" s="1049"/>
      <c r="EU15" s="1049"/>
      <c r="EV15" s="1049"/>
      <c r="EW15" s="1049"/>
      <c r="EX15" s="1049"/>
      <c r="EY15" s="1049"/>
      <c r="EZ15" s="1049"/>
      <c r="FA15" s="1049"/>
      <c r="FB15" s="1049"/>
      <c r="FC15" s="1049"/>
      <c r="FD15" s="1049"/>
      <c r="FE15" s="1049"/>
      <c r="FF15" s="1049"/>
      <c r="FG15" s="1049"/>
      <c r="FH15" s="1049"/>
      <c r="FI15" s="1049"/>
      <c r="FJ15" s="1049"/>
      <c r="FK15" s="1049"/>
      <c r="FL15" s="1049"/>
      <c r="FM15" s="1049"/>
      <c r="FN15" s="1049"/>
      <c r="FO15" s="1049"/>
      <c r="FP15" s="1049"/>
      <c r="FQ15" s="1049"/>
      <c r="FR15" s="1049"/>
      <c r="FS15" s="1049"/>
      <c r="FT15" s="1049"/>
      <c r="FU15" s="1049"/>
      <c r="FV15" s="1049"/>
      <c r="FW15" s="1049"/>
      <c r="FX15" s="1049"/>
      <c r="FY15" s="1049"/>
      <c r="FZ15" s="1049"/>
      <c r="GA15" s="1049"/>
      <c r="GB15" s="1049"/>
      <c r="GC15" s="1049"/>
      <c r="GD15" s="1049"/>
      <c r="GE15" s="1049"/>
      <c r="GF15" s="1049"/>
      <c r="GG15" s="1049"/>
      <c r="GH15" s="1049"/>
      <c r="GI15" s="1049"/>
      <c r="GJ15" s="1049"/>
      <c r="GK15" s="1049"/>
      <c r="GL15" s="1049"/>
      <c r="GM15" s="1049"/>
      <c r="GN15" s="1049"/>
      <c r="GO15" s="1049"/>
      <c r="GP15" s="1049"/>
      <c r="GQ15" s="1049"/>
      <c r="GR15" s="1049"/>
      <c r="GS15" s="1049"/>
      <c r="GT15" s="1049"/>
      <c r="GU15" s="1049"/>
      <c r="GV15" s="1049"/>
      <c r="GW15" s="1049"/>
      <c r="GX15" s="1049"/>
      <c r="GY15" s="1049"/>
      <c r="GZ15" s="1049"/>
      <c r="HA15" s="1049"/>
      <c r="HB15" s="1049"/>
      <c r="HC15" s="1049"/>
      <c r="HD15" s="1049"/>
      <c r="HE15" s="1049"/>
      <c r="HF15" s="1049"/>
      <c r="HG15" s="1049"/>
      <c r="HH15" s="1049"/>
      <c r="HI15" s="1049"/>
      <c r="HJ15" s="1049"/>
      <c r="HK15" s="1049"/>
      <c r="HL15" s="1049"/>
      <c r="HM15" s="1049"/>
      <c r="HN15" s="1049"/>
      <c r="HO15" s="1049"/>
      <c r="HP15" s="1049"/>
      <c r="HQ15" s="1049"/>
      <c r="HR15" s="1049"/>
      <c r="HS15" s="1049"/>
      <c r="HT15" s="1049"/>
      <c r="HU15" s="1049"/>
      <c r="HV15" s="1049"/>
      <c r="HW15" s="1049"/>
      <c r="HX15" s="1049"/>
      <c r="HY15" s="1049"/>
      <c r="HZ15" s="1049"/>
      <c r="IA15" s="1049"/>
      <c r="IB15" s="1049"/>
      <c r="IC15" s="1049"/>
      <c r="ID15" s="1049"/>
      <c r="IE15" s="1049"/>
      <c r="IF15" s="1049"/>
      <c r="IG15" s="1049"/>
      <c r="IH15" s="1049"/>
      <c r="II15" s="1049"/>
      <c r="IJ15" s="1049"/>
      <c r="IK15" s="1049"/>
      <c r="IL15" s="1049"/>
      <c r="IM15" s="1049"/>
      <c r="IN15" s="1049"/>
      <c r="IO15" s="1049"/>
      <c r="IP15" s="1049"/>
      <c r="IQ15" s="1049"/>
      <c r="IR15" s="1049"/>
      <c r="IS15" s="1049"/>
      <c r="IT15" s="1049"/>
      <c r="IU15" s="1049"/>
      <c r="IV15" s="1049"/>
    </row>
    <row r="16" spans="1:256" ht="15.75" thickBot="1">
      <c r="A16" s="1049"/>
      <c r="B16" s="1059"/>
      <c r="C16" s="1907" t="s">
        <v>1028</v>
      </c>
      <c r="D16" s="1909"/>
      <c r="E16" s="1907" t="s">
        <v>1029</v>
      </c>
      <c r="F16" s="1908"/>
      <c r="G16" s="1908"/>
      <c r="H16" s="1909"/>
      <c r="I16" s="1049"/>
      <c r="J16" s="1049"/>
      <c r="K16" s="1049"/>
      <c r="L16" s="1049"/>
      <c r="M16" s="1049"/>
      <c r="N16" s="1049"/>
      <c r="O16" s="1049"/>
      <c r="P16" s="1049"/>
      <c r="Q16" s="1049"/>
      <c r="R16" s="1049"/>
      <c r="S16" s="1049"/>
      <c r="T16" s="104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c r="AT16" s="1049"/>
      <c r="AU16" s="1049"/>
      <c r="AV16" s="1049"/>
      <c r="AW16" s="1049"/>
      <c r="AX16" s="1049"/>
      <c r="AY16" s="1049"/>
      <c r="AZ16" s="1049"/>
      <c r="BA16" s="1049"/>
      <c r="BB16" s="1049"/>
      <c r="BC16" s="1049"/>
      <c r="BD16" s="1049"/>
      <c r="BE16" s="1049"/>
      <c r="BF16" s="1049"/>
      <c r="BG16" s="1049"/>
      <c r="BH16" s="1049"/>
      <c r="BI16" s="1049"/>
      <c r="BJ16" s="1049"/>
      <c r="BK16" s="1049"/>
      <c r="BL16" s="1049"/>
      <c r="BM16" s="1049"/>
      <c r="BN16" s="1049"/>
      <c r="BO16" s="1049"/>
      <c r="BP16" s="1049"/>
      <c r="BQ16" s="1049"/>
      <c r="BR16" s="1049"/>
      <c r="BS16" s="1049"/>
      <c r="BT16" s="1049"/>
      <c r="BU16" s="1049"/>
      <c r="BV16" s="1049"/>
      <c r="BW16" s="1049"/>
      <c r="BX16" s="1049"/>
      <c r="BY16" s="1049"/>
      <c r="BZ16" s="1049"/>
      <c r="CA16" s="1049"/>
      <c r="CB16" s="1049"/>
      <c r="CC16" s="1049"/>
      <c r="CD16" s="1049"/>
      <c r="CE16" s="1049"/>
      <c r="CF16" s="1049"/>
      <c r="CG16" s="1049"/>
      <c r="CH16" s="1049"/>
      <c r="CI16" s="1049"/>
      <c r="CJ16" s="1049"/>
      <c r="CK16" s="1049"/>
      <c r="CL16" s="1049"/>
      <c r="CM16" s="1049"/>
      <c r="CN16" s="1049"/>
      <c r="CO16" s="1049"/>
      <c r="CP16" s="1049"/>
      <c r="CQ16" s="1049"/>
      <c r="CR16" s="1049"/>
      <c r="CS16" s="1049"/>
      <c r="CT16" s="1049"/>
      <c r="CU16" s="1049"/>
      <c r="CV16" s="1049"/>
      <c r="CW16" s="1049"/>
      <c r="CX16" s="1049"/>
      <c r="CY16" s="1049"/>
      <c r="CZ16" s="1049"/>
      <c r="DA16" s="1049"/>
      <c r="DB16" s="1049"/>
      <c r="DC16" s="1049"/>
      <c r="DD16" s="1049"/>
      <c r="DE16" s="1049"/>
      <c r="DF16" s="1049"/>
      <c r="DG16" s="1049"/>
      <c r="DH16" s="1049"/>
      <c r="DI16" s="1049"/>
      <c r="DJ16" s="1049"/>
      <c r="DK16" s="1049"/>
      <c r="DL16" s="1049"/>
      <c r="DM16" s="1049"/>
      <c r="DN16" s="1049"/>
      <c r="DO16" s="1049"/>
      <c r="DP16" s="1049"/>
      <c r="DQ16" s="1049"/>
      <c r="DR16" s="1049"/>
      <c r="DS16" s="1049"/>
      <c r="DT16" s="1049"/>
      <c r="DU16" s="1049"/>
      <c r="DV16" s="1049"/>
      <c r="DW16" s="1049"/>
      <c r="DX16" s="1049"/>
      <c r="DY16" s="1049"/>
      <c r="DZ16" s="1049"/>
      <c r="EA16" s="1049"/>
      <c r="EB16" s="1049"/>
      <c r="EC16" s="1049"/>
      <c r="ED16" s="1049"/>
      <c r="EE16" s="1049"/>
      <c r="EF16" s="1049"/>
      <c r="EG16" s="1049"/>
      <c r="EH16" s="1049"/>
      <c r="EI16" s="1049"/>
      <c r="EJ16" s="1049"/>
      <c r="EK16" s="1049"/>
      <c r="EL16" s="1049"/>
      <c r="EM16" s="1049"/>
      <c r="EN16" s="1049"/>
      <c r="EO16" s="1049"/>
      <c r="EP16" s="1049"/>
      <c r="EQ16" s="1049"/>
      <c r="ER16" s="1049"/>
      <c r="ES16" s="1049"/>
      <c r="ET16" s="1049"/>
      <c r="EU16" s="1049"/>
      <c r="EV16" s="1049"/>
      <c r="EW16" s="1049"/>
      <c r="EX16" s="1049"/>
      <c r="EY16" s="1049"/>
      <c r="EZ16" s="1049"/>
      <c r="FA16" s="1049"/>
      <c r="FB16" s="1049"/>
      <c r="FC16" s="1049"/>
      <c r="FD16" s="1049"/>
      <c r="FE16" s="1049"/>
      <c r="FF16" s="1049"/>
      <c r="FG16" s="1049"/>
      <c r="FH16" s="1049"/>
      <c r="FI16" s="1049"/>
      <c r="FJ16" s="1049"/>
      <c r="FK16" s="1049"/>
      <c r="FL16" s="1049"/>
      <c r="FM16" s="1049"/>
      <c r="FN16" s="1049"/>
      <c r="FO16" s="1049"/>
      <c r="FP16" s="1049"/>
      <c r="FQ16" s="1049"/>
      <c r="FR16" s="1049"/>
      <c r="FS16" s="1049"/>
      <c r="FT16" s="1049"/>
      <c r="FU16" s="1049"/>
      <c r="FV16" s="1049"/>
      <c r="FW16" s="1049"/>
      <c r="FX16" s="1049"/>
      <c r="FY16" s="1049"/>
      <c r="FZ16" s="1049"/>
      <c r="GA16" s="1049"/>
      <c r="GB16" s="1049"/>
      <c r="GC16" s="1049"/>
      <c r="GD16" s="1049"/>
      <c r="GE16" s="1049"/>
      <c r="GF16" s="1049"/>
      <c r="GG16" s="1049"/>
      <c r="GH16" s="1049"/>
      <c r="GI16" s="1049"/>
      <c r="GJ16" s="1049"/>
      <c r="GK16" s="1049"/>
      <c r="GL16" s="1049"/>
      <c r="GM16" s="1049"/>
      <c r="GN16" s="1049"/>
      <c r="GO16" s="1049"/>
      <c r="GP16" s="1049"/>
      <c r="GQ16" s="1049"/>
      <c r="GR16" s="1049"/>
      <c r="GS16" s="1049"/>
      <c r="GT16" s="1049"/>
      <c r="GU16" s="1049"/>
      <c r="GV16" s="1049"/>
      <c r="GW16" s="1049"/>
      <c r="GX16" s="1049"/>
      <c r="GY16" s="1049"/>
      <c r="GZ16" s="1049"/>
      <c r="HA16" s="1049"/>
      <c r="HB16" s="1049"/>
      <c r="HC16" s="1049"/>
      <c r="HD16" s="1049"/>
      <c r="HE16" s="1049"/>
      <c r="HF16" s="1049"/>
      <c r="HG16" s="1049"/>
      <c r="HH16" s="1049"/>
      <c r="HI16" s="1049"/>
      <c r="HJ16" s="1049"/>
      <c r="HK16" s="1049"/>
      <c r="HL16" s="1049"/>
      <c r="HM16" s="1049"/>
      <c r="HN16" s="1049"/>
      <c r="HO16" s="1049"/>
      <c r="HP16" s="1049"/>
      <c r="HQ16" s="1049"/>
      <c r="HR16" s="1049"/>
      <c r="HS16" s="1049"/>
      <c r="HT16" s="1049"/>
      <c r="HU16" s="1049"/>
      <c r="HV16" s="1049"/>
      <c r="HW16" s="1049"/>
      <c r="HX16" s="1049"/>
      <c r="HY16" s="1049"/>
      <c r="HZ16" s="1049"/>
      <c r="IA16" s="1049"/>
      <c r="IB16" s="1049"/>
      <c r="IC16" s="1049"/>
      <c r="ID16" s="1049"/>
      <c r="IE16" s="1049"/>
      <c r="IF16" s="1049"/>
      <c r="IG16" s="1049"/>
      <c r="IH16" s="1049"/>
      <c r="II16" s="1049"/>
      <c r="IJ16" s="1049"/>
      <c r="IK16" s="1049"/>
      <c r="IL16" s="1049"/>
      <c r="IM16" s="1049"/>
      <c r="IN16" s="1049"/>
      <c r="IO16" s="1049"/>
      <c r="IP16" s="1049"/>
      <c r="IQ16" s="1049"/>
      <c r="IR16" s="1049"/>
      <c r="IS16" s="1049"/>
      <c r="IT16" s="1049"/>
      <c r="IU16" s="1049"/>
      <c r="IV16" s="1049"/>
    </row>
    <row r="17" spans="1:256">
      <c r="A17" s="1049"/>
      <c r="B17" s="1059"/>
      <c r="C17" s="1918" t="s">
        <v>1030</v>
      </c>
      <c r="D17" s="1919"/>
      <c r="E17" s="1918" t="s">
        <v>1031</v>
      </c>
      <c r="F17" s="1942"/>
      <c r="G17" s="1942"/>
      <c r="H17" s="1919"/>
      <c r="I17" s="1049"/>
      <c r="J17" s="1049"/>
      <c r="K17" s="1049"/>
      <c r="L17" s="1049"/>
      <c r="M17" s="1049"/>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c r="AK17" s="1049"/>
      <c r="AL17" s="1049"/>
      <c r="AM17" s="1049"/>
      <c r="AN17" s="1049"/>
      <c r="AO17" s="1049"/>
      <c r="AP17" s="1049"/>
      <c r="AQ17" s="1049"/>
      <c r="AR17" s="1049"/>
      <c r="AS17" s="1049"/>
      <c r="AT17" s="1049"/>
      <c r="AU17" s="1049"/>
      <c r="AV17" s="1049"/>
      <c r="AW17" s="1049"/>
      <c r="AX17" s="1049"/>
      <c r="AY17" s="1049"/>
      <c r="AZ17" s="1049"/>
      <c r="BA17" s="1049"/>
      <c r="BB17" s="1049"/>
      <c r="BC17" s="1049"/>
      <c r="BD17" s="1049"/>
      <c r="BE17" s="1049"/>
      <c r="BF17" s="1049"/>
      <c r="BG17" s="1049"/>
      <c r="BH17" s="1049"/>
      <c r="BI17" s="1049"/>
      <c r="BJ17" s="1049"/>
      <c r="BK17" s="1049"/>
      <c r="BL17" s="1049"/>
      <c r="BM17" s="1049"/>
      <c r="BN17" s="1049"/>
      <c r="BO17" s="1049"/>
      <c r="BP17" s="1049"/>
      <c r="BQ17" s="1049"/>
      <c r="BR17" s="1049"/>
      <c r="BS17" s="1049"/>
      <c r="BT17" s="1049"/>
      <c r="BU17" s="1049"/>
      <c r="BV17" s="1049"/>
      <c r="BW17" s="1049"/>
      <c r="BX17" s="1049"/>
      <c r="BY17" s="1049"/>
      <c r="BZ17" s="1049"/>
      <c r="CA17" s="1049"/>
      <c r="CB17" s="1049"/>
      <c r="CC17" s="1049"/>
      <c r="CD17" s="1049"/>
      <c r="CE17" s="1049"/>
      <c r="CF17" s="1049"/>
      <c r="CG17" s="1049"/>
      <c r="CH17" s="1049"/>
      <c r="CI17" s="1049"/>
      <c r="CJ17" s="1049"/>
      <c r="CK17" s="1049"/>
      <c r="CL17" s="1049"/>
      <c r="CM17" s="1049"/>
      <c r="CN17" s="1049"/>
      <c r="CO17" s="1049"/>
      <c r="CP17" s="1049"/>
      <c r="CQ17" s="1049"/>
      <c r="CR17" s="1049"/>
      <c r="CS17" s="1049"/>
      <c r="CT17" s="1049"/>
      <c r="CU17" s="1049"/>
      <c r="CV17" s="1049"/>
      <c r="CW17" s="1049"/>
      <c r="CX17" s="1049"/>
      <c r="CY17" s="1049"/>
      <c r="CZ17" s="1049"/>
      <c r="DA17" s="1049"/>
      <c r="DB17" s="1049"/>
      <c r="DC17" s="1049"/>
      <c r="DD17" s="1049"/>
      <c r="DE17" s="1049"/>
      <c r="DF17" s="1049"/>
      <c r="DG17" s="1049"/>
      <c r="DH17" s="1049"/>
      <c r="DI17" s="1049"/>
      <c r="DJ17" s="1049"/>
      <c r="DK17" s="1049"/>
      <c r="DL17" s="1049"/>
      <c r="DM17" s="1049"/>
      <c r="DN17" s="1049"/>
      <c r="DO17" s="1049"/>
      <c r="DP17" s="1049"/>
      <c r="DQ17" s="1049"/>
      <c r="DR17" s="1049"/>
      <c r="DS17" s="1049"/>
      <c r="DT17" s="1049"/>
      <c r="DU17" s="1049"/>
      <c r="DV17" s="1049"/>
      <c r="DW17" s="1049"/>
      <c r="DX17" s="1049"/>
      <c r="DY17" s="1049"/>
      <c r="DZ17" s="1049"/>
      <c r="EA17" s="1049"/>
      <c r="EB17" s="1049"/>
      <c r="EC17" s="1049"/>
      <c r="ED17" s="1049"/>
      <c r="EE17" s="1049"/>
      <c r="EF17" s="1049"/>
      <c r="EG17" s="1049"/>
      <c r="EH17" s="1049"/>
      <c r="EI17" s="1049"/>
      <c r="EJ17" s="1049"/>
      <c r="EK17" s="1049"/>
      <c r="EL17" s="1049"/>
      <c r="EM17" s="1049"/>
      <c r="EN17" s="1049"/>
      <c r="EO17" s="1049"/>
      <c r="EP17" s="1049"/>
      <c r="EQ17" s="1049"/>
      <c r="ER17" s="1049"/>
      <c r="ES17" s="1049"/>
      <c r="ET17" s="1049"/>
      <c r="EU17" s="1049"/>
      <c r="EV17" s="1049"/>
      <c r="EW17" s="1049"/>
      <c r="EX17" s="1049"/>
      <c r="EY17" s="1049"/>
      <c r="EZ17" s="1049"/>
      <c r="FA17" s="1049"/>
      <c r="FB17" s="1049"/>
      <c r="FC17" s="1049"/>
      <c r="FD17" s="1049"/>
      <c r="FE17" s="1049"/>
      <c r="FF17" s="1049"/>
      <c r="FG17" s="1049"/>
      <c r="FH17" s="1049"/>
      <c r="FI17" s="1049"/>
      <c r="FJ17" s="1049"/>
      <c r="FK17" s="1049"/>
      <c r="FL17" s="1049"/>
      <c r="FM17" s="1049"/>
      <c r="FN17" s="1049"/>
      <c r="FO17" s="1049"/>
      <c r="FP17" s="1049"/>
      <c r="FQ17" s="1049"/>
      <c r="FR17" s="1049"/>
      <c r="FS17" s="1049"/>
      <c r="FT17" s="1049"/>
      <c r="FU17" s="1049"/>
      <c r="FV17" s="1049"/>
      <c r="FW17" s="1049"/>
      <c r="FX17" s="1049"/>
      <c r="FY17" s="1049"/>
      <c r="FZ17" s="1049"/>
      <c r="GA17" s="1049"/>
      <c r="GB17" s="1049"/>
      <c r="GC17" s="1049"/>
      <c r="GD17" s="1049"/>
      <c r="GE17" s="1049"/>
      <c r="GF17" s="1049"/>
      <c r="GG17" s="1049"/>
      <c r="GH17" s="1049"/>
      <c r="GI17" s="1049"/>
      <c r="GJ17" s="1049"/>
      <c r="GK17" s="1049"/>
      <c r="GL17" s="1049"/>
      <c r="GM17" s="1049"/>
      <c r="GN17" s="1049"/>
      <c r="GO17" s="1049"/>
      <c r="GP17" s="1049"/>
      <c r="GQ17" s="1049"/>
      <c r="GR17" s="1049"/>
      <c r="GS17" s="1049"/>
      <c r="GT17" s="1049"/>
      <c r="GU17" s="1049"/>
      <c r="GV17" s="1049"/>
      <c r="GW17" s="1049"/>
      <c r="GX17" s="1049"/>
      <c r="GY17" s="1049"/>
      <c r="GZ17" s="1049"/>
      <c r="HA17" s="1049"/>
      <c r="HB17" s="1049"/>
      <c r="HC17" s="1049"/>
      <c r="HD17" s="1049"/>
      <c r="HE17" s="1049"/>
      <c r="HF17" s="1049"/>
      <c r="HG17" s="1049"/>
      <c r="HH17" s="1049"/>
      <c r="HI17" s="1049"/>
      <c r="HJ17" s="1049"/>
      <c r="HK17" s="1049"/>
      <c r="HL17" s="1049"/>
      <c r="HM17" s="1049"/>
      <c r="HN17" s="1049"/>
      <c r="HO17" s="1049"/>
      <c r="HP17" s="1049"/>
      <c r="HQ17" s="1049"/>
      <c r="HR17" s="1049"/>
      <c r="HS17" s="1049"/>
      <c r="HT17" s="1049"/>
      <c r="HU17" s="1049"/>
      <c r="HV17" s="1049"/>
      <c r="HW17" s="1049"/>
      <c r="HX17" s="1049"/>
      <c r="HY17" s="1049"/>
      <c r="HZ17" s="1049"/>
      <c r="IA17" s="1049"/>
      <c r="IB17" s="1049"/>
      <c r="IC17" s="1049"/>
      <c r="ID17" s="1049"/>
      <c r="IE17" s="1049"/>
      <c r="IF17" s="1049"/>
      <c r="IG17" s="1049"/>
      <c r="IH17" s="1049"/>
      <c r="II17" s="1049"/>
      <c r="IJ17" s="1049"/>
      <c r="IK17" s="1049"/>
      <c r="IL17" s="1049"/>
      <c r="IM17" s="1049"/>
      <c r="IN17" s="1049"/>
      <c r="IO17" s="1049"/>
      <c r="IP17" s="1049"/>
      <c r="IQ17" s="1049"/>
      <c r="IR17" s="1049"/>
      <c r="IS17" s="1049"/>
      <c r="IT17" s="1049"/>
      <c r="IU17" s="1049"/>
      <c r="IV17" s="1049"/>
    </row>
    <row r="18" spans="1:256" ht="15.75" thickBot="1">
      <c r="A18" s="1049"/>
      <c r="B18" s="1059"/>
      <c r="C18" s="1922" t="s">
        <v>1032</v>
      </c>
      <c r="D18" s="1923"/>
      <c r="E18" s="1922"/>
      <c r="F18" s="1944"/>
      <c r="G18" s="1944"/>
      <c r="H18" s="1923"/>
      <c r="I18" s="1049"/>
      <c r="J18" s="1049"/>
      <c r="K18" s="1049"/>
      <c r="L18" s="1049"/>
      <c r="M18" s="1049"/>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49"/>
      <c r="CY18" s="1049"/>
      <c r="CZ18" s="1049"/>
      <c r="DA18" s="1049"/>
      <c r="DB18" s="1049"/>
      <c r="DC18" s="1049"/>
      <c r="DD18" s="1049"/>
      <c r="DE18" s="1049"/>
      <c r="DF18" s="1049"/>
      <c r="DG18" s="1049"/>
      <c r="DH18" s="1049"/>
      <c r="DI18" s="1049"/>
      <c r="DJ18" s="1049"/>
      <c r="DK18" s="1049"/>
      <c r="DL18" s="1049"/>
      <c r="DM18" s="1049"/>
      <c r="DN18" s="1049"/>
      <c r="DO18" s="1049"/>
      <c r="DP18" s="1049"/>
      <c r="DQ18" s="1049"/>
      <c r="DR18" s="1049"/>
      <c r="DS18" s="1049"/>
      <c r="DT18" s="1049"/>
      <c r="DU18" s="1049"/>
      <c r="DV18" s="1049"/>
      <c r="DW18" s="1049"/>
      <c r="DX18" s="1049"/>
      <c r="DY18" s="1049"/>
      <c r="DZ18" s="1049"/>
      <c r="EA18" s="1049"/>
      <c r="EB18" s="1049"/>
      <c r="EC18" s="1049"/>
      <c r="ED18" s="1049"/>
      <c r="EE18" s="1049"/>
      <c r="EF18" s="1049"/>
      <c r="EG18" s="1049"/>
      <c r="EH18" s="1049"/>
      <c r="EI18" s="1049"/>
      <c r="EJ18" s="1049"/>
      <c r="EK18" s="1049"/>
      <c r="EL18" s="1049"/>
      <c r="EM18" s="1049"/>
      <c r="EN18" s="1049"/>
      <c r="EO18" s="1049"/>
      <c r="EP18" s="1049"/>
      <c r="EQ18" s="1049"/>
      <c r="ER18" s="1049"/>
      <c r="ES18" s="1049"/>
      <c r="ET18" s="1049"/>
      <c r="EU18" s="1049"/>
      <c r="EV18" s="1049"/>
      <c r="EW18" s="1049"/>
      <c r="EX18" s="1049"/>
      <c r="EY18" s="1049"/>
      <c r="EZ18" s="1049"/>
      <c r="FA18" s="1049"/>
      <c r="FB18" s="1049"/>
      <c r="FC18" s="1049"/>
      <c r="FD18" s="1049"/>
      <c r="FE18" s="1049"/>
      <c r="FF18" s="1049"/>
      <c r="FG18" s="1049"/>
      <c r="FH18" s="1049"/>
      <c r="FI18" s="1049"/>
      <c r="FJ18" s="1049"/>
      <c r="FK18" s="1049"/>
      <c r="FL18" s="1049"/>
      <c r="FM18" s="1049"/>
      <c r="FN18" s="1049"/>
      <c r="FO18" s="1049"/>
      <c r="FP18" s="1049"/>
      <c r="FQ18" s="1049"/>
      <c r="FR18" s="1049"/>
      <c r="FS18" s="1049"/>
      <c r="FT18" s="1049"/>
      <c r="FU18" s="1049"/>
      <c r="FV18" s="1049"/>
      <c r="FW18" s="1049"/>
      <c r="FX18" s="1049"/>
      <c r="FY18" s="1049"/>
      <c r="FZ18" s="1049"/>
      <c r="GA18" s="1049"/>
      <c r="GB18" s="1049"/>
      <c r="GC18" s="1049"/>
      <c r="GD18" s="1049"/>
      <c r="GE18" s="1049"/>
      <c r="GF18" s="1049"/>
      <c r="GG18" s="1049"/>
      <c r="GH18" s="1049"/>
      <c r="GI18" s="1049"/>
      <c r="GJ18" s="1049"/>
      <c r="GK18" s="1049"/>
      <c r="GL18" s="1049"/>
      <c r="GM18" s="1049"/>
      <c r="GN18" s="1049"/>
      <c r="GO18" s="1049"/>
      <c r="GP18" s="1049"/>
      <c r="GQ18" s="1049"/>
      <c r="GR18" s="1049"/>
      <c r="GS18" s="1049"/>
      <c r="GT18" s="1049"/>
      <c r="GU18" s="1049"/>
      <c r="GV18" s="1049"/>
      <c r="GW18" s="1049"/>
      <c r="GX18" s="1049"/>
      <c r="GY18" s="1049"/>
      <c r="GZ18" s="1049"/>
      <c r="HA18" s="1049"/>
      <c r="HB18" s="1049"/>
      <c r="HC18" s="1049"/>
      <c r="HD18" s="1049"/>
      <c r="HE18" s="1049"/>
      <c r="HF18" s="1049"/>
      <c r="HG18" s="1049"/>
      <c r="HH18" s="1049"/>
      <c r="HI18" s="1049"/>
      <c r="HJ18" s="1049"/>
      <c r="HK18" s="1049"/>
      <c r="HL18" s="1049"/>
      <c r="HM18" s="1049"/>
      <c r="HN18" s="1049"/>
      <c r="HO18" s="1049"/>
      <c r="HP18" s="1049"/>
      <c r="HQ18" s="1049"/>
      <c r="HR18" s="1049"/>
      <c r="HS18" s="1049"/>
      <c r="HT18" s="1049"/>
      <c r="HU18" s="1049"/>
      <c r="HV18" s="1049"/>
      <c r="HW18" s="1049"/>
      <c r="HX18" s="1049"/>
      <c r="HY18" s="1049"/>
      <c r="HZ18" s="1049"/>
      <c r="IA18" s="1049"/>
      <c r="IB18" s="1049"/>
      <c r="IC18" s="1049"/>
      <c r="ID18" s="1049"/>
      <c r="IE18" s="1049"/>
      <c r="IF18" s="1049"/>
      <c r="IG18" s="1049"/>
      <c r="IH18" s="1049"/>
      <c r="II18" s="1049"/>
      <c r="IJ18" s="1049"/>
      <c r="IK18" s="1049"/>
      <c r="IL18" s="1049"/>
      <c r="IM18" s="1049"/>
      <c r="IN18" s="1049"/>
      <c r="IO18" s="1049"/>
      <c r="IP18" s="1049"/>
      <c r="IQ18" s="1049"/>
      <c r="IR18" s="1049"/>
      <c r="IS18" s="1049"/>
      <c r="IT18" s="1049"/>
      <c r="IU18" s="1049"/>
      <c r="IV18" s="1049"/>
    </row>
    <row r="19" spans="1:256">
      <c r="B19" s="1063"/>
      <c r="C19" s="1918" t="s">
        <v>1033</v>
      </c>
      <c r="D19" s="1919"/>
      <c r="E19" s="1945" t="s">
        <v>1034</v>
      </c>
      <c r="F19" s="1946"/>
      <c r="G19" s="1946"/>
      <c r="H19" s="1947"/>
    </row>
    <row r="20" spans="1:256" ht="15.75" thickBot="1">
      <c r="C20" s="1922" t="s">
        <v>1035</v>
      </c>
      <c r="D20" s="1923"/>
      <c r="E20" s="1948"/>
      <c r="F20" s="1949"/>
      <c r="G20" s="1949"/>
      <c r="H20" s="1950"/>
    </row>
    <row r="21" spans="1:256" ht="15.75" thickBot="1">
      <c r="C21" s="1907" t="s">
        <v>1036</v>
      </c>
      <c r="D21" s="1909"/>
      <c r="E21" s="1907" t="s">
        <v>1037</v>
      </c>
      <c r="F21" s="1908"/>
      <c r="G21" s="1908"/>
      <c r="H21" s="1909"/>
    </row>
    <row r="22" spans="1:256" ht="15.75" thickBot="1">
      <c r="C22" s="1907" t="s">
        <v>1038</v>
      </c>
      <c r="D22" s="1909"/>
      <c r="E22" s="1907" t="s">
        <v>1039</v>
      </c>
      <c r="F22" s="1908"/>
      <c r="G22" s="1908"/>
      <c r="H22" s="1909"/>
    </row>
    <row r="23" spans="1:256" ht="15.75" thickBot="1">
      <c r="C23" s="1907" t="s">
        <v>1040</v>
      </c>
      <c r="D23" s="1909"/>
      <c r="E23" s="1907" t="s">
        <v>1041</v>
      </c>
      <c r="F23" s="1908"/>
      <c r="G23" s="1908"/>
      <c r="H23" s="1909"/>
    </row>
    <row r="24" spans="1:256" ht="15.75" thickBot="1">
      <c r="C24" s="1064" t="s">
        <v>1042</v>
      </c>
      <c r="D24" s="1065"/>
      <c r="E24" s="1939"/>
      <c r="F24" s="1939"/>
      <c r="G24" s="1939"/>
      <c r="H24" s="1940"/>
    </row>
    <row r="25" spans="1:256">
      <c r="C25" s="1917"/>
      <c r="D25" s="1066" t="s">
        <v>1043</v>
      </c>
      <c r="E25" s="1918" t="s">
        <v>1044</v>
      </c>
      <c r="F25" s="1942"/>
      <c r="G25" s="1942"/>
      <c r="H25" s="1919"/>
    </row>
    <row r="26" spans="1:256">
      <c r="C26" s="1917"/>
      <c r="D26" s="1066" t="s">
        <v>1045</v>
      </c>
      <c r="E26" s="1920" t="s">
        <v>1046</v>
      </c>
      <c r="F26" s="1943"/>
      <c r="G26" s="1943"/>
      <c r="H26" s="1921"/>
    </row>
    <row r="27" spans="1:256">
      <c r="C27" s="1917"/>
      <c r="D27" s="1066" t="s">
        <v>1047</v>
      </c>
      <c r="E27" s="1920" t="s">
        <v>1048</v>
      </c>
      <c r="F27" s="1943"/>
      <c r="G27" s="1943"/>
      <c r="H27" s="1921"/>
    </row>
    <row r="28" spans="1:256">
      <c r="C28" s="1917"/>
      <c r="D28" s="1066" t="s">
        <v>1049</v>
      </c>
      <c r="E28" s="1920" t="s">
        <v>1050</v>
      </c>
      <c r="F28" s="1943"/>
      <c r="G28" s="1943"/>
      <c r="H28" s="1921"/>
    </row>
    <row r="29" spans="1:256" ht="15.75" thickBot="1">
      <c r="C29" s="1941"/>
      <c r="D29" s="1067" t="s">
        <v>1051</v>
      </c>
      <c r="E29" s="1922" t="s">
        <v>1052</v>
      </c>
      <c r="F29" s="1944"/>
      <c r="G29" s="1944"/>
      <c r="H29" s="1923"/>
    </row>
    <row r="30" spans="1:256" ht="15.75" thickBot="1">
      <c r="C30" s="1068" t="s">
        <v>1053</v>
      </c>
      <c r="D30" s="1069"/>
      <c r="E30" s="1070"/>
      <c r="F30" s="1070"/>
      <c r="G30" s="1071"/>
      <c r="H30" s="1072"/>
    </row>
    <row r="31" spans="1:256" ht="15.75" thickBot="1">
      <c r="C31" s="1073"/>
      <c r="D31" s="1074" t="s">
        <v>1054</v>
      </c>
      <c r="E31" s="1910" t="s">
        <v>1055</v>
      </c>
      <c r="F31" s="1911"/>
      <c r="G31" s="1911"/>
      <c r="H31" s="1912"/>
    </row>
    <row r="32" spans="1:256" ht="15.75" thickBot="1">
      <c r="C32" s="1075"/>
      <c r="D32" s="1067" t="s">
        <v>1045</v>
      </c>
      <c r="E32" s="1067" t="s">
        <v>1056</v>
      </c>
      <c r="F32" s="1076">
        <v>1000</v>
      </c>
      <c r="G32" s="1907" t="s">
        <v>1057</v>
      </c>
      <c r="H32" s="1909"/>
    </row>
    <row r="33" spans="3:8" ht="15.75" thickBot="1">
      <c r="C33" s="1075"/>
      <c r="D33" s="1067" t="s">
        <v>1058</v>
      </c>
      <c r="E33" s="1067" t="s">
        <v>1059</v>
      </c>
      <c r="F33" s="1076">
        <v>2100</v>
      </c>
      <c r="G33" s="1907" t="s">
        <v>1057</v>
      </c>
      <c r="H33" s="1909"/>
    </row>
    <row r="34" spans="3:8" ht="15.75" thickBot="1">
      <c r="C34" s="1075"/>
      <c r="D34" s="1067" t="s">
        <v>1060</v>
      </c>
      <c r="E34" s="1907" t="s">
        <v>1061</v>
      </c>
      <c r="F34" s="1908"/>
      <c r="G34" s="1908"/>
      <c r="H34" s="1909"/>
    </row>
    <row r="35" spans="3:8" ht="30.75" thickBot="1">
      <c r="C35" s="1075"/>
      <c r="D35" s="1067" t="s">
        <v>1062</v>
      </c>
      <c r="E35" s="1933" t="s">
        <v>3454</v>
      </c>
      <c r="F35" s="1934"/>
      <c r="G35" s="1934"/>
      <c r="H35" s="1935"/>
    </row>
    <row r="36" spans="3:8" ht="15.75" thickBot="1">
      <c r="C36" s="1075"/>
      <c r="D36" s="1067" t="s">
        <v>1063</v>
      </c>
      <c r="E36" s="1936" t="s">
        <v>3450</v>
      </c>
      <c r="F36" s="1937"/>
      <c r="G36" s="1937"/>
      <c r="H36" s="1938"/>
    </row>
    <row r="37" spans="3:8" ht="15.75" thickBot="1">
      <c r="C37" s="1062" t="s">
        <v>1064</v>
      </c>
      <c r="D37" s="1907" t="s">
        <v>1045</v>
      </c>
      <c r="E37" s="1909"/>
      <c r="F37" s="1902" t="s">
        <v>1065</v>
      </c>
      <c r="G37" s="1903"/>
      <c r="H37" s="1904"/>
    </row>
    <row r="38" spans="3:8" ht="15.75" thickBot="1">
      <c r="C38" s="1077"/>
      <c r="D38" s="1907" t="s">
        <v>1047</v>
      </c>
      <c r="E38" s="1909"/>
      <c r="F38" s="1902" t="s">
        <v>1066</v>
      </c>
      <c r="G38" s="1903"/>
      <c r="H38" s="1904"/>
    </row>
    <row r="39" spans="3:8" ht="15.75" thickBot="1">
      <c r="C39" s="1077"/>
      <c r="D39" s="1907" t="s">
        <v>1058</v>
      </c>
      <c r="E39" s="1909"/>
      <c r="F39" s="1902" t="s">
        <v>1067</v>
      </c>
      <c r="G39" s="1903"/>
      <c r="H39" s="1904"/>
    </row>
    <row r="40" spans="3:8" ht="33.75" customHeight="1" thickBot="1">
      <c r="C40" s="1077"/>
      <c r="D40" s="1913" t="s">
        <v>1043</v>
      </c>
      <c r="E40" s="1914"/>
      <c r="F40" s="1902" t="s">
        <v>3455</v>
      </c>
      <c r="G40" s="1903"/>
      <c r="H40" s="1904"/>
    </row>
    <row r="41" spans="3:8">
      <c r="C41" s="1917"/>
      <c r="D41" s="1918" t="s">
        <v>1062</v>
      </c>
      <c r="E41" s="1919"/>
      <c r="F41" s="1924" t="s">
        <v>3456</v>
      </c>
      <c r="G41" s="1925"/>
      <c r="H41" s="1926"/>
    </row>
    <row r="42" spans="3:8">
      <c r="C42" s="1917"/>
      <c r="D42" s="1920"/>
      <c r="E42" s="1921"/>
      <c r="F42" s="1927" t="s">
        <v>3457</v>
      </c>
      <c r="G42" s="1928"/>
      <c r="H42" s="1929"/>
    </row>
    <row r="43" spans="3:8" ht="15.75" thickBot="1">
      <c r="C43" s="1917"/>
      <c r="D43" s="1922"/>
      <c r="E43" s="1923"/>
      <c r="F43" s="1930" t="s">
        <v>1068</v>
      </c>
      <c r="G43" s="1931"/>
      <c r="H43" s="1932"/>
    </row>
    <row r="44" spans="3:8" ht="15.75" thickBot="1">
      <c r="C44" s="1075"/>
      <c r="D44" s="1907" t="s">
        <v>1069</v>
      </c>
      <c r="E44" s="1909"/>
      <c r="F44" s="1910" t="s">
        <v>1070</v>
      </c>
      <c r="G44" s="1911"/>
      <c r="H44" s="1912"/>
    </row>
    <row r="45" spans="3:8" ht="15.75" thickBot="1">
      <c r="C45" s="1075"/>
      <c r="D45" s="1907" t="s">
        <v>1071</v>
      </c>
      <c r="E45" s="1909"/>
      <c r="F45" s="1910" t="s">
        <v>1072</v>
      </c>
      <c r="G45" s="1911"/>
      <c r="H45" s="1912"/>
    </row>
    <row r="46" spans="3:8" ht="15.75" thickBot="1">
      <c r="C46" s="1075"/>
      <c r="D46" s="1907" t="s">
        <v>1073</v>
      </c>
      <c r="E46" s="1909"/>
      <c r="F46" s="1907" t="s">
        <v>1074</v>
      </c>
      <c r="G46" s="1908"/>
      <c r="H46" s="1909"/>
    </row>
    <row r="47" spans="3:8" ht="15.75" thickBot="1">
      <c r="C47" s="1075"/>
      <c r="D47" s="1913" t="s">
        <v>1075</v>
      </c>
      <c r="E47" s="1914"/>
      <c r="F47" s="1907" t="s">
        <v>1076</v>
      </c>
      <c r="G47" s="1908"/>
      <c r="H47" s="1909"/>
    </row>
    <row r="48" spans="3:8" ht="15.75" thickBot="1">
      <c r="C48" s="1078"/>
      <c r="D48" s="1913" t="s">
        <v>1077</v>
      </c>
      <c r="E48" s="1914"/>
      <c r="F48" s="1907" t="s">
        <v>1078</v>
      </c>
      <c r="G48" s="1908"/>
      <c r="H48" s="1909"/>
    </row>
    <row r="49" spans="2:13" ht="15.75" thickBot="1">
      <c r="C49" s="1079" t="s">
        <v>1079</v>
      </c>
      <c r="D49" s="1915" t="s">
        <v>1054</v>
      </c>
      <c r="E49" s="1916"/>
      <c r="F49" s="1910" t="s">
        <v>1055</v>
      </c>
      <c r="G49" s="1911"/>
      <c r="H49" s="1912"/>
    </row>
    <row r="50" spans="2:13" ht="15.75" thickBot="1">
      <c r="C50" s="1075"/>
      <c r="D50" s="1080" t="s">
        <v>1045</v>
      </c>
      <c r="E50" s="1081" t="s">
        <v>1056</v>
      </c>
      <c r="F50" s="1902" t="s">
        <v>1080</v>
      </c>
      <c r="G50" s="1903"/>
      <c r="H50" s="1904"/>
    </row>
    <row r="51" spans="2:13" ht="15.75" thickBot="1">
      <c r="C51" s="1075"/>
      <c r="D51" s="1080" t="s">
        <v>1058</v>
      </c>
      <c r="E51" s="1081" t="s">
        <v>1059</v>
      </c>
      <c r="F51" s="1902" t="s">
        <v>1081</v>
      </c>
      <c r="G51" s="1903"/>
      <c r="H51" s="1904"/>
    </row>
    <row r="52" spans="2:13" ht="15.75" thickBot="1">
      <c r="C52" s="1073"/>
      <c r="D52" s="1905" t="s">
        <v>1060</v>
      </c>
      <c r="E52" s="1906"/>
      <c r="F52" s="1907" t="s">
        <v>1082</v>
      </c>
      <c r="G52" s="1908"/>
      <c r="H52" s="1909"/>
    </row>
    <row r="53" spans="2:13" ht="15.75" thickBot="1">
      <c r="C53" s="1082"/>
      <c r="D53" s="1083" t="s">
        <v>1083</v>
      </c>
      <c r="E53" s="1084"/>
      <c r="F53" s="1910" t="s">
        <v>3458</v>
      </c>
      <c r="G53" s="1911"/>
      <c r="H53" s="1912"/>
    </row>
    <row r="54" spans="2:13" ht="15.75" thickBot="1">
      <c r="C54" s="1085"/>
      <c r="D54" s="1083" t="s">
        <v>1084</v>
      </c>
      <c r="E54" s="1084"/>
      <c r="F54" s="1907" t="s">
        <v>1085</v>
      </c>
      <c r="G54" s="1908"/>
      <c r="H54" s="1909"/>
    </row>
    <row r="61" spans="2:13" ht="25.5">
      <c r="B61" s="270" t="s">
        <v>973</v>
      </c>
      <c r="C61" s="271" t="s">
        <v>1086</v>
      </c>
      <c r="D61" s="271"/>
      <c r="E61" s="272" t="s">
        <v>1087</v>
      </c>
      <c r="F61" s="273" t="s">
        <v>89</v>
      </c>
      <c r="G61" s="273" t="s">
        <v>954</v>
      </c>
      <c r="H61" s="274" t="s">
        <v>91</v>
      </c>
      <c r="I61" s="276"/>
      <c r="J61" s="276"/>
      <c r="K61" s="276"/>
      <c r="L61" s="276"/>
      <c r="M61" s="276"/>
    </row>
    <row r="62" spans="2:13">
      <c r="C62" s="276"/>
      <c r="D62" s="276"/>
      <c r="E62" s="276"/>
      <c r="F62" s="276"/>
      <c r="G62" s="1036"/>
      <c r="H62" s="276"/>
      <c r="I62" s="276"/>
      <c r="J62" s="276"/>
      <c r="K62" s="276"/>
      <c r="L62" s="276"/>
      <c r="M62" s="276"/>
    </row>
    <row r="63" spans="2:13">
      <c r="C63" s="276"/>
      <c r="D63" s="276"/>
      <c r="E63" s="276"/>
      <c r="F63" s="276"/>
      <c r="G63" s="1036"/>
      <c r="H63" s="276"/>
      <c r="J63" s="276"/>
      <c r="K63" s="276"/>
      <c r="L63" s="276"/>
      <c r="M63" s="276"/>
    </row>
    <row r="64" spans="2:13">
      <c r="C64" s="276"/>
      <c r="D64" s="276"/>
      <c r="E64" s="276"/>
      <c r="F64" s="276"/>
      <c r="G64" s="1036"/>
      <c r="H64" s="276"/>
      <c r="J64" s="276"/>
      <c r="K64" s="276"/>
      <c r="L64" s="276"/>
      <c r="M64" s="276"/>
    </row>
    <row r="65" spans="2:13" ht="61.5">
      <c r="B65" s="277" t="s">
        <v>1</v>
      </c>
      <c r="C65" s="278" t="s">
        <v>3477</v>
      </c>
      <c r="D65" s="279"/>
      <c r="E65" s="280" t="s">
        <v>951</v>
      </c>
      <c r="F65" s="281">
        <v>1</v>
      </c>
      <c r="G65" s="282"/>
      <c r="H65" s="1086">
        <f>G65*F65</f>
        <v>0</v>
      </c>
      <c r="J65" s="276"/>
      <c r="K65" s="276"/>
      <c r="L65" s="276"/>
      <c r="M65" s="276"/>
    </row>
    <row r="66" spans="2:13">
      <c r="B66" s="283"/>
      <c r="C66" s="284"/>
      <c r="D66" s="276"/>
      <c r="E66" s="285"/>
      <c r="F66" s="276"/>
      <c r="G66" s="286"/>
      <c r="H66" s="276"/>
      <c r="J66" s="276"/>
      <c r="K66" s="276"/>
      <c r="L66" s="276"/>
      <c r="M66" s="276"/>
    </row>
    <row r="67" spans="2:13">
      <c r="B67" s="283"/>
      <c r="C67" s="284"/>
      <c r="D67" s="276"/>
      <c r="E67" s="285"/>
      <c r="F67" s="276"/>
      <c r="G67" s="1087"/>
      <c r="H67" s="276"/>
      <c r="J67" s="276"/>
      <c r="K67" s="276"/>
      <c r="L67" s="276"/>
      <c r="M67" s="276"/>
    </row>
    <row r="68" spans="2:13">
      <c r="C68" s="287"/>
      <c r="D68" s="276"/>
      <c r="E68" s="276"/>
      <c r="F68" s="276"/>
      <c r="G68" s="276"/>
      <c r="H68" s="276"/>
      <c r="J68" s="276"/>
      <c r="K68" s="276"/>
      <c r="L68" s="276"/>
      <c r="M68" s="276"/>
    </row>
    <row r="69" spans="2:13">
      <c r="C69" s="276"/>
      <c r="D69" s="276"/>
      <c r="E69" s="276"/>
      <c r="F69" s="276"/>
      <c r="G69" s="276"/>
      <c r="H69" s="276"/>
      <c r="I69" s="276"/>
      <c r="J69" s="276"/>
      <c r="K69" s="276"/>
      <c r="L69" s="276"/>
      <c r="M69" s="276"/>
    </row>
    <row r="71" spans="2:13" ht="14.25">
      <c r="B71" s="1088"/>
      <c r="C71" s="1089"/>
      <c r="D71" s="1090"/>
      <c r="E71" s="1091"/>
      <c r="F71" s="1092"/>
      <c r="G71" s="1093"/>
    </row>
    <row r="72" spans="2:13" ht="15.75">
      <c r="B72" s="1050"/>
      <c r="C72" s="1051" t="s">
        <v>1088</v>
      </c>
      <c r="D72" s="1051"/>
      <c r="E72" s="1051"/>
      <c r="F72" s="1051"/>
      <c r="H72" s="1049"/>
    </row>
    <row r="73" spans="2:13" ht="123.75" customHeight="1" thickBot="1">
      <c r="B73" s="1052"/>
      <c r="C73" s="269" t="s">
        <v>1012</v>
      </c>
      <c r="D73" s="1956" t="s">
        <v>3449</v>
      </c>
      <c r="E73" s="1957"/>
      <c r="F73" s="1957"/>
      <c r="G73" s="1957"/>
      <c r="H73" s="1957"/>
    </row>
    <row r="74" spans="2:13" ht="15.75" thickBot="1">
      <c r="B74" s="1052"/>
      <c r="C74" s="1907" t="s">
        <v>1013</v>
      </c>
      <c r="D74" s="1909"/>
      <c r="E74" s="1958" t="s">
        <v>1089</v>
      </c>
      <c r="F74" s="1959"/>
      <c r="G74" s="1959"/>
      <c r="H74" s="1960"/>
    </row>
    <row r="75" spans="2:13">
      <c r="B75" s="1052"/>
      <c r="C75" s="1053" t="s">
        <v>1015</v>
      </c>
      <c r="D75" s="1054"/>
      <c r="E75" s="1918" t="s">
        <v>3459</v>
      </c>
      <c r="F75" s="1942"/>
      <c r="G75" s="1942"/>
      <c r="H75" s="1919"/>
    </row>
    <row r="76" spans="2:13" ht="32.25" customHeight="1" thickBot="1">
      <c r="B76" s="1052"/>
      <c r="C76" s="1055"/>
      <c r="D76" s="1056"/>
      <c r="E76" s="1920"/>
      <c r="F76" s="1961"/>
      <c r="G76" s="1961"/>
      <c r="H76" s="1921"/>
    </row>
    <row r="77" spans="2:13" ht="33.75" customHeight="1" thickBot="1">
      <c r="B77" s="1052"/>
      <c r="C77" s="1907" t="s">
        <v>1016</v>
      </c>
      <c r="D77" s="1909"/>
      <c r="E77" s="1907" t="s">
        <v>3453</v>
      </c>
      <c r="F77" s="1908"/>
      <c r="G77" s="1908"/>
      <c r="H77" s="1909"/>
    </row>
    <row r="78" spans="2:13" ht="15.75" thickBot="1">
      <c r="B78" s="1052"/>
      <c r="C78" s="1907" t="s">
        <v>1017</v>
      </c>
      <c r="D78" s="1909"/>
      <c r="E78" s="1057" t="s">
        <v>1090</v>
      </c>
      <c r="F78" s="1954" t="s">
        <v>1091</v>
      </c>
      <c r="G78" s="1955"/>
      <c r="H78" s="1058"/>
    </row>
    <row r="79" spans="2:13" ht="15.75" thickBot="1">
      <c r="B79" s="1059"/>
      <c r="C79" s="1907" t="s">
        <v>1020</v>
      </c>
      <c r="D79" s="1909"/>
      <c r="E79" s="1060" t="s">
        <v>1092</v>
      </c>
      <c r="F79" s="1905" t="s">
        <v>1022</v>
      </c>
      <c r="G79" s="1906"/>
      <c r="H79" s="1061"/>
    </row>
    <row r="80" spans="2:13" ht="15.75" thickBot="1">
      <c r="B80" s="1059"/>
      <c r="C80" s="1907" t="s">
        <v>1023</v>
      </c>
      <c r="D80" s="1909"/>
      <c r="E80" s="1062" t="s">
        <v>1093</v>
      </c>
      <c r="F80" s="1915" t="s">
        <v>950</v>
      </c>
      <c r="G80" s="1916"/>
      <c r="H80" s="1062"/>
    </row>
    <row r="81" spans="2:8" ht="15.75" thickBot="1">
      <c r="B81" s="1059"/>
      <c r="C81" s="1907" t="s">
        <v>1025</v>
      </c>
      <c r="D81" s="1909"/>
      <c r="E81" s="1951">
        <v>8</v>
      </c>
      <c r="F81" s="1952"/>
      <c r="G81" s="1952"/>
      <c r="H81" s="1953"/>
    </row>
    <row r="82" spans="2:8" ht="15.75" thickBot="1">
      <c r="B82" s="1059"/>
      <c r="C82" s="1907" t="s">
        <v>1026</v>
      </c>
      <c r="D82" s="1909"/>
      <c r="E82" s="1910" t="s">
        <v>1027</v>
      </c>
      <c r="F82" s="1911"/>
      <c r="G82" s="1911"/>
      <c r="H82" s="1912"/>
    </row>
    <row r="83" spans="2:8" ht="15.75" thickBot="1">
      <c r="B83" s="1059"/>
      <c r="C83" s="1907" t="s">
        <v>1028</v>
      </c>
      <c r="D83" s="1909"/>
      <c r="E83" s="1907" t="s">
        <v>1029</v>
      </c>
      <c r="F83" s="1908"/>
      <c r="G83" s="1908"/>
      <c r="H83" s="1909"/>
    </row>
    <row r="84" spans="2:8">
      <c r="B84" s="1059"/>
      <c r="C84" s="1918" t="s">
        <v>1030</v>
      </c>
      <c r="D84" s="1919"/>
      <c r="E84" s="1918" t="s">
        <v>1031</v>
      </c>
      <c r="F84" s="1942"/>
      <c r="G84" s="1942"/>
      <c r="H84" s="1919"/>
    </row>
    <row r="85" spans="2:8" ht="15.75" thickBot="1">
      <c r="B85" s="1059"/>
      <c r="C85" s="1922" t="s">
        <v>1032</v>
      </c>
      <c r="D85" s="1923"/>
      <c r="E85" s="1922"/>
      <c r="F85" s="1944"/>
      <c r="G85" s="1944"/>
      <c r="H85" s="1923"/>
    </row>
    <row r="86" spans="2:8">
      <c r="B86" s="1063"/>
      <c r="C86" s="1918" t="s">
        <v>1033</v>
      </c>
      <c r="D86" s="1919"/>
      <c r="E86" s="1945" t="s">
        <v>1034</v>
      </c>
      <c r="F86" s="1946"/>
      <c r="G86" s="1946"/>
      <c r="H86" s="1947"/>
    </row>
    <row r="87" spans="2:8" ht="15.75" thickBot="1">
      <c r="C87" s="1922" t="s">
        <v>1035</v>
      </c>
      <c r="D87" s="1923"/>
      <c r="E87" s="1948"/>
      <c r="F87" s="1949"/>
      <c r="G87" s="1949"/>
      <c r="H87" s="1950"/>
    </row>
    <row r="88" spans="2:8" ht="15.75" thickBot="1">
      <c r="C88" s="1907" t="s">
        <v>1036</v>
      </c>
      <c r="D88" s="1909"/>
      <c r="E88" s="1907" t="s">
        <v>1037</v>
      </c>
      <c r="F88" s="1908"/>
      <c r="G88" s="1908"/>
      <c r="H88" s="1909"/>
    </row>
    <row r="89" spans="2:8" ht="15.75" thickBot="1">
      <c r="C89" s="1907" t="s">
        <v>1038</v>
      </c>
      <c r="D89" s="1909"/>
      <c r="E89" s="1907" t="s">
        <v>1039</v>
      </c>
      <c r="F89" s="1908"/>
      <c r="G89" s="1908"/>
      <c r="H89" s="1909"/>
    </row>
    <row r="90" spans="2:8" ht="15.75" thickBot="1">
      <c r="C90" s="1907" t="s">
        <v>1040</v>
      </c>
      <c r="D90" s="1909"/>
      <c r="E90" s="1907" t="s">
        <v>1041</v>
      </c>
      <c r="F90" s="1908"/>
      <c r="G90" s="1908"/>
      <c r="H90" s="1909"/>
    </row>
    <row r="91" spans="2:8" ht="15.75" thickBot="1">
      <c r="C91" s="1064" t="s">
        <v>1042</v>
      </c>
      <c r="D91" s="1065"/>
      <c r="E91" s="1939"/>
      <c r="F91" s="1939"/>
      <c r="G91" s="1939"/>
      <c r="H91" s="1940"/>
    </row>
    <row r="92" spans="2:8">
      <c r="C92" s="1917"/>
      <c r="D92" s="1066" t="s">
        <v>1043</v>
      </c>
      <c r="E92" s="1918" t="s">
        <v>1044</v>
      </c>
      <c r="F92" s="1942"/>
      <c r="G92" s="1942"/>
      <c r="H92" s="1919"/>
    </row>
    <row r="93" spans="2:8">
      <c r="C93" s="1917"/>
      <c r="D93" s="1066" t="s">
        <v>1045</v>
      </c>
      <c r="E93" s="1920" t="s">
        <v>1081</v>
      </c>
      <c r="F93" s="1943"/>
      <c r="G93" s="1943"/>
      <c r="H93" s="1921"/>
    </row>
    <row r="94" spans="2:8">
      <c r="C94" s="1917"/>
      <c r="D94" s="1066" t="s">
        <v>1047</v>
      </c>
      <c r="E94" s="1920" t="s">
        <v>1094</v>
      </c>
      <c r="F94" s="1943"/>
      <c r="G94" s="1943"/>
      <c r="H94" s="1921"/>
    </row>
    <row r="95" spans="2:8">
      <c r="C95" s="1917"/>
      <c r="D95" s="1066" t="s">
        <v>1049</v>
      </c>
      <c r="E95" s="1920" t="s">
        <v>1095</v>
      </c>
      <c r="F95" s="1943"/>
      <c r="G95" s="1943"/>
      <c r="H95" s="1921"/>
    </row>
    <row r="96" spans="2:8" ht="15.75" thickBot="1">
      <c r="C96" s="1941"/>
      <c r="D96" s="1067" t="s">
        <v>1051</v>
      </c>
      <c r="E96" s="1922" t="s">
        <v>1096</v>
      </c>
      <c r="F96" s="1944"/>
      <c r="G96" s="1944"/>
      <c r="H96" s="1923"/>
    </row>
    <row r="97" spans="3:8" ht="15.75" thickBot="1">
      <c r="C97" s="1068" t="s">
        <v>1053</v>
      </c>
      <c r="D97" s="1069"/>
      <c r="E97" s="1070"/>
      <c r="F97" s="1070"/>
      <c r="G97" s="1071"/>
      <c r="H97" s="1072"/>
    </row>
    <row r="98" spans="3:8" ht="15.75" thickBot="1">
      <c r="C98" s="1073"/>
      <c r="D98" s="1074" t="s">
        <v>1054</v>
      </c>
      <c r="E98" s="1910" t="s">
        <v>1055</v>
      </c>
      <c r="F98" s="1911"/>
      <c r="G98" s="1911"/>
      <c r="H98" s="1912"/>
    </row>
    <row r="99" spans="3:8" ht="15.75" thickBot="1">
      <c r="C99" s="1075"/>
      <c r="D99" s="1067" t="s">
        <v>1045</v>
      </c>
      <c r="E99" s="1067" t="s">
        <v>1056</v>
      </c>
      <c r="F99" s="1076">
        <v>1100</v>
      </c>
      <c r="G99" s="1907" t="s">
        <v>1057</v>
      </c>
      <c r="H99" s="1909"/>
    </row>
    <row r="100" spans="3:8" ht="15.75" thickBot="1">
      <c r="C100" s="1075"/>
      <c r="D100" s="1067" t="s">
        <v>1058</v>
      </c>
      <c r="E100" s="1067" t="s">
        <v>1059</v>
      </c>
      <c r="F100" s="1076">
        <v>2100</v>
      </c>
      <c r="G100" s="1907" t="s">
        <v>1057</v>
      </c>
      <c r="H100" s="1909"/>
    </row>
    <row r="101" spans="3:8" ht="15.75" thickBot="1">
      <c r="C101" s="1075"/>
      <c r="D101" s="1067" t="s">
        <v>1060</v>
      </c>
      <c r="E101" s="1907" t="s">
        <v>1061</v>
      </c>
      <c r="F101" s="1908"/>
      <c r="G101" s="1908"/>
      <c r="H101" s="1909"/>
    </row>
    <row r="102" spans="3:8" ht="30.75" thickBot="1">
      <c r="C102" s="1075"/>
      <c r="D102" s="1067" t="s">
        <v>1062</v>
      </c>
      <c r="E102" s="1933" t="s">
        <v>3454</v>
      </c>
      <c r="F102" s="1934"/>
      <c r="G102" s="1934"/>
      <c r="H102" s="1935"/>
    </row>
    <row r="103" spans="3:8" ht="15.75" thickBot="1">
      <c r="C103" s="1075"/>
      <c r="D103" s="1067" t="s">
        <v>1063</v>
      </c>
      <c r="E103" s="1936" t="s">
        <v>3450</v>
      </c>
      <c r="F103" s="1937"/>
      <c r="G103" s="1937"/>
      <c r="H103" s="1938"/>
    </row>
    <row r="104" spans="3:8" ht="15.75" thickBot="1">
      <c r="C104" s="1062" t="s">
        <v>1064</v>
      </c>
      <c r="D104" s="1907" t="s">
        <v>1045</v>
      </c>
      <c r="E104" s="1909"/>
      <c r="F104" s="1902" t="s">
        <v>1097</v>
      </c>
      <c r="G104" s="1903"/>
      <c r="H104" s="1904"/>
    </row>
    <row r="105" spans="3:8" ht="15.75" thickBot="1">
      <c r="C105" s="1077"/>
      <c r="D105" s="1907" t="s">
        <v>1047</v>
      </c>
      <c r="E105" s="1909"/>
      <c r="F105" s="1902" t="s">
        <v>1098</v>
      </c>
      <c r="G105" s="1903"/>
      <c r="H105" s="1904"/>
    </row>
    <row r="106" spans="3:8" ht="15.75" thickBot="1">
      <c r="C106" s="1077"/>
      <c r="D106" s="1907" t="s">
        <v>1058</v>
      </c>
      <c r="E106" s="1909"/>
      <c r="F106" s="1902" t="s">
        <v>1067</v>
      </c>
      <c r="G106" s="1903"/>
      <c r="H106" s="1904"/>
    </row>
    <row r="107" spans="3:8" ht="15.75" thickBot="1">
      <c r="C107" s="1077"/>
      <c r="D107" s="1913" t="s">
        <v>1043</v>
      </c>
      <c r="E107" s="1914"/>
      <c r="F107" s="1902" t="s">
        <v>3455</v>
      </c>
      <c r="G107" s="1903"/>
      <c r="H107" s="1904"/>
    </row>
    <row r="108" spans="3:8">
      <c r="C108" s="1917"/>
      <c r="D108" s="1918" t="s">
        <v>1062</v>
      </c>
      <c r="E108" s="1919"/>
      <c r="F108" s="1924" t="s">
        <v>3460</v>
      </c>
      <c r="G108" s="1925"/>
      <c r="H108" s="1926"/>
    </row>
    <row r="109" spans="3:8">
      <c r="C109" s="1917"/>
      <c r="D109" s="1920"/>
      <c r="E109" s="1921"/>
      <c r="F109" s="1927" t="s">
        <v>3461</v>
      </c>
      <c r="G109" s="1928"/>
      <c r="H109" s="1929"/>
    </row>
    <row r="110" spans="3:8" ht="15.75" thickBot="1">
      <c r="C110" s="1917"/>
      <c r="D110" s="1922"/>
      <c r="E110" s="1923"/>
      <c r="F110" s="1930" t="s">
        <v>1068</v>
      </c>
      <c r="G110" s="1931"/>
      <c r="H110" s="1932"/>
    </row>
    <row r="111" spans="3:8" ht="15.75" thickBot="1">
      <c r="C111" s="1075"/>
      <c r="D111" s="1907" t="s">
        <v>1069</v>
      </c>
      <c r="E111" s="1909"/>
      <c r="F111" s="1910" t="s">
        <v>1070</v>
      </c>
      <c r="G111" s="1911"/>
      <c r="H111" s="1912"/>
    </row>
    <row r="112" spans="3:8" ht="15.75" thickBot="1">
      <c r="C112" s="1075"/>
      <c r="D112" s="1907" t="s">
        <v>1071</v>
      </c>
      <c r="E112" s="1909"/>
      <c r="F112" s="1910" t="s">
        <v>1072</v>
      </c>
      <c r="G112" s="1911"/>
      <c r="H112" s="1912"/>
    </row>
    <row r="113" spans="2:8" ht="15.75" thickBot="1">
      <c r="C113" s="1075"/>
      <c r="D113" s="1907" t="s">
        <v>1073</v>
      </c>
      <c r="E113" s="1909"/>
      <c r="F113" s="1907" t="s">
        <v>1074</v>
      </c>
      <c r="G113" s="1908"/>
      <c r="H113" s="1909"/>
    </row>
    <row r="114" spans="2:8" ht="15.75" thickBot="1">
      <c r="C114" s="1075"/>
      <c r="D114" s="1913" t="s">
        <v>1075</v>
      </c>
      <c r="E114" s="1914"/>
      <c r="F114" s="1907" t="s">
        <v>1099</v>
      </c>
      <c r="G114" s="1908"/>
      <c r="H114" s="1909"/>
    </row>
    <row r="115" spans="2:8" ht="15.75" thickBot="1">
      <c r="C115" s="1078"/>
      <c r="D115" s="1913" t="s">
        <v>1077</v>
      </c>
      <c r="E115" s="1914"/>
      <c r="F115" s="1907" t="s">
        <v>1078</v>
      </c>
      <c r="G115" s="1908"/>
      <c r="H115" s="1909"/>
    </row>
    <row r="116" spans="2:8" ht="15.75" thickBot="1">
      <c r="C116" s="1079" t="s">
        <v>1079</v>
      </c>
      <c r="D116" s="1915" t="s">
        <v>1054</v>
      </c>
      <c r="E116" s="1916"/>
      <c r="F116" s="1910" t="s">
        <v>1055</v>
      </c>
      <c r="G116" s="1911"/>
      <c r="H116" s="1912"/>
    </row>
    <row r="117" spans="2:8" ht="15.75" thickBot="1">
      <c r="C117" s="1075"/>
      <c r="D117" s="1080" t="s">
        <v>1045</v>
      </c>
      <c r="E117" s="1081" t="s">
        <v>1056</v>
      </c>
      <c r="F117" s="1902" t="s">
        <v>1100</v>
      </c>
      <c r="G117" s="1903"/>
      <c r="H117" s="1904"/>
    </row>
    <row r="118" spans="2:8" ht="15.75" thickBot="1">
      <c r="C118" s="1075"/>
      <c r="D118" s="1080" t="s">
        <v>1058</v>
      </c>
      <c r="E118" s="1081" t="s">
        <v>1059</v>
      </c>
      <c r="F118" s="1902" t="s">
        <v>1081</v>
      </c>
      <c r="G118" s="1903"/>
      <c r="H118" s="1904"/>
    </row>
    <row r="119" spans="2:8" ht="15.75" thickBot="1">
      <c r="C119" s="1073"/>
      <c r="D119" s="1905" t="s">
        <v>1060</v>
      </c>
      <c r="E119" s="1906"/>
      <c r="F119" s="1907" t="s">
        <v>1082</v>
      </c>
      <c r="G119" s="1908"/>
      <c r="H119" s="1909"/>
    </row>
    <row r="120" spans="2:8" ht="15.75" thickBot="1">
      <c r="C120" s="1082"/>
      <c r="D120" s="1083" t="s">
        <v>1083</v>
      </c>
      <c r="E120" s="1084"/>
      <c r="F120" s="1910" t="s">
        <v>3454</v>
      </c>
      <c r="G120" s="1911"/>
      <c r="H120" s="1912"/>
    </row>
    <row r="121" spans="2:8" ht="15.75" thickBot="1">
      <c r="C121" s="1085"/>
      <c r="D121" s="1083" t="s">
        <v>1084</v>
      </c>
      <c r="E121" s="1084"/>
      <c r="F121" s="1907" t="s">
        <v>1085</v>
      </c>
      <c r="G121" s="1908"/>
      <c r="H121" s="1909"/>
    </row>
    <row r="128" spans="2:8" ht="25.5">
      <c r="B128" s="270" t="s">
        <v>973</v>
      </c>
      <c r="C128" s="271" t="s">
        <v>1086</v>
      </c>
      <c r="D128" s="271"/>
      <c r="E128" s="272" t="s">
        <v>1087</v>
      </c>
      <c r="F128" s="273" t="s">
        <v>89</v>
      </c>
      <c r="G128" s="273" t="s">
        <v>954</v>
      </c>
      <c r="H128" s="274" t="s">
        <v>91</v>
      </c>
    </row>
    <row r="129" spans="2:8">
      <c r="C129" s="276"/>
      <c r="D129" s="276"/>
      <c r="E129" s="276"/>
      <c r="F129" s="276"/>
      <c r="G129" s="276"/>
      <c r="H129" s="276"/>
    </row>
    <row r="130" spans="2:8">
      <c r="C130" s="276"/>
      <c r="D130" s="276"/>
      <c r="E130" s="276"/>
      <c r="F130" s="276"/>
      <c r="G130" s="1036"/>
      <c r="H130" s="276"/>
    </row>
    <row r="131" spans="2:8">
      <c r="C131" s="276"/>
      <c r="D131" s="276"/>
      <c r="E131" s="276"/>
      <c r="F131" s="276"/>
      <c r="G131" s="1036"/>
      <c r="H131" s="276"/>
    </row>
    <row r="132" spans="2:8" ht="61.5">
      <c r="B132" s="277" t="s">
        <v>94</v>
      </c>
      <c r="C132" s="278" t="s">
        <v>3462</v>
      </c>
      <c r="D132" s="279"/>
      <c r="E132" s="280" t="s">
        <v>951</v>
      </c>
      <c r="F132" s="281">
        <v>1</v>
      </c>
      <c r="G132" s="282"/>
      <c r="H132" s="1086">
        <f>G132*F132</f>
        <v>0</v>
      </c>
    </row>
    <row r="133" spans="2:8">
      <c r="B133" s="462"/>
      <c r="C133" s="463"/>
      <c r="D133" s="464"/>
      <c r="E133" s="465"/>
      <c r="F133" s="466"/>
      <c r="G133" s="467"/>
      <c r="H133" s="1094"/>
    </row>
    <row r="134" spans="2:8">
      <c r="G134" s="1035"/>
    </row>
    <row r="135" spans="2:8" ht="14.25">
      <c r="B135" s="293"/>
      <c r="C135" s="294" t="s">
        <v>955</v>
      </c>
      <c r="D135" s="295"/>
      <c r="E135" s="296"/>
      <c r="F135" s="294"/>
      <c r="G135" s="1037"/>
      <c r="H135" s="1095">
        <f>H132+H65</f>
        <v>0</v>
      </c>
    </row>
    <row r="136" spans="2:8" ht="14.25">
      <c r="B136" s="293"/>
      <c r="C136" s="297"/>
      <c r="D136" s="295"/>
      <c r="E136" s="296"/>
      <c r="F136" s="294"/>
      <c r="G136" s="1037"/>
    </row>
    <row r="137" spans="2:8" ht="14.25">
      <c r="B137" s="293"/>
      <c r="C137" s="297"/>
      <c r="D137" s="295"/>
      <c r="E137" s="298"/>
      <c r="F137" s="299"/>
      <c r="G137" s="1038"/>
    </row>
    <row r="138" spans="2:8" ht="14.25">
      <c r="B138" s="300"/>
      <c r="C138" s="301"/>
      <c r="D138" s="302" t="s">
        <v>1101</v>
      </c>
      <c r="E138" s="303" t="s">
        <v>1102</v>
      </c>
      <c r="F138" s="304"/>
      <c r="G138" s="305"/>
      <c r="H138" s="306">
        <f>H135</f>
        <v>0</v>
      </c>
    </row>
  </sheetData>
  <sheetProtection algorithmName="SHA-512" hashValue="LttYW5qD/8NgMs5hBDlgrC4pywHFvhUW4tUtT63lnaAYFT+yxhhbqXrlfEkuCybLjXjDCAlXMERZQojDCKHSOQ==" saltValue="6+W7v7r/RcH3uUv90CG17w==" spinCount="100000" sheet="1" objects="1" scenarios="1"/>
  <mergeCells count="150">
    <mergeCell ref="C10:D10"/>
    <mergeCell ref="E10:H10"/>
    <mergeCell ref="C11:D11"/>
    <mergeCell ref="F11:G11"/>
    <mergeCell ref="C12:D12"/>
    <mergeCell ref="F12:G12"/>
    <mergeCell ref="C1:H1"/>
    <mergeCell ref="C2:G2"/>
    <mergeCell ref="D6:H6"/>
    <mergeCell ref="C7:D7"/>
    <mergeCell ref="E7:H7"/>
    <mergeCell ref="E8:H9"/>
    <mergeCell ref="C16:D16"/>
    <mergeCell ref="E16:H16"/>
    <mergeCell ref="C17:D17"/>
    <mergeCell ref="E17:H18"/>
    <mergeCell ref="C18:D18"/>
    <mergeCell ref="C19:D19"/>
    <mergeCell ref="E19:H20"/>
    <mergeCell ref="C20:D20"/>
    <mergeCell ref="C13:D13"/>
    <mergeCell ref="F13:G13"/>
    <mergeCell ref="C14:D14"/>
    <mergeCell ref="E14:H14"/>
    <mergeCell ref="C15:D15"/>
    <mergeCell ref="E15:H15"/>
    <mergeCell ref="E24:H24"/>
    <mergeCell ref="C25:C29"/>
    <mergeCell ref="E25:H25"/>
    <mergeCell ref="E26:H26"/>
    <mergeCell ref="E27:H27"/>
    <mergeCell ref="E28:H28"/>
    <mergeCell ref="E29:H29"/>
    <mergeCell ref="C21:D21"/>
    <mergeCell ref="E21:H21"/>
    <mergeCell ref="C22:D22"/>
    <mergeCell ref="E22:H22"/>
    <mergeCell ref="C23:D23"/>
    <mergeCell ref="E23:H23"/>
    <mergeCell ref="D37:E37"/>
    <mergeCell ref="F37:H37"/>
    <mergeCell ref="D38:E38"/>
    <mergeCell ref="F38:H38"/>
    <mergeCell ref="D39:E39"/>
    <mergeCell ref="F39:H39"/>
    <mergeCell ref="E31:H31"/>
    <mergeCell ref="G32:H32"/>
    <mergeCell ref="G33:H33"/>
    <mergeCell ref="E34:H34"/>
    <mergeCell ref="E35:H35"/>
    <mergeCell ref="E36:H36"/>
    <mergeCell ref="D44:E44"/>
    <mergeCell ref="F44:H44"/>
    <mergeCell ref="D45:E45"/>
    <mergeCell ref="F45:H45"/>
    <mergeCell ref="D46:E46"/>
    <mergeCell ref="F46:H46"/>
    <mergeCell ref="D40:E40"/>
    <mergeCell ref="F40:H40"/>
    <mergeCell ref="C41:C43"/>
    <mergeCell ref="D41:E43"/>
    <mergeCell ref="F41:H41"/>
    <mergeCell ref="F42:H42"/>
    <mergeCell ref="F43:H43"/>
    <mergeCell ref="F50:H50"/>
    <mergeCell ref="F51:H51"/>
    <mergeCell ref="D52:E52"/>
    <mergeCell ref="F52:H52"/>
    <mergeCell ref="F53:H53"/>
    <mergeCell ref="F54:H54"/>
    <mergeCell ref="D47:E47"/>
    <mergeCell ref="F47:H47"/>
    <mergeCell ref="D48:E48"/>
    <mergeCell ref="F48:H48"/>
    <mergeCell ref="D49:E49"/>
    <mergeCell ref="F49:H49"/>
    <mergeCell ref="C78:D78"/>
    <mergeCell ref="F78:G78"/>
    <mergeCell ref="C79:D79"/>
    <mergeCell ref="F79:G79"/>
    <mergeCell ref="C80:D80"/>
    <mergeCell ref="F80:G80"/>
    <mergeCell ref="D73:H73"/>
    <mergeCell ref="C74:D74"/>
    <mergeCell ref="E74:H74"/>
    <mergeCell ref="E75:H76"/>
    <mergeCell ref="C77:D77"/>
    <mergeCell ref="E77:H77"/>
    <mergeCell ref="C84:D84"/>
    <mergeCell ref="E84:H85"/>
    <mergeCell ref="C85:D85"/>
    <mergeCell ref="C86:D86"/>
    <mergeCell ref="E86:H87"/>
    <mergeCell ref="C87:D87"/>
    <mergeCell ref="C81:D81"/>
    <mergeCell ref="E81:H81"/>
    <mergeCell ref="C82:D82"/>
    <mergeCell ref="E82:H82"/>
    <mergeCell ref="C83:D83"/>
    <mergeCell ref="E83:H83"/>
    <mergeCell ref="E91:H91"/>
    <mergeCell ref="C92:C96"/>
    <mergeCell ref="E92:H92"/>
    <mergeCell ref="E93:H93"/>
    <mergeCell ref="E94:H94"/>
    <mergeCell ref="E95:H95"/>
    <mergeCell ref="E96:H96"/>
    <mergeCell ref="C88:D88"/>
    <mergeCell ref="E88:H88"/>
    <mergeCell ref="C89:D89"/>
    <mergeCell ref="E89:H89"/>
    <mergeCell ref="C90:D90"/>
    <mergeCell ref="E90:H90"/>
    <mergeCell ref="D104:E104"/>
    <mergeCell ref="F104:H104"/>
    <mergeCell ref="D105:E105"/>
    <mergeCell ref="F105:H105"/>
    <mergeCell ref="D106:E106"/>
    <mergeCell ref="F106:H106"/>
    <mergeCell ref="E98:H98"/>
    <mergeCell ref="G99:H99"/>
    <mergeCell ref="G100:H100"/>
    <mergeCell ref="E101:H101"/>
    <mergeCell ref="E102:H102"/>
    <mergeCell ref="E103:H103"/>
    <mergeCell ref="D111:E111"/>
    <mergeCell ref="F111:H111"/>
    <mergeCell ref="D112:E112"/>
    <mergeCell ref="F112:H112"/>
    <mergeCell ref="D113:E113"/>
    <mergeCell ref="F113:H113"/>
    <mergeCell ref="D107:E107"/>
    <mergeCell ref="F107:H107"/>
    <mergeCell ref="C108:C110"/>
    <mergeCell ref="D108:E110"/>
    <mergeCell ref="F108:H108"/>
    <mergeCell ref="F109:H109"/>
    <mergeCell ref="F110:H110"/>
    <mergeCell ref="F117:H117"/>
    <mergeCell ref="F118:H118"/>
    <mergeCell ref="D119:E119"/>
    <mergeCell ref="F119:H119"/>
    <mergeCell ref="F120:H120"/>
    <mergeCell ref="F121:H121"/>
    <mergeCell ref="D114:E114"/>
    <mergeCell ref="F114:H114"/>
    <mergeCell ref="D115:E115"/>
    <mergeCell ref="F115:H115"/>
    <mergeCell ref="D116:E116"/>
    <mergeCell ref="F116:H116"/>
  </mergeCells>
  <conditionalFormatting sqref="G71 H61 H128">
    <cfRule type="cellIs" dxfId="3" priority="5" stopIfTrue="1" operator="greaterThan">
      <formula>0</formula>
    </cfRule>
  </conditionalFormatting>
  <conditionalFormatting sqref="G135:G136">
    <cfRule type="cellIs" dxfId="2" priority="4" stopIfTrue="1" operator="greaterThan">
      <formula>0</formula>
    </cfRule>
  </conditionalFormatting>
  <conditionalFormatting sqref="G137">
    <cfRule type="cellIs" dxfId="1" priority="3" stopIfTrue="1" operator="lessThanOrEqual">
      <formula>0</formula>
    </cfRule>
  </conditionalFormatting>
  <conditionalFormatting sqref="H138">
    <cfRule type="cellIs" dxfId="0" priority="2" stopIfTrue="1" operator="greaterThan">
      <formula>0</formula>
    </cfRule>
  </conditionalFormatting>
  <pageMargins left="0.7" right="0.7" top="0.75" bottom="0.75" header="0.3" footer="0.3"/>
  <pageSetup paperSize="9" scale="73" orientation="portrait" r:id="rId1"/>
  <rowBreaks count="1" manualBreakCount="1">
    <brk id="64" min="1"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4"/>
  <sheetViews>
    <sheetView workbookViewId="0">
      <selection activeCell="C3" sqref="C3"/>
    </sheetView>
  </sheetViews>
  <sheetFormatPr defaultColWidth="9.140625" defaultRowHeight="15.75"/>
  <cols>
    <col min="1" max="1" width="4.140625" style="507" customWidth="1"/>
    <col min="2" max="2" width="5.85546875" style="507" bestFit="1" customWidth="1"/>
    <col min="3" max="3" width="42.42578125" style="507" customWidth="1"/>
    <col min="4" max="5" width="9.140625" style="507"/>
    <col min="6" max="6" width="18.28515625" style="238" bestFit="1" customWidth="1"/>
    <col min="7" max="16384" width="9.140625" style="507"/>
  </cols>
  <sheetData>
    <row r="1" spans="1:7">
      <c r="A1" s="1104"/>
      <c r="B1" s="1104"/>
      <c r="C1" s="1104"/>
      <c r="D1" s="1104"/>
      <c r="E1" s="1104"/>
      <c r="F1" s="1112"/>
      <c r="G1" s="1104"/>
    </row>
    <row r="2" spans="1:7">
      <c r="A2" s="1104"/>
      <c r="B2" s="1104"/>
      <c r="C2" s="1104"/>
      <c r="D2" s="1104"/>
      <c r="E2" s="1104"/>
      <c r="F2" s="1112"/>
      <c r="G2" s="1104"/>
    </row>
    <row r="3" spans="1:7" ht="18.75">
      <c r="A3" s="1104"/>
      <c r="B3" s="1104"/>
      <c r="C3" s="1106" t="s">
        <v>822</v>
      </c>
      <c r="D3" s="1104"/>
      <c r="E3" s="1104"/>
      <c r="F3" s="1112"/>
      <c r="G3" s="1104"/>
    </row>
    <row r="4" spans="1:7">
      <c r="A4" s="1104"/>
      <c r="B4" s="1104"/>
      <c r="C4" s="1104"/>
      <c r="D4" s="1104"/>
      <c r="E4" s="1104"/>
      <c r="F4" s="1112"/>
      <c r="G4" s="1104"/>
    </row>
    <row r="5" spans="1:7" ht="18.75">
      <c r="A5" s="1104"/>
      <c r="B5" s="1106"/>
      <c r="C5" s="1113" t="s">
        <v>818</v>
      </c>
      <c r="D5" s="1104"/>
      <c r="E5" s="1104"/>
      <c r="F5" s="1112"/>
      <c r="G5" s="1104"/>
    </row>
    <row r="6" spans="1:7">
      <c r="A6" s="1104"/>
      <c r="B6" s="1104"/>
      <c r="C6" s="1114"/>
      <c r="D6" s="1104"/>
      <c r="E6" s="1104"/>
      <c r="F6" s="1112"/>
      <c r="G6" s="1104"/>
    </row>
    <row r="7" spans="1:7">
      <c r="A7" s="1104"/>
      <c r="B7" s="1115" t="s">
        <v>86</v>
      </c>
      <c r="C7" s="1116" t="s">
        <v>87</v>
      </c>
      <c r="D7" s="1104"/>
      <c r="E7" s="1104"/>
      <c r="F7" s="1112">
        <f>SUM('PRIPREMNI RADOVI'!F22)</f>
        <v>0</v>
      </c>
      <c r="G7" s="1104"/>
    </row>
    <row r="8" spans="1:7">
      <c r="A8" s="1104"/>
      <c r="B8" s="1117" t="s">
        <v>223</v>
      </c>
      <c r="C8" s="1116" t="s">
        <v>224</v>
      </c>
      <c r="D8" s="1104"/>
      <c r="E8" s="1104"/>
      <c r="F8" s="1112">
        <f>SUM('RUŠENJE POSTOJEĆIH OBJEKTA'!F137)</f>
        <v>0</v>
      </c>
      <c r="G8" s="1104"/>
    </row>
    <row r="9" spans="1:7">
      <c r="A9" s="1104"/>
      <c r="B9" s="1118" t="s">
        <v>221</v>
      </c>
      <c r="C9" s="1119" t="s">
        <v>817</v>
      </c>
      <c r="D9" s="1104"/>
      <c r="E9" s="1104"/>
      <c r="F9" s="1112">
        <f>SUM('RUŠENJA I DEMONTAŽE'!F210)</f>
        <v>0</v>
      </c>
      <c r="G9" s="1104"/>
    </row>
    <row r="10" spans="1:7">
      <c r="A10" s="1104"/>
      <c r="B10" s="1117" t="s">
        <v>233</v>
      </c>
      <c r="C10" s="1120" t="s">
        <v>226</v>
      </c>
      <c r="D10" s="1104"/>
      <c r="E10" s="1104"/>
      <c r="F10" s="1112">
        <f>SUM('ZEMLJANI RADOVI'!F70)</f>
        <v>0</v>
      </c>
      <c r="G10" s="1104"/>
    </row>
    <row r="11" spans="1:7">
      <c r="A11" s="1104"/>
      <c r="B11" s="1117" t="s">
        <v>246</v>
      </c>
      <c r="C11" s="1117" t="s">
        <v>234</v>
      </c>
      <c r="D11" s="1104"/>
      <c r="E11" s="1104"/>
      <c r="F11" s="1112">
        <f>SUM('BET. I AB RADOVI'!F144)</f>
        <v>0</v>
      </c>
      <c r="G11" s="1104"/>
    </row>
    <row r="12" spans="1:7">
      <c r="A12" s="1104"/>
      <c r="B12" s="1121" t="s">
        <v>268</v>
      </c>
      <c r="C12" s="1122" t="s">
        <v>269</v>
      </c>
      <c r="D12" s="1104"/>
      <c r="E12" s="1104"/>
      <c r="F12" s="1112">
        <f>SUM('TESARSKI RADOVI'!F29)</f>
        <v>0</v>
      </c>
      <c r="G12" s="1104"/>
    </row>
    <row r="13" spans="1:7">
      <c r="A13" s="1104"/>
      <c r="B13" s="1117" t="s">
        <v>401</v>
      </c>
      <c r="C13" s="1120" t="s">
        <v>271</v>
      </c>
      <c r="D13" s="1104"/>
      <c r="E13" s="1104"/>
      <c r="F13" s="1112">
        <f>SUM('ZIDARSKI RADOVI'!F93)</f>
        <v>0</v>
      </c>
      <c r="G13" s="1104"/>
    </row>
    <row r="14" spans="1:7">
      <c r="A14" s="1104"/>
      <c r="B14" s="1117" t="s">
        <v>280</v>
      </c>
      <c r="C14" s="1120" t="s">
        <v>281</v>
      </c>
      <c r="D14" s="1104"/>
      <c r="E14" s="1104"/>
      <c r="F14" s="1112">
        <f>SUM('IZOLATERSKI RADOVI'!F105)</f>
        <v>0</v>
      </c>
      <c r="G14" s="1104"/>
    </row>
    <row r="15" spans="1:7">
      <c r="A15" s="1104"/>
      <c r="B15" s="1121" t="s">
        <v>284</v>
      </c>
      <c r="C15" s="1123" t="s">
        <v>498</v>
      </c>
      <c r="D15" s="1104"/>
      <c r="E15" s="1104"/>
      <c r="F15" s="1112">
        <f>SUM('ČELIČNA KONSTRUKCIJA'!F21)</f>
        <v>0</v>
      </c>
      <c r="G15" s="1104"/>
    </row>
    <row r="16" spans="1:7">
      <c r="A16" s="1104"/>
      <c r="B16" s="1123" t="s">
        <v>497</v>
      </c>
      <c r="C16" s="1124" t="s">
        <v>285</v>
      </c>
      <c r="D16" s="1104"/>
      <c r="E16" s="1104"/>
      <c r="F16" s="1112">
        <f>SUM('FASADERSKI RADOVI'!F24)</f>
        <v>0</v>
      </c>
      <c r="G16" s="1104"/>
    </row>
    <row r="17" spans="1:7">
      <c r="A17" s="1104"/>
      <c r="B17" s="1125" t="s">
        <v>1178</v>
      </c>
      <c r="C17" s="1124" t="s">
        <v>664</v>
      </c>
      <c r="D17" s="1104"/>
      <c r="E17" s="1104"/>
      <c r="F17" s="1112">
        <f>'FASADNE OBLOGE'!F35</f>
        <v>0</v>
      </c>
      <c r="G17" s="1104"/>
    </row>
    <row r="18" spans="1:7">
      <c r="A18" s="1104"/>
      <c r="B18" s="1126" t="s">
        <v>84</v>
      </c>
      <c r="C18" s="1127" t="s">
        <v>819</v>
      </c>
      <c r="D18" s="1128"/>
      <c r="E18" s="1128"/>
      <c r="F18" s="1129">
        <f>SUM(F7:F17)</f>
        <v>0</v>
      </c>
      <c r="G18" s="1104"/>
    </row>
    <row r="19" spans="1:7">
      <c r="A19" s="1104"/>
      <c r="B19" s="1104"/>
      <c r="C19" s="1104"/>
      <c r="D19" s="1104"/>
      <c r="E19" s="1104"/>
      <c r="F19" s="1112"/>
      <c r="G19" s="1104"/>
    </row>
    <row r="20" spans="1:7" ht="18.75">
      <c r="A20" s="1104"/>
      <c r="B20" s="1106"/>
      <c r="C20" s="1113" t="s">
        <v>820</v>
      </c>
      <c r="D20" s="1104"/>
      <c r="E20" s="1104"/>
      <c r="F20" s="1112"/>
      <c r="G20" s="1104"/>
    </row>
    <row r="21" spans="1:7">
      <c r="A21" s="1104"/>
      <c r="B21" s="1104"/>
      <c r="C21" s="1114"/>
      <c r="D21" s="1104"/>
      <c r="E21" s="1104"/>
      <c r="F21" s="1112"/>
      <c r="G21" s="1104"/>
    </row>
    <row r="22" spans="1:7">
      <c r="A22" s="1104"/>
      <c r="B22" s="1130" t="s">
        <v>86</v>
      </c>
      <c r="C22" s="1131" t="s">
        <v>290</v>
      </c>
      <c r="D22" s="1104"/>
      <c r="E22" s="1104"/>
      <c r="F22" s="1112">
        <f>SUM('LIMARSKI RADOVI'!F40)</f>
        <v>0</v>
      </c>
      <c r="G22" s="1104"/>
    </row>
    <row r="23" spans="1:7">
      <c r="A23" s="1104"/>
      <c r="B23" s="1130" t="s">
        <v>223</v>
      </c>
      <c r="C23" s="1127" t="s">
        <v>311</v>
      </c>
      <c r="D23" s="1104"/>
      <c r="E23" s="1104"/>
      <c r="F23" s="1112">
        <f>'BRAVARSKI RADOVI'!F186</f>
        <v>0</v>
      </c>
      <c r="G23" s="1104"/>
    </row>
    <row r="24" spans="1:7">
      <c r="A24" s="1104"/>
      <c r="B24" s="1132" t="s">
        <v>221</v>
      </c>
      <c r="C24" s="1132" t="s">
        <v>322</v>
      </c>
      <c r="D24" s="1104"/>
      <c r="E24" s="1104"/>
      <c r="F24" s="1112">
        <f>'STOLARSKI RADOVI'!F1073</f>
        <v>0</v>
      </c>
      <c r="G24" s="1104"/>
    </row>
    <row r="25" spans="1:7">
      <c r="A25" s="1104"/>
      <c r="B25" s="1132" t="s">
        <v>233</v>
      </c>
      <c r="C25" s="1132" t="s">
        <v>337</v>
      </c>
      <c r="D25" s="1104"/>
      <c r="E25" s="1104"/>
      <c r="F25" s="1112">
        <f>SUM('KERAMIČARSKI RADOVI'!F15)</f>
        <v>0</v>
      </c>
      <c r="G25" s="1104"/>
    </row>
    <row r="26" spans="1:7">
      <c r="A26" s="1104"/>
      <c r="B26" s="1132" t="s">
        <v>246</v>
      </c>
      <c r="C26" s="1133" t="s">
        <v>3601</v>
      </c>
      <c r="D26" s="1104"/>
      <c r="E26" s="1104"/>
      <c r="F26" s="1112">
        <f>SUM(KROVOVI!F70)</f>
        <v>0</v>
      </c>
      <c r="G26" s="1104"/>
    </row>
    <row r="27" spans="1:7">
      <c r="A27" s="1104"/>
      <c r="B27" s="1132" t="s">
        <v>268</v>
      </c>
      <c r="C27" s="1133" t="s">
        <v>402</v>
      </c>
      <c r="D27" s="1104"/>
      <c r="E27" s="1104"/>
      <c r="F27" s="1112">
        <f>SUM('PODOPOLAGAČKI RADOVI'!F48)</f>
        <v>0</v>
      </c>
      <c r="G27" s="1104"/>
    </row>
    <row r="28" spans="1:7">
      <c r="A28" s="1104"/>
      <c r="B28" s="1132" t="s">
        <v>401</v>
      </c>
      <c r="C28" s="1133" t="s">
        <v>400</v>
      </c>
      <c r="D28" s="1104"/>
      <c r="E28" s="1104"/>
      <c r="F28" s="1112">
        <f>SUM('GIPSKARTONSKI RADOVI'!F176)</f>
        <v>0</v>
      </c>
      <c r="G28" s="1104"/>
    </row>
    <row r="29" spans="1:7">
      <c r="A29" s="1104"/>
      <c r="B29" s="1132" t="s">
        <v>280</v>
      </c>
      <c r="C29" s="1133" t="s">
        <v>781</v>
      </c>
      <c r="D29" s="1104"/>
      <c r="E29" s="1104"/>
      <c r="F29" s="1112">
        <f>SUM('SOBOSLIKARSKI RADOVI'!F22)</f>
        <v>0</v>
      </c>
      <c r="G29" s="1104"/>
    </row>
    <row r="30" spans="1:7">
      <c r="A30" s="1104"/>
      <c r="B30" s="1132" t="s">
        <v>284</v>
      </c>
      <c r="C30" s="1133" t="s">
        <v>547</v>
      </c>
      <c r="D30" s="1104"/>
      <c r="E30" s="1104"/>
      <c r="F30" s="1112">
        <f>SUM('RAZNI RADOVI'!F46)</f>
        <v>0</v>
      </c>
      <c r="G30" s="1104"/>
    </row>
    <row r="31" spans="1:7">
      <c r="A31" s="1104"/>
      <c r="B31" s="1104"/>
      <c r="C31" s="1104"/>
      <c r="D31" s="1104"/>
      <c r="E31" s="1104"/>
      <c r="F31" s="1112"/>
      <c r="G31" s="1104"/>
    </row>
    <row r="32" spans="1:7">
      <c r="A32" s="1104"/>
      <c r="B32" s="1126" t="s">
        <v>288</v>
      </c>
      <c r="C32" s="1127" t="s">
        <v>821</v>
      </c>
      <c r="D32" s="1128"/>
      <c r="E32" s="1128"/>
      <c r="F32" s="1129">
        <f>SUM(F22:F31)</f>
        <v>0</v>
      </c>
      <c r="G32" s="1104"/>
    </row>
    <row r="33" spans="1:7">
      <c r="A33" s="1104"/>
      <c r="B33" s="1104"/>
      <c r="C33" s="1104"/>
      <c r="D33" s="1104"/>
      <c r="E33" s="1104"/>
      <c r="F33" s="1112"/>
      <c r="G33" s="1104"/>
    </row>
    <row r="34" spans="1:7" ht="18.75">
      <c r="A34" s="1104"/>
      <c r="B34" s="1134" t="s">
        <v>823</v>
      </c>
      <c r="C34" s="1134" t="s">
        <v>824</v>
      </c>
      <c r="D34" s="1128"/>
      <c r="E34" s="1128"/>
      <c r="F34" s="1129">
        <f>F18+F32</f>
        <v>0</v>
      </c>
      <c r="G34" s="1104"/>
    </row>
  </sheetData>
  <sheetProtection algorithmName="SHA-512" hashValue="4pPSWSgM2MtruKqAsUgLmcI1ISToPfvhYQv46bKme0PtPNqb0Q6sw2exQmU+UMuLeJ2iDHib9rN8aDfQYlFJcA==" saltValue="vloJ9U57OkRV6TgdMp7euw==" spinCount="100000" sheet="1" objects="1" scenarios="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57"/>
  </sheetPr>
  <dimension ref="A1:I532"/>
  <sheetViews>
    <sheetView view="pageBreakPreview" zoomScaleSheetLayoutView="100" workbookViewId="0">
      <selection activeCell="C2" sqref="C2"/>
    </sheetView>
  </sheetViews>
  <sheetFormatPr defaultColWidth="9.140625" defaultRowHeight="12.75"/>
  <cols>
    <col min="1" max="2" width="4" style="2015" customWidth="1"/>
    <col min="3" max="3" width="52.85546875" style="2031" customWidth="1"/>
    <col min="4" max="4" width="7.7109375" style="2017" customWidth="1"/>
    <col min="5" max="5" width="9.140625" style="2018"/>
    <col min="6" max="6" width="9.85546875" style="2019" bestFit="1" customWidth="1"/>
    <col min="7" max="7" width="13.85546875" style="2020" customWidth="1"/>
    <col min="8" max="16384" width="9.140625" style="2157"/>
  </cols>
  <sheetData>
    <row r="1" spans="1:7" s="1990" customFormat="1" ht="11.25">
      <c r="A1" s="1985"/>
      <c r="B1" s="1986" t="s">
        <v>2414</v>
      </c>
      <c r="C1" s="1987" t="s">
        <v>2413</v>
      </c>
      <c r="D1" s="1988" t="s">
        <v>2412</v>
      </c>
      <c r="E1" s="1989" t="s">
        <v>2411</v>
      </c>
      <c r="F1" s="1989" t="s">
        <v>90</v>
      </c>
      <c r="G1" s="1989" t="s">
        <v>91</v>
      </c>
    </row>
    <row r="2" spans="1:7" s="1990" customFormat="1" ht="27" customHeight="1">
      <c r="A2" s="1991"/>
      <c r="B2" s="1992"/>
      <c r="C2" s="1993"/>
      <c r="D2" s="1991"/>
      <c r="E2" s="1994"/>
      <c r="F2" s="1995"/>
      <c r="G2" s="1994"/>
    </row>
    <row r="3" spans="1:7" s="1996" customFormat="1" ht="15.75">
      <c r="C3" s="1997" t="s">
        <v>2410</v>
      </c>
      <c r="D3" s="1998"/>
      <c r="E3" s="1999"/>
      <c r="F3" s="2000"/>
      <c r="G3" s="2001"/>
    </row>
    <row r="4" spans="1:7" s="1996" customFormat="1" ht="15.75">
      <c r="C4" s="1997"/>
      <c r="D4" s="1998"/>
      <c r="E4" s="1999"/>
      <c r="F4" s="2000"/>
      <c r="G4" s="2001"/>
    </row>
    <row r="5" spans="1:7" s="2002" customFormat="1">
      <c r="C5" s="2003" t="s">
        <v>2409</v>
      </c>
      <c r="D5" s="1998"/>
      <c r="E5" s="2004"/>
      <c r="F5" s="2005"/>
      <c r="G5" s="2006"/>
    </row>
    <row r="6" spans="1:7" s="2002" customFormat="1">
      <c r="C6" s="2003"/>
      <c r="D6" s="1998"/>
      <c r="E6" s="2004"/>
      <c r="F6" s="2005"/>
      <c r="G6" s="2006"/>
    </row>
    <row r="7" spans="1:7" s="2002" customFormat="1">
      <c r="C7" s="2003"/>
      <c r="D7" s="1998"/>
      <c r="E7" s="2004"/>
      <c r="F7" s="2005"/>
      <c r="G7" s="2006"/>
    </row>
    <row r="8" spans="1:7" s="2002" customFormat="1" ht="93.75" customHeight="1">
      <c r="C8" s="1984" t="s">
        <v>665</v>
      </c>
      <c r="D8" s="1998"/>
      <c r="E8" s="2004"/>
      <c r="F8" s="2005"/>
      <c r="G8" s="2006"/>
    </row>
    <row r="9" spans="1:7" s="2002" customFormat="1">
      <c r="C9" s="2003"/>
      <c r="D9" s="1998"/>
      <c r="E9" s="2004"/>
      <c r="F9" s="2005"/>
      <c r="G9" s="2006"/>
    </row>
    <row r="10" spans="1:7" s="2002" customFormat="1" ht="127.5">
      <c r="C10" s="1984" t="s">
        <v>672</v>
      </c>
      <c r="D10" s="1998"/>
      <c r="E10" s="2004"/>
      <c r="F10" s="2005"/>
      <c r="G10" s="2006"/>
    </row>
    <row r="11" spans="1:7" s="2002" customFormat="1">
      <c r="C11" s="2003"/>
      <c r="D11" s="1998"/>
      <c r="E11" s="2004"/>
      <c r="F11" s="2005"/>
      <c r="G11" s="2006"/>
    </row>
    <row r="12" spans="1:7" s="2002" customFormat="1" ht="25.5">
      <c r="C12" s="2007" t="s">
        <v>2408</v>
      </c>
      <c r="D12" s="1998"/>
      <c r="E12" s="2004"/>
      <c r="F12" s="2005"/>
      <c r="G12" s="2006"/>
    </row>
    <row r="13" spans="1:7" s="2002" customFormat="1" ht="76.5">
      <c r="C13" s="2007" t="s">
        <v>2407</v>
      </c>
      <c r="D13" s="1998"/>
      <c r="E13" s="2004"/>
      <c r="F13" s="2005"/>
      <c r="G13" s="2006"/>
    </row>
    <row r="14" spans="1:7" s="2002" customFormat="1" ht="25.5">
      <c r="C14" s="2007" t="s">
        <v>2406</v>
      </c>
      <c r="D14" s="1998"/>
      <c r="E14" s="2004"/>
      <c r="F14" s="2005"/>
      <c r="G14" s="2006"/>
    </row>
    <row r="15" spans="1:7" s="2002" customFormat="1" ht="51">
      <c r="C15" s="2007" t="s">
        <v>2405</v>
      </c>
      <c r="D15" s="1998"/>
      <c r="E15" s="2004"/>
      <c r="F15" s="2005"/>
      <c r="G15" s="2006"/>
    </row>
    <row r="16" spans="1:7" s="2002" customFormat="1" ht="38.25">
      <c r="C16" s="2007" t="s">
        <v>2404</v>
      </c>
      <c r="D16" s="1998"/>
      <c r="E16" s="2004"/>
      <c r="F16" s="2005"/>
      <c r="G16" s="2006"/>
    </row>
    <row r="17" spans="3:7" s="2002" customFormat="1" ht="25.5">
      <c r="C17" s="2007" t="s">
        <v>2403</v>
      </c>
      <c r="D17" s="1998"/>
      <c r="E17" s="2004"/>
      <c r="F17" s="2005"/>
      <c r="G17" s="2006"/>
    </row>
    <row r="18" spans="3:7" s="2002" customFormat="1">
      <c r="C18" s="2007"/>
      <c r="D18" s="1998"/>
      <c r="E18" s="2004"/>
      <c r="F18" s="2005"/>
      <c r="G18" s="2006"/>
    </row>
    <row r="19" spans="3:7" s="2002" customFormat="1" ht="25.5">
      <c r="C19" s="2007" t="s">
        <v>2402</v>
      </c>
      <c r="D19" s="1998"/>
      <c r="E19" s="2004"/>
      <c r="F19" s="2005"/>
      <c r="G19" s="2006"/>
    </row>
    <row r="20" spans="3:7" s="2002" customFormat="1" ht="229.5">
      <c r="C20" s="2008" t="s">
        <v>2401</v>
      </c>
      <c r="D20" s="1998"/>
      <c r="E20" s="2004"/>
      <c r="F20" s="2005"/>
      <c r="G20" s="2006"/>
    </row>
    <row r="21" spans="3:7" s="2002" customFormat="1" ht="25.5">
      <c r="C21" s="2008" t="s">
        <v>2400</v>
      </c>
      <c r="D21" s="1998"/>
      <c r="E21" s="2004"/>
      <c r="F21" s="2005"/>
      <c r="G21" s="2006"/>
    </row>
    <row r="22" spans="3:7" s="2002" customFormat="1" ht="25.5">
      <c r="C22" s="2007" t="s">
        <v>2399</v>
      </c>
      <c r="D22" s="1998"/>
      <c r="E22" s="2004"/>
      <c r="F22" s="2005"/>
      <c r="G22" s="2006"/>
    </row>
    <row r="23" spans="3:7" s="2002" customFormat="1" ht="25.5">
      <c r="C23" s="2007" t="s">
        <v>2398</v>
      </c>
      <c r="D23" s="1998"/>
      <c r="E23" s="2004"/>
      <c r="F23" s="2005"/>
      <c r="G23" s="2006"/>
    </row>
    <row r="24" spans="3:7" s="2002" customFormat="1">
      <c r="C24" s="2003"/>
      <c r="D24" s="1998"/>
      <c r="E24" s="2004"/>
      <c r="F24" s="2005"/>
      <c r="G24" s="2006"/>
    </row>
    <row r="25" spans="3:7" s="2002" customFormat="1" ht="38.25">
      <c r="C25" s="2007" t="s">
        <v>2397</v>
      </c>
      <c r="D25" s="1998"/>
      <c r="E25" s="2004"/>
      <c r="F25" s="2005"/>
      <c r="G25" s="2006"/>
    </row>
    <row r="26" spans="3:7" s="2002" customFormat="1" ht="51">
      <c r="C26" s="2007" t="s">
        <v>2396</v>
      </c>
      <c r="D26" s="1998"/>
      <c r="E26" s="2004"/>
      <c r="F26" s="2005"/>
      <c r="G26" s="2006"/>
    </row>
    <row r="27" spans="3:7" s="2002" customFormat="1" ht="38.25">
      <c r="C27" s="2007" t="s">
        <v>2395</v>
      </c>
      <c r="D27" s="1998"/>
      <c r="E27" s="2004"/>
      <c r="F27" s="2005"/>
      <c r="G27" s="2006"/>
    </row>
    <row r="28" spans="3:7" s="2002" customFormat="1" ht="25.5">
      <c r="C28" s="2007" t="s">
        <v>2394</v>
      </c>
      <c r="D28" s="1998"/>
      <c r="E28" s="2004"/>
      <c r="F28" s="2005"/>
      <c r="G28" s="2006"/>
    </row>
    <row r="29" spans="3:7" s="2002" customFormat="1" ht="25.5">
      <c r="C29" s="2007" t="s">
        <v>2393</v>
      </c>
      <c r="D29" s="1998"/>
      <c r="E29" s="2004"/>
      <c r="F29" s="2005"/>
      <c r="G29" s="2006"/>
    </row>
    <row r="30" spans="3:7" s="2002" customFormat="1" ht="38.25">
      <c r="C30" s="2007" t="s">
        <v>2392</v>
      </c>
      <c r="D30" s="1998"/>
      <c r="E30" s="2004"/>
      <c r="F30" s="2005"/>
      <c r="G30" s="2006"/>
    </row>
    <row r="31" spans="3:7" s="2002" customFormat="1" ht="38.25">
      <c r="C31" s="2007" t="s">
        <v>2391</v>
      </c>
      <c r="D31" s="1998"/>
      <c r="E31" s="2004"/>
      <c r="F31" s="2005"/>
      <c r="G31" s="2006"/>
    </row>
    <row r="32" spans="3:7" s="2002" customFormat="1" ht="38.25">
      <c r="C32" s="2007" t="s">
        <v>2390</v>
      </c>
      <c r="D32" s="1998"/>
      <c r="E32" s="2004"/>
      <c r="F32" s="2005"/>
      <c r="G32" s="2006"/>
    </row>
    <row r="33" spans="3:7" s="2002" customFormat="1" ht="51">
      <c r="C33" s="2007" t="s">
        <v>2389</v>
      </c>
      <c r="D33" s="1998"/>
      <c r="E33" s="2004"/>
      <c r="F33" s="2005"/>
      <c r="G33" s="2006"/>
    </row>
    <row r="34" spans="3:7" s="2002" customFormat="1" ht="25.5">
      <c r="C34" s="2007" t="s">
        <v>2388</v>
      </c>
      <c r="D34" s="1998"/>
      <c r="E34" s="2004"/>
      <c r="F34" s="2005"/>
      <c r="G34" s="2006"/>
    </row>
    <row r="35" spans="3:7" s="2002" customFormat="1">
      <c r="C35" s="2007"/>
      <c r="D35" s="1998"/>
      <c r="E35" s="2004"/>
      <c r="F35" s="2005"/>
      <c r="G35" s="2006"/>
    </row>
    <row r="36" spans="3:7" s="2002" customFormat="1" ht="38.25">
      <c r="C36" s="2007" t="s">
        <v>2387</v>
      </c>
      <c r="D36" s="1998"/>
      <c r="E36" s="2004"/>
      <c r="F36" s="2005"/>
      <c r="G36" s="2006"/>
    </row>
    <row r="37" spans="3:7" s="2002" customFormat="1" ht="38.25">
      <c r="C37" s="2007" t="s">
        <v>2386</v>
      </c>
      <c r="D37" s="1998"/>
      <c r="E37" s="2004"/>
      <c r="F37" s="2005"/>
      <c r="G37" s="2006"/>
    </row>
    <row r="38" spans="3:7" s="2002" customFormat="1">
      <c r="C38" s="2007"/>
      <c r="D38" s="1998"/>
      <c r="E38" s="2004"/>
      <c r="F38" s="2005"/>
      <c r="G38" s="2006"/>
    </row>
    <row r="39" spans="3:7" s="2002" customFormat="1" ht="63.75">
      <c r="C39" s="2007" t="s">
        <v>2385</v>
      </c>
      <c r="D39" s="1998"/>
      <c r="E39" s="2004"/>
      <c r="F39" s="2005"/>
      <c r="G39" s="2006"/>
    </row>
    <row r="40" spans="3:7" s="2002" customFormat="1" ht="38.25">
      <c r="C40" s="2007" t="s">
        <v>2384</v>
      </c>
      <c r="D40" s="1998"/>
      <c r="E40" s="2004"/>
      <c r="F40" s="2005"/>
      <c r="G40" s="2006"/>
    </row>
    <row r="41" spans="3:7" s="2002" customFormat="1">
      <c r="C41" s="2007" t="s">
        <v>2383</v>
      </c>
      <c r="D41" s="1998"/>
      <c r="E41" s="2004"/>
      <c r="F41" s="2005"/>
      <c r="G41" s="2006"/>
    </row>
    <row r="42" spans="3:7" s="2002" customFormat="1" ht="51">
      <c r="C42" s="2007" t="s">
        <v>2382</v>
      </c>
      <c r="D42" s="1998"/>
      <c r="E42" s="2004"/>
      <c r="F42" s="2005"/>
      <c r="G42" s="2006"/>
    </row>
    <row r="43" spans="3:7" s="2002" customFormat="1" ht="51">
      <c r="C43" s="2007" t="s">
        <v>2381</v>
      </c>
      <c r="D43" s="1998"/>
      <c r="E43" s="2004"/>
      <c r="F43" s="2005"/>
      <c r="G43" s="2006"/>
    </row>
    <row r="44" spans="3:7" s="2002" customFormat="1" ht="25.5">
      <c r="C44" s="2007" t="s">
        <v>2380</v>
      </c>
      <c r="D44" s="1998"/>
      <c r="E44" s="2004"/>
      <c r="F44" s="2005"/>
      <c r="G44" s="2006"/>
    </row>
    <row r="45" spans="3:7" s="2002" customFormat="1" ht="25.5">
      <c r="C45" s="2007" t="s">
        <v>2379</v>
      </c>
      <c r="D45" s="1998"/>
      <c r="E45" s="2004"/>
      <c r="F45" s="2005"/>
      <c r="G45" s="2006"/>
    </row>
    <row r="46" spans="3:7" s="2002" customFormat="1">
      <c r="C46" s="2007" t="s">
        <v>2378</v>
      </c>
      <c r="D46" s="1998"/>
      <c r="E46" s="2004"/>
      <c r="F46" s="2005"/>
      <c r="G46" s="2006"/>
    </row>
    <row r="47" spans="3:7" s="2002" customFormat="1" ht="51">
      <c r="C47" s="2007" t="s">
        <v>2377</v>
      </c>
      <c r="D47" s="1998"/>
      <c r="E47" s="2004"/>
      <c r="F47" s="2005"/>
      <c r="G47" s="2006"/>
    </row>
    <row r="48" spans="3:7" s="2002" customFormat="1">
      <c r="C48" s="2007"/>
      <c r="D48" s="1998"/>
      <c r="E48" s="2004"/>
      <c r="F48" s="2005"/>
      <c r="G48" s="2006"/>
    </row>
    <row r="49" spans="1:7" s="2002" customFormat="1">
      <c r="C49" s="2007"/>
      <c r="D49" s="1998"/>
      <c r="E49" s="2004"/>
      <c r="F49" s="2005"/>
      <c r="G49" s="2006"/>
    </row>
    <row r="50" spans="1:7" s="2002" customFormat="1">
      <c r="C50" s="2009" t="s">
        <v>2376</v>
      </c>
      <c r="D50" s="2010"/>
      <c r="E50" s="2004"/>
      <c r="F50" s="2005"/>
      <c r="G50" s="2006"/>
    </row>
    <row r="51" spans="1:7" s="2002" customFormat="1">
      <c r="C51" s="2009"/>
      <c r="D51" s="2010"/>
      <c r="E51" s="2004"/>
      <c r="F51" s="2005"/>
      <c r="G51" s="2006"/>
    </row>
    <row r="52" spans="1:7" s="2002" customFormat="1">
      <c r="C52" s="2009"/>
      <c r="D52" s="2010"/>
      <c r="E52" s="2004"/>
      <c r="F52" s="2005"/>
      <c r="G52" s="2006"/>
    </row>
    <row r="53" spans="1:7" s="2011" customFormat="1">
      <c r="A53" s="2011" t="s">
        <v>1</v>
      </c>
      <c r="C53" s="2012" t="s">
        <v>2375</v>
      </c>
      <c r="E53" s="2013"/>
      <c r="F53" s="2000"/>
      <c r="G53" s="2001"/>
    </row>
    <row r="54" spans="1:7" s="2002" customFormat="1">
      <c r="C54" s="1984" t="s">
        <v>2374</v>
      </c>
      <c r="E54" s="2004"/>
      <c r="F54" s="2005"/>
      <c r="G54" s="2006"/>
    </row>
    <row r="55" spans="1:7" s="2002" customFormat="1" ht="25.5">
      <c r="C55" s="1984" t="s">
        <v>2373</v>
      </c>
      <c r="E55" s="2004"/>
      <c r="F55" s="2005"/>
      <c r="G55" s="2006"/>
    </row>
    <row r="56" spans="1:7" s="2002" customFormat="1" ht="25.5">
      <c r="C56" s="1984" t="s">
        <v>2372</v>
      </c>
      <c r="E56" s="2004"/>
      <c r="F56" s="2005"/>
      <c r="G56" s="2006"/>
    </row>
    <row r="57" spans="1:7" s="2002" customFormat="1">
      <c r="C57" s="1984" t="s">
        <v>2371</v>
      </c>
      <c r="E57" s="2004"/>
      <c r="F57" s="2005"/>
      <c r="G57" s="2006"/>
    </row>
    <row r="58" spans="1:7" s="2002" customFormat="1" ht="25.5">
      <c r="C58" s="1984" t="s">
        <v>2370</v>
      </c>
      <c r="D58" s="2014"/>
      <c r="E58" s="2004"/>
      <c r="F58" s="2005"/>
      <c r="G58" s="2006"/>
    </row>
    <row r="59" spans="1:7" s="2002" customFormat="1">
      <c r="C59" s="1984" t="s">
        <v>2369</v>
      </c>
      <c r="D59" s="2014"/>
      <c r="E59" s="2004"/>
      <c r="F59" s="2005"/>
      <c r="G59" s="2006"/>
    </row>
    <row r="60" spans="1:7" s="2002" customFormat="1">
      <c r="C60" s="1984" t="s">
        <v>2368</v>
      </c>
      <c r="D60" s="2014" t="s">
        <v>109</v>
      </c>
      <c r="E60" s="2004">
        <v>272</v>
      </c>
      <c r="F60" s="2005"/>
      <c r="G60" s="2004">
        <f>E60*F60</f>
        <v>0</v>
      </c>
    </row>
    <row r="61" spans="1:7" s="2021" customFormat="1">
      <c r="A61" s="2015"/>
      <c r="B61" s="2015"/>
      <c r="C61" s="2016"/>
      <c r="D61" s="2017"/>
      <c r="E61" s="2018"/>
      <c r="F61" s="2019"/>
      <c r="G61" s="2020"/>
    </row>
    <row r="62" spans="1:7" s="2011" customFormat="1">
      <c r="A62" s="2011" t="s">
        <v>94</v>
      </c>
      <c r="C62" s="2012" t="s">
        <v>2367</v>
      </c>
      <c r="D62" s="1998"/>
      <c r="E62" s="2013"/>
      <c r="F62" s="2000"/>
      <c r="G62" s="2001"/>
    </row>
    <row r="63" spans="1:7" s="2002" customFormat="1">
      <c r="D63" s="2014"/>
      <c r="E63" s="2004"/>
      <c r="F63" s="2005"/>
      <c r="G63" s="2006"/>
    </row>
    <row r="64" spans="1:7" s="2002" customFormat="1" ht="165.75">
      <c r="C64" s="2007" t="s">
        <v>2366</v>
      </c>
      <c r="D64" s="2014"/>
      <c r="E64" s="2004"/>
      <c r="F64" s="2005"/>
      <c r="G64" s="2006"/>
    </row>
    <row r="65" spans="1:7" s="2002" customFormat="1">
      <c r="C65" s="1984"/>
      <c r="D65" s="2014" t="s">
        <v>109</v>
      </c>
      <c r="E65" s="2004">
        <v>50</v>
      </c>
      <c r="F65" s="2005"/>
      <c r="G65" s="2004">
        <f>E65*F65</f>
        <v>0</v>
      </c>
    </row>
    <row r="66" spans="1:7" s="2021" customFormat="1">
      <c r="A66" s="2015"/>
      <c r="B66" s="2015"/>
      <c r="C66" s="2016"/>
      <c r="D66" s="2017"/>
      <c r="E66" s="2018"/>
      <c r="F66" s="2019"/>
      <c r="G66" s="2020"/>
    </row>
    <row r="67" spans="1:7" s="2002" customFormat="1" ht="12.75" customHeight="1">
      <c r="A67" s="2011" t="s">
        <v>97</v>
      </c>
      <c r="B67" s="2011"/>
      <c r="C67" s="2012" t="s">
        <v>2365</v>
      </c>
      <c r="D67" s="1998"/>
      <c r="E67" s="2013"/>
      <c r="F67" s="2000"/>
      <c r="G67" s="2013"/>
    </row>
    <row r="68" spans="1:7" s="2002" customFormat="1" ht="76.5">
      <c r="C68" s="2022" t="s">
        <v>2364</v>
      </c>
      <c r="D68" s="2014"/>
      <c r="E68" s="2004"/>
      <c r="F68" s="2005"/>
      <c r="G68" s="2004"/>
    </row>
    <row r="69" spans="1:7" s="2002" customFormat="1" ht="14.25">
      <c r="C69" s="2023"/>
      <c r="D69" s="2024" t="s">
        <v>2270</v>
      </c>
      <c r="E69" s="2004">
        <v>30</v>
      </c>
      <c r="F69" s="2005"/>
      <c r="G69" s="2004">
        <f>E69*F69</f>
        <v>0</v>
      </c>
    </row>
    <row r="70" spans="1:7" s="2021" customFormat="1">
      <c r="A70" s="2015"/>
      <c r="B70" s="2015"/>
      <c r="C70" s="2016"/>
      <c r="D70" s="2017"/>
      <c r="E70" s="2018"/>
      <c r="F70" s="2019"/>
      <c r="G70" s="2020"/>
    </row>
    <row r="71" spans="1:7" s="2011" customFormat="1" ht="25.5">
      <c r="A71" s="2011" t="s">
        <v>98</v>
      </c>
      <c r="C71" s="2003" t="s">
        <v>2363</v>
      </c>
      <c r="D71" s="1998"/>
      <c r="E71" s="2013"/>
      <c r="F71" s="2000"/>
      <c r="G71" s="2001"/>
    </row>
    <row r="72" spans="1:7" s="2002" customFormat="1" ht="153">
      <c r="C72" s="1984" t="s">
        <v>2362</v>
      </c>
      <c r="D72" s="2014"/>
      <c r="E72" s="2004"/>
      <c r="F72" s="2005"/>
      <c r="G72" s="2006"/>
    </row>
    <row r="73" spans="1:7" s="2002" customFormat="1" ht="14.25">
      <c r="C73" s="1984" t="s">
        <v>2361</v>
      </c>
      <c r="D73" s="2014" t="s">
        <v>988</v>
      </c>
      <c r="E73" s="2004">
        <v>1544</v>
      </c>
      <c r="F73" s="2005"/>
      <c r="G73" s="2004">
        <f>E73*F73</f>
        <v>0</v>
      </c>
    </row>
    <row r="74" spans="1:7" s="2021" customFormat="1">
      <c r="A74" s="2015"/>
      <c r="B74" s="2015"/>
      <c r="C74" s="2016"/>
      <c r="D74" s="2017"/>
      <c r="E74" s="2018"/>
      <c r="F74" s="2019"/>
      <c r="G74" s="2018"/>
    </row>
    <row r="75" spans="1:7" s="2011" customFormat="1" ht="25.5">
      <c r="A75" s="2011" t="s">
        <v>101</v>
      </c>
      <c r="C75" s="2003" t="s">
        <v>2360</v>
      </c>
      <c r="D75" s="1998"/>
      <c r="E75" s="2013"/>
      <c r="F75" s="2000"/>
      <c r="G75" s="2001"/>
    </row>
    <row r="76" spans="1:7" s="2002" customFormat="1" ht="127.5">
      <c r="C76" s="1984" t="s">
        <v>2359</v>
      </c>
      <c r="D76" s="2014"/>
      <c r="E76" s="2004"/>
      <c r="F76" s="2005"/>
      <c r="G76" s="2006"/>
    </row>
    <row r="77" spans="1:7" s="2002" customFormat="1" ht="14.25">
      <c r="C77" s="1984" t="s">
        <v>2358</v>
      </c>
      <c r="D77" s="2014" t="s">
        <v>988</v>
      </c>
      <c r="E77" s="2004">
        <v>250</v>
      </c>
      <c r="F77" s="2005"/>
      <c r="G77" s="2004">
        <f>E77*F77</f>
        <v>0</v>
      </c>
    </row>
    <row r="78" spans="1:7" s="2021" customFormat="1">
      <c r="A78" s="2015"/>
      <c r="B78" s="2015"/>
      <c r="C78" s="2016"/>
      <c r="D78" s="2017"/>
      <c r="E78" s="2018"/>
      <c r="F78" s="2019"/>
      <c r="G78" s="2018"/>
    </row>
    <row r="79" spans="1:7" s="2011" customFormat="1">
      <c r="A79" s="2011" t="s">
        <v>110</v>
      </c>
      <c r="C79" s="2003" t="s">
        <v>2357</v>
      </c>
      <c r="D79" s="1998"/>
      <c r="E79" s="2013"/>
      <c r="F79" s="2000"/>
      <c r="G79" s="2001"/>
    </row>
    <row r="80" spans="1:7" s="2011" customFormat="1">
      <c r="C80" s="2003"/>
      <c r="D80" s="1998"/>
      <c r="E80" s="2013"/>
      <c r="F80" s="2000"/>
      <c r="G80" s="2001"/>
    </row>
    <row r="81" spans="1:7" s="2002" customFormat="1" ht="127.5">
      <c r="C81" s="1984" t="s">
        <v>2356</v>
      </c>
      <c r="D81" s="2014"/>
      <c r="E81" s="2004"/>
      <c r="F81" s="2005"/>
      <c r="G81" s="2006"/>
    </row>
    <row r="82" spans="1:7" s="2002" customFormat="1" ht="14.25">
      <c r="C82" s="1984" t="s">
        <v>2355</v>
      </c>
      <c r="D82" s="2014" t="s">
        <v>2270</v>
      </c>
      <c r="E82" s="2004">
        <v>10</v>
      </c>
      <c r="F82" s="2005"/>
      <c r="G82" s="2004">
        <f>E82*F82</f>
        <v>0</v>
      </c>
    </row>
    <row r="83" spans="1:7" s="2025" customFormat="1">
      <c r="C83" s="2026"/>
      <c r="D83" s="2027"/>
      <c r="E83" s="2028"/>
      <c r="F83" s="2029"/>
      <c r="G83" s="2028"/>
    </row>
    <row r="84" spans="1:7" s="2011" customFormat="1">
      <c r="A84" s="2011" t="s">
        <v>116</v>
      </c>
      <c r="C84" s="2012" t="s">
        <v>2354</v>
      </c>
      <c r="D84" s="1998"/>
      <c r="E84" s="2013"/>
      <c r="F84" s="2000"/>
      <c r="G84" s="2013"/>
    </row>
    <row r="85" spans="1:7" s="2002" customFormat="1" ht="153">
      <c r="C85" s="2022" t="s">
        <v>2353</v>
      </c>
      <c r="D85" s="2014"/>
      <c r="E85" s="2004"/>
      <c r="F85" s="2005"/>
      <c r="G85" s="2004"/>
    </row>
    <row r="86" spans="1:7" s="2002" customFormat="1">
      <c r="C86" s="2030" t="s">
        <v>2352</v>
      </c>
      <c r="D86" s="2014" t="s">
        <v>109</v>
      </c>
      <c r="E86" s="2004">
        <v>242</v>
      </c>
      <c r="F86" s="2005"/>
      <c r="G86" s="2004">
        <f>E86*F86</f>
        <v>0</v>
      </c>
    </row>
    <row r="87" spans="1:7" s="2002" customFormat="1">
      <c r="C87" s="2030" t="s">
        <v>2351</v>
      </c>
      <c r="D87" s="2014" t="s">
        <v>109</v>
      </c>
      <c r="E87" s="2004">
        <v>141</v>
      </c>
      <c r="F87" s="2005"/>
      <c r="G87" s="2004">
        <f>E87*F87</f>
        <v>0</v>
      </c>
    </row>
    <row r="88" spans="1:7" s="2002" customFormat="1">
      <c r="C88" s="2030" t="s">
        <v>2350</v>
      </c>
      <c r="D88" s="2014" t="s">
        <v>109</v>
      </c>
      <c r="E88" s="2004">
        <v>75</v>
      </c>
      <c r="F88" s="2005"/>
      <c r="G88" s="2004">
        <f>E88*F88</f>
        <v>0</v>
      </c>
    </row>
    <row r="89" spans="1:7" s="2021" customFormat="1">
      <c r="A89" s="2015"/>
      <c r="B89" s="2015"/>
      <c r="C89" s="2031"/>
      <c r="D89" s="2017"/>
      <c r="E89" s="2018"/>
      <c r="F89" s="2019"/>
      <c r="G89" s="2020"/>
    </row>
    <row r="90" spans="1:7" s="2021" customFormat="1">
      <c r="A90" s="2015"/>
      <c r="B90" s="2015"/>
      <c r="C90" s="2031"/>
      <c r="D90" s="2017"/>
      <c r="E90" s="2018"/>
      <c r="F90" s="2019"/>
      <c r="G90" s="2020"/>
    </row>
    <row r="91" spans="1:7" s="2011" customFormat="1">
      <c r="A91" s="2011" t="s">
        <v>120</v>
      </c>
      <c r="C91" s="2011" t="s">
        <v>2349</v>
      </c>
      <c r="D91" s="1998"/>
      <c r="E91" s="2013"/>
      <c r="F91" s="2000"/>
      <c r="G91" s="2001"/>
    </row>
    <row r="92" spans="1:7" s="2002" customFormat="1">
      <c r="C92" s="1984" t="s">
        <v>31</v>
      </c>
      <c r="D92" s="2014"/>
      <c r="E92" s="2004"/>
      <c r="F92" s="2005"/>
      <c r="G92" s="2006"/>
    </row>
    <row r="93" spans="1:7" s="2002" customFormat="1">
      <c r="C93" s="1984" t="s">
        <v>32</v>
      </c>
      <c r="D93" s="2014"/>
      <c r="E93" s="2004"/>
      <c r="F93" s="2005"/>
      <c r="G93" s="2006"/>
    </row>
    <row r="94" spans="1:7" s="2002" customFormat="1" ht="25.5">
      <c r="C94" s="1984" t="s">
        <v>33</v>
      </c>
      <c r="D94" s="2014"/>
      <c r="E94" s="2004"/>
      <c r="F94" s="2005"/>
      <c r="G94" s="2006"/>
    </row>
    <row r="95" spans="1:7" s="2002" customFormat="1">
      <c r="C95" s="1984" t="s">
        <v>34</v>
      </c>
      <c r="D95" s="2014"/>
      <c r="E95" s="2004"/>
      <c r="F95" s="2005"/>
      <c r="G95" s="2006"/>
    </row>
    <row r="96" spans="1:7" s="2002" customFormat="1" ht="25.5">
      <c r="C96" s="1984" t="s">
        <v>35</v>
      </c>
      <c r="D96" s="2014"/>
      <c r="E96" s="2004"/>
      <c r="F96" s="2005"/>
      <c r="G96" s="2006"/>
    </row>
    <row r="97" spans="1:7" s="2002" customFormat="1">
      <c r="C97" s="1984" t="s">
        <v>36</v>
      </c>
      <c r="D97" s="2014"/>
      <c r="E97" s="2004"/>
      <c r="F97" s="2005"/>
      <c r="G97" s="2006"/>
    </row>
    <row r="98" spans="1:7" s="2002" customFormat="1" ht="127.5">
      <c r="C98" s="1984" t="s">
        <v>37</v>
      </c>
      <c r="D98" s="2014" t="s">
        <v>93</v>
      </c>
      <c r="E98" s="2004">
        <v>4</v>
      </c>
      <c r="F98" s="2005"/>
      <c r="G98" s="2004">
        <f>E98*F98</f>
        <v>0</v>
      </c>
    </row>
    <row r="99" spans="1:7" s="2021" customFormat="1">
      <c r="A99" s="2015"/>
      <c r="B99" s="2015"/>
      <c r="C99" s="2031"/>
      <c r="D99" s="2017"/>
      <c r="E99" s="2018"/>
      <c r="F99" s="2019"/>
      <c r="G99" s="2020"/>
    </row>
    <row r="100" spans="1:7" s="2002" customFormat="1">
      <c r="A100" s="2032" t="s">
        <v>123</v>
      </c>
      <c r="C100" s="2033" t="s">
        <v>2348</v>
      </c>
      <c r="D100" s="2034"/>
      <c r="E100" s="2004"/>
      <c r="F100" s="2005"/>
      <c r="G100" s="2006"/>
    </row>
    <row r="101" spans="1:7" s="2002" customFormat="1" ht="38.25">
      <c r="C101" s="1984" t="s">
        <v>2347</v>
      </c>
      <c r="D101" s="2034"/>
      <c r="E101" s="2004"/>
      <c r="F101" s="2005"/>
      <c r="G101" s="2006"/>
    </row>
    <row r="102" spans="1:7" s="2002" customFormat="1" ht="38.25">
      <c r="C102" s="1984" t="s">
        <v>2346</v>
      </c>
      <c r="D102" s="2034"/>
      <c r="E102" s="2004"/>
      <c r="F102" s="2005"/>
      <c r="G102" s="2006"/>
    </row>
    <row r="103" spans="1:7" s="2002" customFormat="1" ht="51">
      <c r="C103" s="1984" t="s">
        <v>2340</v>
      </c>
      <c r="D103" s="2034"/>
      <c r="E103" s="2004"/>
      <c r="F103" s="2005"/>
      <c r="G103" s="2006"/>
    </row>
    <row r="104" spans="1:7" s="2002" customFormat="1" ht="12.75" customHeight="1">
      <c r="C104" s="1984" t="s">
        <v>2339</v>
      </c>
      <c r="D104" s="2034"/>
      <c r="E104" s="2004"/>
      <c r="F104" s="2005"/>
      <c r="G104" s="2006"/>
    </row>
    <row r="105" spans="1:7" s="2002" customFormat="1" ht="25.5">
      <c r="C105" s="1984" t="s">
        <v>2345</v>
      </c>
      <c r="D105" s="2034"/>
      <c r="E105" s="2004"/>
      <c r="F105" s="2005"/>
      <c r="G105" s="2006"/>
    </row>
    <row r="106" spans="1:7" s="2002" customFormat="1" ht="25.5">
      <c r="C106" s="2035" t="s">
        <v>2344</v>
      </c>
      <c r="D106" s="2034" t="s">
        <v>93</v>
      </c>
      <c r="E106" s="2004">
        <v>16</v>
      </c>
      <c r="F106" s="2005"/>
      <c r="G106" s="2004">
        <f>E106*F106</f>
        <v>0</v>
      </c>
    </row>
    <row r="107" spans="1:7" s="2015" customFormat="1" ht="12.75" customHeight="1">
      <c r="A107" s="2036"/>
      <c r="C107" s="2037"/>
      <c r="D107" s="2038"/>
      <c r="E107" s="2018"/>
      <c r="F107" s="2019"/>
      <c r="G107" s="2020"/>
    </row>
    <row r="108" spans="1:7" s="2015" customFormat="1" ht="12.75" customHeight="1">
      <c r="A108" s="2036"/>
      <c r="C108" s="2037"/>
      <c r="D108" s="2038"/>
      <c r="E108" s="2018"/>
      <c r="F108" s="2019"/>
      <c r="G108" s="2020"/>
    </row>
    <row r="109" spans="1:7" s="2002" customFormat="1">
      <c r="A109" s="2032" t="s">
        <v>124</v>
      </c>
      <c r="C109" s="2033" t="s">
        <v>2343</v>
      </c>
      <c r="D109" s="2034"/>
      <c r="E109" s="2004"/>
      <c r="F109" s="2005"/>
      <c r="G109" s="2006"/>
    </row>
    <row r="110" spans="1:7" s="2002" customFormat="1" ht="38.25">
      <c r="C110" s="1984" t="s">
        <v>2342</v>
      </c>
      <c r="D110" s="2034"/>
      <c r="E110" s="2004"/>
      <c r="F110" s="2005"/>
      <c r="G110" s="2006"/>
    </row>
    <row r="111" spans="1:7" s="2002" customFormat="1" ht="38.25">
      <c r="C111" s="1984" t="s">
        <v>2341</v>
      </c>
      <c r="D111" s="2034"/>
      <c r="E111" s="2004"/>
      <c r="F111" s="2005"/>
      <c r="G111" s="2006"/>
    </row>
    <row r="112" spans="1:7" s="2002" customFormat="1" ht="51">
      <c r="C112" s="1984" t="s">
        <v>2340</v>
      </c>
      <c r="D112" s="2034"/>
      <c r="E112" s="2004"/>
      <c r="F112" s="2005"/>
      <c r="G112" s="2006"/>
    </row>
    <row r="113" spans="1:7" s="2002" customFormat="1" ht="16.5" customHeight="1">
      <c r="C113" s="1984" t="s">
        <v>2339</v>
      </c>
      <c r="D113" s="2034"/>
      <c r="E113" s="2004"/>
      <c r="F113" s="2005"/>
      <c r="G113" s="2006"/>
    </row>
    <row r="114" spans="1:7" s="2002" customFormat="1">
      <c r="C114" s="2035" t="s">
        <v>2338</v>
      </c>
      <c r="D114" s="2034" t="s">
        <v>93</v>
      </c>
      <c r="E114" s="2004">
        <v>5</v>
      </c>
      <c r="F114" s="2005"/>
      <c r="G114" s="2004">
        <f>E114*F114</f>
        <v>0</v>
      </c>
    </row>
    <row r="115" spans="1:7" s="2002" customFormat="1" ht="12.75" customHeight="1">
      <c r="A115" s="2032"/>
      <c r="C115" s="2033"/>
      <c r="D115" s="2034"/>
      <c r="E115" s="2004"/>
      <c r="F115" s="2005"/>
      <c r="G115" s="2006"/>
    </row>
    <row r="116" spans="1:7" s="2002" customFormat="1" ht="12.75" customHeight="1">
      <c r="A116" s="2032"/>
      <c r="C116" s="2033"/>
      <c r="D116" s="2034"/>
      <c r="E116" s="2004"/>
      <c r="F116" s="2005"/>
      <c r="G116" s="2006"/>
    </row>
    <row r="117" spans="1:7" s="2002" customFormat="1" ht="12.75" customHeight="1">
      <c r="A117" s="2032" t="s">
        <v>126</v>
      </c>
      <c r="C117" s="946" t="s">
        <v>2337</v>
      </c>
      <c r="D117" s="2034"/>
      <c r="E117" s="2004"/>
      <c r="F117" s="2005"/>
      <c r="G117" s="2006"/>
    </row>
    <row r="118" spans="1:7" s="2002" customFormat="1" ht="68.25" customHeight="1">
      <c r="A118" s="2032"/>
      <c r="C118" s="938" t="s">
        <v>2336</v>
      </c>
      <c r="D118" s="2034"/>
      <c r="E118" s="2004"/>
      <c r="F118" s="2005"/>
      <c r="G118" s="2006"/>
    </row>
    <row r="119" spans="1:7" s="2002" customFormat="1" ht="12.75" customHeight="1">
      <c r="A119" s="2032"/>
      <c r="C119" s="938"/>
      <c r="D119" s="2014" t="s">
        <v>93</v>
      </c>
      <c r="E119" s="2004">
        <v>5</v>
      </c>
      <c r="F119" s="2005"/>
      <c r="G119" s="2004">
        <f>E119*F119</f>
        <v>0</v>
      </c>
    </row>
    <row r="120" spans="1:7" s="2021" customFormat="1">
      <c r="A120" s="2015"/>
      <c r="B120" s="2015"/>
      <c r="C120" s="2031"/>
      <c r="D120" s="2017"/>
      <c r="E120" s="2018"/>
      <c r="F120" s="2019"/>
      <c r="G120" s="2020"/>
    </row>
    <row r="121" spans="1:7" s="2011" customFormat="1" ht="12.75" customHeight="1">
      <c r="A121" s="2011" t="s">
        <v>127</v>
      </c>
      <c r="C121" s="2011" t="s">
        <v>2335</v>
      </c>
      <c r="F121" s="2039"/>
    </row>
    <row r="122" spans="1:7" s="2011" customFormat="1" ht="12.75" customHeight="1">
      <c r="C122" s="1984" t="s">
        <v>2334</v>
      </c>
      <c r="F122" s="2039"/>
    </row>
    <row r="123" spans="1:7" s="2011" customFormat="1" ht="12.75" customHeight="1">
      <c r="C123" s="1984" t="s">
        <v>2333</v>
      </c>
      <c r="F123" s="2039"/>
    </row>
    <row r="124" spans="1:7" s="2011" customFormat="1" ht="39" customHeight="1">
      <c r="C124" s="1984" t="s">
        <v>2332</v>
      </c>
      <c r="F124" s="2039"/>
    </row>
    <row r="125" spans="1:7" s="2011" customFormat="1" ht="38.25" customHeight="1">
      <c r="C125" s="1984" t="s">
        <v>2331</v>
      </c>
      <c r="F125" s="2039"/>
    </row>
    <row r="126" spans="1:7" s="2011" customFormat="1" ht="26.25" customHeight="1">
      <c r="C126" s="2023" t="s">
        <v>2330</v>
      </c>
      <c r="D126" s="2014" t="s">
        <v>93</v>
      </c>
      <c r="E126" s="2004">
        <v>4</v>
      </c>
      <c r="F126" s="2005"/>
      <c r="G126" s="2004">
        <f>E126*F126</f>
        <v>0</v>
      </c>
    </row>
    <row r="127" spans="1:7" s="2011" customFormat="1" ht="12.75" customHeight="1">
      <c r="C127" s="2023"/>
      <c r="D127" s="2014"/>
      <c r="E127" s="2004"/>
      <c r="F127" s="2005"/>
      <c r="G127" s="2004"/>
    </row>
    <row r="128" spans="1:7" s="2002" customFormat="1">
      <c r="A128" s="2040" t="s">
        <v>128</v>
      </c>
      <c r="C128" s="2040" t="s">
        <v>2329</v>
      </c>
      <c r="D128" s="2014"/>
      <c r="E128" s="2004"/>
      <c r="F128" s="2005"/>
      <c r="G128" s="2004"/>
    </row>
    <row r="129" spans="1:8" s="2002" customFormat="1" ht="29.25" customHeight="1">
      <c r="C129" s="1984" t="s">
        <v>2328</v>
      </c>
      <c r="D129" s="2014"/>
      <c r="E129" s="2004"/>
      <c r="F129" s="2005"/>
      <c r="G129" s="2004"/>
    </row>
    <row r="130" spans="1:8" s="2002" customFormat="1" ht="12.75" customHeight="1">
      <c r="C130" s="1984" t="s">
        <v>2327</v>
      </c>
      <c r="D130" s="2014"/>
      <c r="E130" s="2004"/>
      <c r="F130" s="2005"/>
      <c r="G130" s="2004"/>
    </row>
    <row r="131" spans="1:8" s="2002" customFormat="1" ht="12.75" customHeight="1">
      <c r="C131" s="1984"/>
      <c r="D131" s="2014"/>
      <c r="E131" s="2004"/>
      <c r="F131" s="2005"/>
      <c r="G131" s="2004"/>
    </row>
    <row r="132" spans="1:8" s="2011" customFormat="1" ht="40.5" customHeight="1">
      <c r="A132" s="2002"/>
      <c r="B132" s="2002" t="s">
        <v>2326</v>
      </c>
      <c r="C132" s="1984" t="s">
        <v>2325</v>
      </c>
      <c r="D132" s="2014" t="s">
        <v>109</v>
      </c>
      <c r="E132" s="2004">
        <v>225</v>
      </c>
      <c r="F132" s="2005"/>
      <c r="G132" s="2004">
        <f>E132*F132</f>
        <v>0</v>
      </c>
    </row>
    <row r="133" spans="1:8" s="2011" customFormat="1" ht="28.5" customHeight="1">
      <c r="A133" s="2002"/>
      <c r="B133" s="2002" t="s">
        <v>2324</v>
      </c>
      <c r="C133" s="1984" t="s">
        <v>2323</v>
      </c>
      <c r="D133" s="2014" t="s">
        <v>109</v>
      </c>
      <c r="E133" s="2004">
        <v>200</v>
      </c>
      <c r="F133" s="2005"/>
      <c r="G133" s="2004">
        <f>E133*F133</f>
        <v>0</v>
      </c>
    </row>
    <row r="134" spans="1:8" s="2021" customFormat="1">
      <c r="C134" s="2041"/>
      <c r="D134" s="2042"/>
      <c r="E134" s="2043"/>
      <c r="F134" s="2044"/>
      <c r="G134" s="2043"/>
    </row>
    <row r="135" spans="1:8" s="2002" customFormat="1">
      <c r="A135" s="2011" t="s">
        <v>128</v>
      </c>
      <c r="B135" s="2045"/>
      <c r="C135" s="2012" t="s">
        <v>2322</v>
      </c>
      <c r="D135" s="2046"/>
      <c r="E135" s="2013"/>
      <c r="F135" s="2000"/>
      <c r="G135" s="2001"/>
    </row>
    <row r="136" spans="1:8" s="2002" customFormat="1" ht="51">
      <c r="A136" s="2047"/>
      <c r="B136" s="2047"/>
      <c r="C136" s="1984" t="s">
        <v>2321</v>
      </c>
      <c r="D136" s="2024"/>
      <c r="E136" s="2004"/>
      <c r="F136" s="2048"/>
      <c r="G136" s="2049"/>
    </row>
    <row r="137" spans="1:8" s="2002" customFormat="1">
      <c r="A137" s="2047"/>
      <c r="B137" s="2047"/>
      <c r="C137" s="936" t="s">
        <v>2320</v>
      </c>
      <c r="D137" s="2034" t="s">
        <v>93</v>
      </c>
      <c r="E137" s="2004">
        <v>7</v>
      </c>
      <c r="F137" s="2005"/>
      <c r="G137" s="2004">
        <f>E137*F137</f>
        <v>0</v>
      </c>
    </row>
    <row r="138" spans="1:8" s="2011" customFormat="1" ht="12.75" customHeight="1">
      <c r="C138" s="2023"/>
      <c r="D138" s="2014"/>
      <c r="E138" s="2004"/>
      <c r="F138" s="2005"/>
      <c r="G138" s="2004"/>
    </row>
    <row r="139" spans="1:8" s="2011" customFormat="1" ht="12.75" customHeight="1">
      <c r="C139" s="2023"/>
      <c r="D139" s="2014"/>
      <c r="E139" s="2004"/>
      <c r="F139" s="2005"/>
      <c r="G139" s="2004"/>
    </row>
    <row r="140" spans="1:8" s="2011" customFormat="1" ht="12.75" customHeight="1">
      <c r="C140" s="2023"/>
      <c r="D140" s="2014"/>
      <c r="E140" s="2004"/>
      <c r="F140" s="2005"/>
      <c r="G140" s="2004"/>
    </row>
    <row r="141" spans="1:8" s="2021" customFormat="1">
      <c r="A141" s="2015"/>
      <c r="B141" s="2015"/>
      <c r="C141" s="2031"/>
      <c r="D141" s="2017"/>
      <c r="E141" s="2018"/>
      <c r="F141" s="2019"/>
      <c r="G141" s="2020"/>
    </row>
    <row r="142" spans="1:8" s="2021" customFormat="1">
      <c r="A142" s="2015"/>
      <c r="B142" s="2015"/>
      <c r="C142" s="2031"/>
      <c r="D142" s="2017"/>
      <c r="E142" s="2018"/>
      <c r="F142" s="2019"/>
      <c r="G142" s="2020"/>
    </row>
    <row r="143" spans="1:8" s="2002" customFormat="1">
      <c r="A143" s="2050"/>
      <c r="B143" s="2050"/>
      <c r="C143" s="2051" t="s">
        <v>2319</v>
      </c>
      <c r="D143" s="2052"/>
      <c r="E143" s="2053"/>
      <c r="F143" s="2054"/>
      <c r="G143" s="1096">
        <f>SUM(G54:G142)</f>
        <v>0</v>
      </c>
      <c r="H143" s="2055"/>
    </row>
    <row r="144" spans="1:8" s="2021" customFormat="1">
      <c r="A144" s="2056"/>
      <c r="B144" s="2056"/>
      <c r="C144" s="2057"/>
      <c r="D144" s="2058"/>
      <c r="E144" s="2059"/>
      <c r="F144" s="2060"/>
      <c r="G144" s="2061"/>
    </row>
    <row r="145" spans="1:7" s="2021" customFormat="1">
      <c r="A145" s="2056"/>
      <c r="B145" s="2056"/>
      <c r="C145" s="2057"/>
      <c r="D145" s="2058"/>
      <c r="E145" s="2059"/>
      <c r="F145" s="2060"/>
      <c r="G145" s="2061"/>
    </row>
    <row r="146" spans="1:7" s="2002" customFormat="1">
      <c r="C146" s="2009" t="s">
        <v>2106</v>
      </c>
      <c r="D146" s="2010"/>
      <c r="E146" s="2004"/>
      <c r="F146" s="2005"/>
      <c r="G146" s="2006"/>
    </row>
    <row r="147" spans="1:7" s="2002" customFormat="1">
      <c r="C147" s="2009"/>
      <c r="D147" s="2010"/>
      <c r="E147" s="2004"/>
      <c r="F147" s="2005"/>
      <c r="G147" s="2006"/>
    </row>
    <row r="148" spans="1:7" s="2002" customFormat="1">
      <c r="C148" s="2009"/>
      <c r="D148" s="2010"/>
      <c r="E148" s="2004"/>
      <c r="F148" s="2005"/>
      <c r="G148" s="2006"/>
    </row>
    <row r="149" spans="1:7" s="2011" customFormat="1">
      <c r="A149" s="2011" t="s">
        <v>1</v>
      </c>
      <c r="C149" s="2003" t="s">
        <v>2318</v>
      </c>
      <c r="D149" s="1998"/>
      <c r="E149" s="2013"/>
      <c r="F149" s="2000"/>
      <c r="G149" s="2001"/>
    </row>
    <row r="150" spans="1:7" s="2002" customFormat="1">
      <c r="C150" s="936" t="s">
        <v>31</v>
      </c>
      <c r="D150" s="2014"/>
      <c r="E150" s="2004"/>
      <c r="F150" s="2005"/>
      <c r="G150" s="2006"/>
    </row>
    <row r="151" spans="1:7" s="2002" customFormat="1">
      <c r="C151" s="936" t="s">
        <v>2317</v>
      </c>
      <c r="D151" s="2014"/>
      <c r="E151" s="2004"/>
      <c r="F151" s="2005"/>
      <c r="G151" s="2006"/>
    </row>
    <row r="152" spans="1:7" s="2002" customFormat="1" ht="25.5">
      <c r="C152" s="936" t="s">
        <v>2316</v>
      </c>
      <c r="D152" s="2014"/>
      <c r="E152" s="2004"/>
      <c r="F152" s="2005"/>
      <c r="G152" s="2006"/>
    </row>
    <row r="153" spans="1:7" s="2002" customFormat="1">
      <c r="C153" s="936" t="s">
        <v>2315</v>
      </c>
      <c r="D153" s="2014"/>
      <c r="E153" s="2004"/>
      <c r="F153" s="2005"/>
      <c r="G153" s="2006"/>
    </row>
    <row r="154" spans="1:7" s="2002" customFormat="1">
      <c r="C154" s="936" t="s">
        <v>2314</v>
      </c>
      <c r="D154" s="2014"/>
      <c r="E154" s="2004"/>
      <c r="F154" s="2005"/>
      <c r="G154" s="2006"/>
    </row>
    <row r="155" spans="1:7" s="2002" customFormat="1" ht="25.5">
      <c r="C155" s="2062" t="s">
        <v>2313</v>
      </c>
      <c r="D155" s="2014"/>
      <c r="E155" s="2004"/>
      <c r="F155" s="2005"/>
      <c r="G155" s="2006"/>
    </row>
    <row r="156" spans="1:7" s="2002" customFormat="1" ht="25.5">
      <c r="C156" s="936" t="s">
        <v>2312</v>
      </c>
      <c r="D156" s="2024" t="s">
        <v>2270</v>
      </c>
      <c r="E156" s="2004">
        <v>720</v>
      </c>
      <c r="F156" s="2005"/>
      <c r="G156" s="2004">
        <f>E156*F156</f>
        <v>0</v>
      </c>
    </row>
    <row r="157" spans="1:7" s="2021" customFormat="1">
      <c r="A157" s="2015"/>
      <c r="B157" s="2015"/>
      <c r="C157" s="2031"/>
      <c r="D157" s="2063"/>
      <c r="E157" s="2018"/>
      <c r="F157" s="2019"/>
      <c r="G157" s="2020"/>
    </row>
    <row r="158" spans="1:7" s="2011" customFormat="1">
      <c r="A158" s="2011" t="s">
        <v>94</v>
      </c>
      <c r="C158" s="2003" t="s">
        <v>2311</v>
      </c>
      <c r="D158" s="1998"/>
      <c r="E158" s="2013"/>
      <c r="F158" s="2000"/>
      <c r="G158" s="2001"/>
    </row>
    <row r="159" spans="1:7" s="2002" customFormat="1" ht="76.5" customHeight="1">
      <c r="C159" s="1984" t="s">
        <v>3451</v>
      </c>
      <c r="D159" s="2014"/>
      <c r="E159" s="2004"/>
      <c r="F159" s="2005"/>
      <c r="G159" s="2006"/>
    </row>
    <row r="160" spans="1:7" s="2002" customFormat="1" ht="65.25">
      <c r="C160" s="1984" t="s">
        <v>2310</v>
      </c>
      <c r="D160" s="2014"/>
      <c r="E160" s="2004"/>
      <c r="F160" s="2005"/>
      <c r="G160" s="2006"/>
    </row>
    <row r="161" spans="1:7" s="2002" customFormat="1" ht="127.5">
      <c r="C161" s="1984" t="s">
        <v>2309</v>
      </c>
      <c r="D161" s="2014"/>
      <c r="E161" s="2004"/>
      <c r="F161" s="2005"/>
      <c r="G161" s="2006"/>
    </row>
    <row r="162" spans="1:7" s="2002" customFormat="1" ht="39.75">
      <c r="C162" s="1984" t="s">
        <v>2308</v>
      </c>
      <c r="D162" s="2024"/>
      <c r="E162" s="2004"/>
      <c r="F162" s="2005"/>
      <c r="G162" s="2004"/>
    </row>
    <row r="163" spans="1:7" s="2002" customFormat="1" ht="14.25">
      <c r="C163" s="936" t="s">
        <v>2307</v>
      </c>
      <c r="D163" s="2024" t="s">
        <v>2270</v>
      </c>
      <c r="E163" s="2004">
        <v>2853</v>
      </c>
      <c r="F163" s="2005"/>
      <c r="G163" s="2004">
        <f>E163*F163</f>
        <v>0</v>
      </c>
    </row>
    <row r="164" spans="1:7" s="2021" customFormat="1">
      <c r="A164" s="2015"/>
      <c r="B164" s="2015"/>
      <c r="C164" s="2031"/>
      <c r="D164" s="2063"/>
      <c r="E164" s="2018"/>
      <c r="F164" s="2019"/>
      <c r="G164" s="2020"/>
    </row>
    <row r="165" spans="1:7" s="2011" customFormat="1" ht="25.5">
      <c r="A165" s="2011" t="s">
        <v>97</v>
      </c>
      <c r="C165" s="2003" t="s">
        <v>2306</v>
      </c>
      <c r="D165" s="1998"/>
      <c r="E165" s="2013"/>
      <c r="F165" s="2000"/>
      <c r="G165" s="2001"/>
    </row>
    <row r="166" spans="1:7" s="2002" customFormat="1">
      <c r="C166" s="936" t="s">
        <v>2305</v>
      </c>
      <c r="D166" s="2014"/>
      <c r="E166" s="2004"/>
      <c r="F166" s="2005"/>
      <c r="G166" s="2006"/>
    </row>
    <row r="167" spans="1:7" s="2002" customFormat="1" ht="25.5">
      <c r="C167" s="1984" t="s">
        <v>2304</v>
      </c>
      <c r="D167" s="2014"/>
      <c r="E167" s="2004"/>
      <c r="F167" s="2005"/>
      <c r="G167" s="2006"/>
    </row>
    <row r="168" spans="1:7" s="2002" customFormat="1">
      <c r="C168" s="1984" t="s">
        <v>2303</v>
      </c>
      <c r="D168" s="2014"/>
      <c r="E168" s="2004"/>
      <c r="F168" s="2005"/>
      <c r="G168" s="2006"/>
    </row>
    <row r="169" spans="1:7" s="2002" customFormat="1" ht="25.5">
      <c r="C169" s="1984" t="s">
        <v>2302</v>
      </c>
      <c r="D169" s="2014"/>
      <c r="E169" s="2004"/>
      <c r="F169" s="2005"/>
      <c r="G169" s="2006"/>
    </row>
    <row r="170" spans="1:7" s="2002" customFormat="1">
      <c r="C170" s="1984" t="s">
        <v>2301</v>
      </c>
      <c r="D170" s="2014"/>
      <c r="E170" s="2004"/>
      <c r="F170" s="2005"/>
      <c r="G170" s="2006"/>
    </row>
    <row r="171" spans="1:7" s="2002" customFormat="1" ht="39.75">
      <c r="C171" s="1984" t="s">
        <v>2300</v>
      </c>
      <c r="D171" s="2014"/>
      <c r="E171" s="2004"/>
      <c r="F171" s="2005"/>
      <c r="G171" s="2006"/>
    </row>
    <row r="172" spans="1:7" s="2002" customFormat="1" ht="27">
      <c r="C172" s="1984" t="s">
        <v>2299</v>
      </c>
      <c r="D172" s="2024" t="s">
        <v>2270</v>
      </c>
      <c r="E172" s="2004">
        <v>657</v>
      </c>
      <c r="F172" s="2005"/>
      <c r="G172" s="2004">
        <f>E172*F172</f>
        <v>0</v>
      </c>
    </row>
    <row r="173" spans="1:7" s="2021" customFormat="1">
      <c r="A173" s="2015"/>
      <c r="B173" s="2015"/>
      <c r="C173" s="2031"/>
      <c r="D173" s="2063"/>
      <c r="E173" s="2018"/>
      <c r="F173" s="2019"/>
      <c r="G173" s="2020"/>
    </row>
    <row r="174" spans="1:7" s="2021" customFormat="1">
      <c r="A174" s="2015"/>
      <c r="B174" s="2015"/>
      <c r="C174" s="2031"/>
      <c r="D174" s="2063"/>
      <c r="E174" s="2018"/>
      <c r="F174" s="2019"/>
      <c r="G174" s="2020"/>
    </row>
    <row r="175" spans="1:7" s="2011" customFormat="1">
      <c r="A175" s="2011" t="s">
        <v>98</v>
      </c>
      <c r="C175" s="2003" t="s">
        <v>2298</v>
      </c>
      <c r="D175" s="1998"/>
      <c r="E175" s="2013"/>
      <c r="F175" s="2000"/>
      <c r="G175" s="2001"/>
    </row>
    <row r="176" spans="1:7" s="2002" customFormat="1" ht="38.25">
      <c r="C176" s="1984" t="s">
        <v>2297</v>
      </c>
      <c r="D176" s="2014"/>
      <c r="E176" s="2004"/>
      <c r="F176" s="2005"/>
      <c r="G176" s="2006"/>
    </row>
    <row r="177" spans="1:7" s="2002" customFormat="1">
      <c r="C177" s="1984" t="s">
        <v>2296</v>
      </c>
      <c r="D177" s="2014"/>
      <c r="E177" s="2004"/>
      <c r="F177" s="2005"/>
      <c r="G177" s="2006"/>
    </row>
    <row r="178" spans="1:7" s="2002" customFormat="1">
      <c r="C178" s="1984" t="s">
        <v>2295</v>
      </c>
      <c r="D178" s="2014"/>
      <c r="E178" s="2004"/>
      <c r="F178" s="2005"/>
      <c r="G178" s="2006"/>
    </row>
    <row r="179" spans="1:7" s="2002" customFormat="1" ht="65.25">
      <c r="C179" s="1984" t="s">
        <v>2294</v>
      </c>
      <c r="D179" s="2014"/>
      <c r="E179" s="2004"/>
      <c r="F179" s="2005"/>
      <c r="G179" s="2006"/>
    </row>
    <row r="180" spans="1:7" s="2002" customFormat="1" ht="14.25">
      <c r="C180" s="936" t="s">
        <v>2293</v>
      </c>
      <c r="D180" s="2024" t="s">
        <v>988</v>
      </c>
      <c r="E180" s="2004">
        <v>4035</v>
      </c>
      <c r="F180" s="2005"/>
      <c r="G180" s="2004">
        <f>E180*F180</f>
        <v>0</v>
      </c>
    </row>
    <row r="181" spans="1:7" s="2021" customFormat="1">
      <c r="A181" s="2015"/>
      <c r="B181" s="2015"/>
      <c r="C181" s="2031"/>
      <c r="D181" s="2063"/>
      <c r="E181" s="2018"/>
      <c r="F181" s="2019"/>
      <c r="G181" s="2020"/>
    </row>
    <row r="182" spans="1:7" s="2011" customFormat="1">
      <c r="A182" s="2011" t="s">
        <v>101</v>
      </c>
      <c r="C182" s="2003" t="s">
        <v>2292</v>
      </c>
      <c r="D182" s="1998"/>
      <c r="E182" s="2013"/>
      <c r="F182" s="2000"/>
      <c r="G182" s="2001"/>
    </row>
    <row r="183" spans="1:7" s="2002" customFormat="1" ht="140.25">
      <c r="C183" s="1984" t="s">
        <v>2291</v>
      </c>
      <c r="D183" s="2024"/>
      <c r="E183" s="2004"/>
      <c r="F183" s="2005"/>
      <c r="G183" s="2004"/>
    </row>
    <row r="184" spans="1:7" s="2002" customFormat="1" ht="12.75" customHeight="1">
      <c r="C184" s="2064" t="s">
        <v>2290</v>
      </c>
      <c r="D184" s="2024" t="s">
        <v>988</v>
      </c>
      <c r="E184" s="2004">
        <v>30</v>
      </c>
      <c r="F184" s="2005"/>
      <c r="G184" s="2004">
        <f>E184*F184</f>
        <v>0</v>
      </c>
    </row>
    <row r="185" spans="1:7" s="2002" customFormat="1" ht="14.25">
      <c r="C185" s="2064" t="s">
        <v>2289</v>
      </c>
      <c r="D185" s="2024" t="s">
        <v>988</v>
      </c>
      <c r="E185" s="2004">
        <v>30</v>
      </c>
      <c r="F185" s="2005"/>
      <c r="G185" s="2004">
        <f>E185*F185</f>
        <v>0</v>
      </c>
    </row>
    <row r="186" spans="1:7" s="2021" customFormat="1">
      <c r="A186" s="2015"/>
      <c r="B186" s="2015"/>
      <c r="C186" s="2031"/>
      <c r="D186" s="2063"/>
      <c r="E186" s="2018"/>
      <c r="F186" s="2019"/>
      <c r="G186" s="2020"/>
    </row>
    <row r="187" spans="1:7" s="2011" customFormat="1">
      <c r="A187" s="2011" t="s">
        <v>110</v>
      </c>
      <c r="C187" s="2003" t="s">
        <v>2288</v>
      </c>
      <c r="D187" s="1998"/>
      <c r="E187" s="2013"/>
      <c r="F187" s="2000"/>
      <c r="G187" s="2001"/>
    </row>
    <row r="188" spans="1:7" s="2002" customFormat="1" ht="51">
      <c r="C188" s="1984" t="s">
        <v>2287</v>
      </c>
      <c r="D188" s="2024" t="s">
        <v>2270</v>
      </c>
      <c r="E188" s="2004">
        <v>250</v>
      </c>
      <c r="F188" s="2005"/>
      <c r="G188" s="2004">
        <f>E188*F188</f>
        <v>0</v>
      </c>
    </row>
    <row r="189" spans="1:7" s="2025" customFormat="1">
      <c r="C189" s="2065"/>
      <c r="D189" s="2066"/>
      <c r="E189" s="2028"/>
      <c r="F189" s="2029"/>
      <c r="G189" s="2067"/>
    </row>
    <row r="190" spans="1:7" s="2021" customFormat="1">
      <c r="A190" s="2015"/>
      <c r="B190" s="2015"/>
      <c r="C190" s="2031"/>
      <c r="D190" s="2063"/>
      <c r="E190" s="2018"/>
      <c r="F190" s="2019"/>
      <c r="G190" s="2020"/>
    </row>
    <row r="191" spans="1:7" s="2021" customFormat="1">
      <c r="A191" s="2015"/>
      <c r="B191" s="2015"/>
      <c r="C191" s="2031"/>
      <c r="D191" s="2063"/>
      <c r="E191" s="2018"/>
      <c r="F191" s="2019"/>
      <c r="G191" s="2020"/>
    </row>
    <row r="192" spans="1:7" s="2021" customFormat="1">
      <c r="A192" s="2015"/>
      <c r="B192" s="2015"/>
      <c r="C192" s="2031"/>
      <c r="D192" s="2063"/>
      <c r="E192" s="2018"/>
      <c r="F192" s="2019"/>
      <c r="G192" s="2020"/>
    </row>
    <row r="193" spans="1:7" s="2021" customFormat="1">
      <c r="A193" s="2015"/>
      <c r="B193" s="2015"/>
      <c r="C193" s="2031"/>
      <c r="D193" s="2063"/>
      <c r="E193" s="2018"/>
      <c r="F193" s="2019"/>
      <c r="G193" s="2020"/>
    </row>
    <row r="194" spans="1:7" s="2055" customFormat="1">
      <c r="A194" s="2050"/>
      <c r="B194" s="2050"/>
      <c r="C194" s="2051" t="s">
        <v>2286</v>
      </c>
      <c r="D194" s="2052"/>
      <c r="E194" s="2053"/>
      <c r="F194" s="2054"/>
      <c r="G194" s="1096">
        <f>SUM(G149:G193)</f>
        <v>0</v>
      </c>
    </row>
    <row r="195" spans="1:7" s="2021" customFormat="1">
      <c r="A195" s="2015"/>
      <c r="B195" s="2015"/>
      <c r="C195" s="2031"/>
      <c r="D195" s="2017"/>
      <c r="E195" s="2018"/>
      <c r="F195" s="2019"/>
      <c r="G195" s="2020"/>
    </row>
    <row r="196" spans="1:7" s="2021" customFormat="1" ht="13.5" customHeight="1">
      <c r="A196" s="2015"/>
      <c r="B196" s="2015"/>
      <c r="C196" s="2031"/>
      <c r="D196" s="2017"/>
      <c r="E196" s="2018"/>
      <c r="F196" s="2019"/>
      <c r="G196" s="2020"/>
    </row>
    <row r="197" spans="1:7" s="2002" customFormat="1">
      <c r="C197" s="2009" t="s">
        <v>2105</v>
      </c>
      <c r="D197" s="2010"/>
      <c r="E197" s="2004"/>
      <c r="F197" s="2005"/>
      <c r="G197" s="2006"/>
    </row>
    <row r="198" spans="1:7" s="2021" customFormat="1">
      <c r="A198" s="2015"/>
      <c r="B198" s="2015"/>
      <c r="C198" s="2068"/>
      <c r="D198" s="2069"/>
      <c r="E198" s="2018"/>
      <c r="F198" s="2019"/>
      <c r="G198" s="2020"/>
    </row>
    <row r="199" spans="1:7" s="2011" customFormat="1">
      <c r="A199" s="2011" t="s">
        <v>1</v>
      </c>
      <c r="C199" s="2003" t="s">
        <v>2285</v>
      </c>
      <c r="D199" s="1998"/>
      <c r="E199" s="2013"/>
      <c r="F199" s="2000"/>
      <c r="G199" s="2001"/>
    </row>
    <row r="200" spans="1:7" s="2002" customFormat="1" ht="38.25">
      <c r="C200" s="1984" t="s">
        <v>2284</v>
      </c>
      <c r="D200" s="2070"/>
      <c r="E200" s="2004"/>
      <c r="F200" s="2005"/>
      <c r="G200" s="2006"/>
    </row>
    <row r="201" spans="1:7" s="2002" customFormat="1" ht="25.5">
      <c r="C201" s="1984" t="s">
        <v>2283</v>
      </c>
      <c r="D201" s="2070"/>
      <c r="E201" s="2004"/>
      <c r="F201" s="2005"/>
      <c r="G201" s="2006"/>
    </row>
    <row r="202" spans="1:7" s="2002" customFormat="1">
      <c r="C202" s="1984" t="s">
        <v>2282</v>
      </c>
      <c r="D202" s="2014"/>
      <c r="E202" s="2004"/>
      <c r="F202" s="2005"/>
      <c r="G202" s="2006"/>
    </row>
    <row r="203" spans="1:7" s="2002" customFormat="1">
      <c r="C203" s="1984" t="s">
        <v>2281</v>
      </c>
      <c r="D203" s="2014"/>
      <c r="E203" s="2004"/>
      <c r="F203" s="2005"/>
      <c r="G203" s="2006"/>
    </row>
    <row r="204" spans="1:7" s="2002" customFormat="1">
      <c r="C204" s="1984" t="s">
        <v>2280</v>
      </c>
      <c r="D204" s="2014"/>
      <c r="E204" s="2004"/>
      <c r="F204" s="2005"/>
      <c r="G204" s="2006"/>
    </row>
    <row r="205" spans="1:7" s="2002" customFormat="1">
      <c r="C205" s="1984" t="s">
        <v>31</v>
      </c>
      <c r="D205" s="2070"/>
      <c r="E205" s="2004"/>
      <c r="F205" s="2005"/>
      <c r="G205" s="2006"/>
    </row>
    <row r="206" spans="1:7" s="2002" customFormat="1">
      <c r="C206" s="1984" t="s">
        <v>2279</v>
      </c>
      <c r="D206" s="2014"/>
      <c r="E206" s="2004"/>
      <c r="F206" s="2005"/>
      <c r="G206" s="2006"/>
    </row>
    <row r="207" spans="1:7" s="2002" customFormat="1">
      <c r="C207" s="1984" t="s">
        <v>2278</v>
      </c>
      <c r="D207" s="2014"/>
      <c r="E207" s="2004"/>
      <c r="F207" s="2005"/>
      <c r="G207" s="2006"/>
    </row>
    <row r="208" spans="1:7" s="2002" customFormat="1">
      <c r="C208" s="1984" t="s">
        <v>2277</v>
      </c>
      <c r="D208" s="2014"/>
      <c r="E208" s="2004"/>
      <c r="F208" s="2005"/>
      <c r="G208" s="2006"/>
    </row>
    <row r="209" spans="1:7" s="2002" customFormat="1">
      <c r="C209" s="1984" t="s">
        <v>2276</v>
      </c>
      <c r="D209" s="2014"/>
      <c r="E209" s="2004"/>
      <c r="F209" s="2005"/>
      <c r="G209" s="2006"/>
    </row>
    <row r="210" spans="1:7" s="2002" customFormat="1" ht="25.5">
      <c r="C210" s="1984" t="s">
        <v>2275</v>
      </c>
      <c r="D210" s="2014"/>
      <c r="E210" s="2004"/>
      <c r="F210" s="2005"/>
      <c r="G210" s="2006"/>
    </row>
    <row r="211" spans="1:7" s="2002" customFormat="1" ht="14.25">
      <c r="C211" s="2064" t="s">
        <v>2274</v>
      </c>
      <c r="D211" s="2014"/>
      <c r="E211" s="2004"/>
      <c r="F211" s="2005"/>
      <c r="G211" s="2006"/>
    </row>
    <row r="212" spans="1:7" s="2002" customFormat="1">
      <c r="C212" s="2071" t="s">
        <v>2273</v>
      </c>
      <c r="D212" s="2024"/>
      <c r="E212" s="2004"/>
      <c r="F212" s="2005"/>
      <c r="G212" s="2006"/>
    </row>
    <row r="213" spans="1:7" s="2002" customFormat="1">
      <c r="C213" s="2071" t="s">
        <v>2272</v>
      </c>
      <c r="D213" s="2024"/>
      <c r="E213" s="2004"/>
      <c r="F213" s="2005"/>
      <c r="G213" s="2006"/>
    </row>
    <row r="214" spans="1:7" s="2002" customFormat="1">
      <c r="C214" s="2071" t="s">
        <v>2271</v>
      </c>
      <c r="D214" s="2024"/>
      <c r="E214" s="2004"/>
      <c r="F214" s="2005"/>
      <c r="G214" s="2006"/>
    </row>
    <row r="215" spans="1:7" s="2002" customFormat="1" ht="14.25">
      <c r="C215" s="2071"/>
      <c r="D215" s="2024" t="s">
        <v>2270</v>
      </c>
      <c r="E215" s="2004">
        <v>1614</v>
      </c>
      <c r="F215" s="2005"/>
      <c r="G215" s="2004">
        <f>E215*F215</f>
        <v>0</v>
      </c>
    </row>
    <row r="216" spans="1:7" s="2021" customFormat="1">
      <c r="A216" s="2015"/>
      <c r="B216" s="2015"/>
      <c r="C216" s="2072"/>
      <c r="D216" s="2063"/>
      <c r="E216" s="2018"/>
      <c r="F216" s="2019"/>
      <c r="G216" s="2020"/>
    </row>
    <row r="217" spans="1:7" s="2011" customFormat="1">
      <c r="A217" s="2011" t="s">
        <v>94</v>
      </c>
      <c r="C217" s="2003" t="s">
        <v>2269</v>
      </c>
      <c r="D217" s="1998"/>
      <c r="E217" s="2013"/>
      <c r="F217" s="2000"/>
      <c r="G217" s="2001"/>
    </row>
    <row r="218" spans="1:7" s="2002" customFormat="1">
      <c r="C218" s="936" t="s">
        <v>31</v>
      </c>
      <c r="D218" s="2014"/>
      <c r="E218" s="2004"/>
      <c r="F218" s="2005"/>
      <c r="G218" s="2006"/>
    </row>
    <row r="219" spans="1:7" s="2002" customFormat="1" ht="25.5">
      <c r="C219" s="1984" t="s">
        <v>2268</v>
      </c>
      <c r="D219" s="2014"/>
      <c r="E219" s="2004"/>
      <c r="F219" s="2005"/>
      <c r="G219" s="2006"/>
    </row>
    <row r="220" spans="1:7" s="2002" customFormat="1" ht="38.25">
      <c r="C220" s="1984" t="s">
        <v>2267</v>
      </c>
      <c r="D220" s="2014"/>
      <c r="E220" s="2004"/>
      <c r="F220" s="2005"/>
      <c r="G220" s="2006"/>
    </row>
    <row r="221" spans="1:7" s="2002" customFormat="1">
      <c r="C221" s="1984" t="s">
        <v>2266</v>
      </c>
      <c r="D221" s="2014"/>
      <c r="E221" s="2004"/>
      <c r="F221" s="2005"/>
      <c r="G221" s="2006"/>
    </row>
    <row r="222" spans="1:7" s="2002" customFormat="1" ht="25.5">
      <c r="C222" s="1984" t="s">
        <v>2265</v>
      </c>
      <c r="D222" s="2014"/>
      <c r="E222" s="2004"/>
      <c r="F222" s="2005"/>
      <c r="G222" s="2006"/>
    </row>
    <row r="223" spans="1:7" s="2002" customFormat="1">
      <c r="C223" s="1984" t="s">
        <v>2264</v>
      </c>
      <c r="D223" s="2014"/>
      <c r="E223" s="2004"/>
      <c r="F223" s="2005"/>
      <c r="G223" s="2006"/>
    </row>
    <row r="224" spans="1:7" s="2002" customFormat="1">
      <c r="C224" s="1984" t="s">
        <v>2263</v>
      </c>
      <c r="D224" s="2014"/>
      <c r="E224" s="2004"/>
      <c r="F224" s="2005"/>
      <c r="G224" s="2006"/>
    </row>
    <row r="225" spans="1:7" s="2002" customFormat="1">
      <c r="C225" s="1984" t="s">
        <v>2262</v>
      </c>
      <c r="D225" s="2014"/>
      <c r="E225" s="2004"/>
      <c r="F225" s="2005"/>
      <c r="G225" s="2006"/>
    </row>
    <row r="226" spans="1:7" s="2002" customFormat="1">
      <c r="C226" s="1984" t="s">
        <v>2261</v>
      </c>
      <c r="D226" s="2014"/>
      <c r="E226" s="2004"/>
      <c r="F226" s="2005"/>
      <c r="G226" s="2006"/>
    </row>
    <row r="227" spans="1:7" s="2002" customFormat="1" ht="25.5">
      <c r="C227" s="1984" t="s">
        <v>2260</v>
      </c>
      <c r="D227" s="2014"/>
      <c r="E227" s="2004"/>
      <c r="F227" s="2005"/>
      <c r="G227" s="2006"/>
    </row>
    <row r="228" spans="1:7" s="2002" customFormat="1">
      <c r="C228" s="936" t="s">
        <v>2259</v>
      </c>
      <c r="D228" s="2014"/>
      <c r="E228" s="2004"/>
      <c r="F228" s="2005"/>
      <c r="G228" s="2006"/>
    </row>
    <row r="229" spans="1:7" s="2002" customFormat="1">
      <c r="C229" s="936" t="s">
        <v>2258</v>
      </c>
      <c r="D229" s="2014" t="s">
        <v>109</v>
      </c>
      <c r="E229" s="2004">
        <v>555</v>
      </c>
      <c r="F229" s="2005"/>
      <c r="G229" s="2004">
        <f>E229*F229</f>
        <v>0</v>
      </c>
    </row>
    <row r="230" spans="1:7" s="2002" customFormat="1">
      <c r="C230" s="936" t="s">
        <v>2257</v>
      </c>
      <c r="D230" s="2014" t="s">
        <v>109</v>
      </c>
      <c r="E230" s="2004">
        <v>346</v>
      </c>
      <c r="F230" s="2005"/>
      <c r="G230" s="2004">
        <f>E230*F230</f>
        <v>0</v>
      </c>
    </row>
    <row r="231" spans="1:7" s="2074" customFormat="1">
      <c r="A231" s="2015"/>
      <c r="B231" s="2015"/>
      <c r="C231" s="2073"/>
      <c r="D231" s="2017"/>
      <c r="E231" s="2018"/>
      <c r="F231" s="2019"/>
      <c r="G231" s="2018"/>
    </row>
    <row r="232" spans="1:7" s="2021" customFormat="1">
      <c r="A232" s="2015"/>
      <c r="B232" s="2015"/>
      <c r="C232" s="2031"/>
      <c r="D232" s="2017"/>
      <c r="E232" s="2018"/>
      <c r="F232" s="2019"/>
      <c r="G232" s="2020"/>
    </row>
    <row r="233" spans="1:7" s="2021" customFormat="1">
      <c r="A233" s="2015"/>
      <c r="B233" s="2015"/>
      <c r="C233" s="2031"/>
      <c r="D233" s="2017"/>
      <c r="E233" s="2018"/>
      <c r="F233" s="2019"/>
      <c r="G233" s="2020"/>
    </row>
    <row r="234" spans="1:7" s="2011" customFormat="1">
      <c r="A234" s="2011" t="s">
        <v>97</v>
      </c>
      <c r="C234" s="2003" t="s">
        <v>2256</v>
      </c>
      <c r="D234" s="1998"/>
      <c r="E234" s="2013"/>
      <c r="F234" s="2000"/>
      <c r="G234" s="2001"/>
    </row>
    <row r="235" spans="1:7" s="2002" customFormat="1" ht="27.75" customHeight="1">
      <c r="C235" s="1984" t="s">
        <v>2255</v>
      </c>
      <c r="D235" s="2014"/>
      <c r="E235" s="2004"/>
      <c r="F235" s="2005"/>
      <c r="G235" s="2006"/>
    </row>
    <row r="236" spans="1:7" s="2002" customFormat="1">
      <c r="C236" s="1984" t="s">
        <v>31</v>
      </c>
      <c r="D236" s="2014"/>
      <c r="E236" s="2004"/>
      <c r="F236" s="2005"/>
      <c r="G236" s="2006"/>
    </row>
    <row r="237" spans="1:7" s="2002" customFormat="1">
      <c r="C237" s="1984" t="s">
        <v>2254</v>
      </c>
      <c r="D237" s="2014"/>
      <c r="E237" s="2004"/>
      <c r="F237" s="2005"/>
      <c r="G237" s="2006"/>
    </row>
    <row r="238" spans="1:7" s="2002" customFormat="1">
      <c r="C238" s="1984" t="s">
        <v>2253</v>
      </c>
      <c r="D238" s="2014"/>
      <c r="E238" s="2004"/>
      <c r="F238" s="2005"/>
      <c r="G238" s="2006"/>
    </row>
    <row r="239" spans="1:7" s="2002" customFormat="1">
      <c r="C239" s="1984" t="s">
        <v>2252</v>
      </c>
      <c r="D239" s="2014"/>
      <c r="E239" s="2004"/>
      <c r="F239" s="2005"/>
      <c r="G239" s="2006"/>
    </row>
    <row r="240" spans="1:7" s="2002" customFormat="1" ht="38.25">
      <c r="C240" s="1984" t="s">
        <v>2235</v>
      </c>
      <c r="D240" s="2014"/>
      <c r="E240" s="2004"/>
      <c r="F240" s="2005"/>
      <c r="G240" s="2006"/>
    </row>
    <row r="241" spans="1:7" s="2002" customFormat="1" ht="14.25">
      <c r="C241" s="936" t="s">
        <v>2251</v>
      </c>
      <c r="D241" s="2014"/>
      <c r="E241" s="2004"/>
      <c r="F241" s="2005"/>
      <c r="G241" s="2006"/>
    </row>
    <row r="242" spans="1:7" s="2002" customFormat="1" ht="14.25">
      <c r="C242" s="2064" t="s">
        <v>2250</v>
      </c>
      <c r="D242" s="2024" t="s">
        <v>2193</v>
      </c>
      <c r="E242" s="2004">
        <v>2030</v>
      </c>
      <c r="F242" s="2005"/>
      <c r="G242" s="2004">
        <f>E242*F242</f>
        <v>0</v>
      </c>
    </row>
    <row r="243" spans="1:7" s="2002" customFormat="1" ht="12.75" customHeight="1">
      <c r="C243" s="2064" t="s">
        <v>2249</v>
      </c>
      <c r="D243" s="2024" t="s">
        <v>2193</v>
      </c>
      <c r="E243" s="2004">
        <v>952</v>
      </c>
      <c r="F243" s="2005"/>
      <c r="G243" s="2004">
        <f>E243*F243</f>
        <v>0</v>
      </c>
    </row>
    <row r="244" spans="1:7" s="2074" customFormat="1">
      <c r="A244" s="2015"/>
      <c r="B244" s="2015"/>
      <c r="C244" s="2031"/>
      <c r="D244" s="2063"/>
      <c r="E244" s="2018"/>
      <c r="F244" s="2019"/>
      <c r="G244" s="2020"/>
    </row>
    <row r="245" spans="1:7" s="2011" customFormat="1" ht="12.75" customHeight="1">
      <c r="A245" s="2011" t="s">
        <v>98</v>
      </c>
      <c r="C245" s="2003" t="s">
        <v>2248</v>
      </c>
      <c r="D245" s="2075"/>
      <c r="E245" s="2013"/>
      <c r="F245" s="2000"/>
      <c r="G245" s="2001"/>
    </row>
    <row r="246" spans="1:7" s="2002" customFormat="1" ht="25.5" customHeight="1">
      <c r="C246" s="1984" t="s">
        <v>2247</v>
      </c>
      <c r="D246" s="2024"/>
      <c r="E246" s="2004"/>
      <c r="F246" s="2005"/>
      <c r="G246" s="2006"/>
    </row>
    <row r="247" spans="1:7" s="2002" customFormat="1" ht="56.25" customHeight="1">
      <c r="C247" s="1984" t="s">
        <v>2246</v>
      </c>
      <c r="D247" s="2024"/>
      <c r="E247" s="2004"/>
      <c r="F247" s="2005"/>
      <c r="G247" s="2006"/>
    </row>
    <row r="248" spans="1:7" s="2002" customFormat="1" ht="38.25">
      <c r="C248" s="1984" t="s">
        <v>2235</v>
      </c>
      <c r="D248" s="2024"/>
      <c r="E248" s="2004"/>
      <c r="F248" s="2005"/>
      <c r="G248" s="2006"/>
    </row>
    <row r="249" spans="1:7" s="2002" customFormat="1">
      <c r="C249" s="1984" t="s">
        <v>2245</v>
      </c>
      <c r="D249" s="2024"/>
      <c r="E249" s="2004"/>
      <c r="F249" s="2005"/>
      <c r="G249" s="2004"/>
    </row>
    <row r="250" spans="1:7" s="2002" customFormat="1" ht="14.25">
      <c r="C250" s="2064" t="s">
        <v>2244</v>
      </c>
      <c r="D250" s="2024" t="s">
        <v>2193</v>
      </c>
      <c r="E250" s="2004">
        <v>2030</v>
      </c>
      <c r="F250" s="2005"/>
      <c r="G250" s="2004">
        <f>E250*F250</f>
        <v>0</v>
      </c>
    </row>
    <row r="251" spans="1:7" s="2002" customFormat="1" ht="14.25">
      <c r="C251" s="2064" t="s">
        <v>2243</v>
      </c>
      <c r="D251" s="2024" t="s">
        <v>2193</v>
      </c>
      <c r="E251" s="2004">
        <v>952</v>
      </c>
      <c r="F251" s="2005"/>
      <c r="G251" s="2004">
        <f>E251*F251</f>
        <v>0</v>
      </c>
    </row>
    <row r="252" spans="1:7" s="2074" customFormat="1">
      <c r="A252" s="2015"/>
      <c r="B252" s="2015"/>
      <c r="C252" s="2031"/>
      <c r="D252" s="2017"/>
      <c r="E252" s="2018"/>
      <c r="F252" s="2019"/>
      <c r="G252" s="2020"/>
    </row>
    <row r="253" spans="1:7" s="2074" customFormat="1">
      <c r="A253" s="2015"/>
      <c r="B253" s="2015"/>
      <c r="C253" s="2031"/>
      <c r="D253" s="2017"/>
      <c r="E253" s="2018"/>
      <c r="F253" s="2019"/>
      <c r="G253" s="2020"/>
    </row>
    <row r="254" spans="1:7" s="2011" customFormat="1">
      <c r="A254" s="2011" t="s">
        <v>101</v>
      </c>
      <c r="C254" s="2011" t="s">
        <v>2242</v>
      </c>
      <c r="D254" s="1998"/>
      <c r="E254" s="2013"/>
      <c r="F254" s="2000"/>
      <c r="G254" s="2001"/>
    </row>
    <row r="255" spans="1:7" s="2011" customFormat="1">
      <c r="D255" s="1998"/>
      <c r="E255" s="2013"/>
      <c r="F255" s="2000"/>
      <c r="G255" s="2001"/>
    </row>
    <row r="256" spans="1:7" s="2002" customFormat="1" ht="51.75" customHeight="1">
      <c r="C256" s="1984" t="s">
        <v>2241</v>
      </c>
      <c r="D256" s="2014"/>
      <c r="E256" s="2004"/>
      <c r="F256" s="2005"/>
      <c r="G256" s="2006"/>
    </row>
    <row r="257" spans="1:9" s="2002" customFormat="1">
      <c r="C257" s="1984" t="s">
        <v>2240</v>
      </c>
      <c r="D257" s="2014"/>
      <c r="E257" s="2004"/>
      <c r="F257" s="2005"/>
      <c r="G257" s="2006"/>
    </row>
    <row r="258" spans="1:9" s="2002" customFormat="1" ht="25.5">
      <c r="C258" s="2076" t="s">
        <v>2239</v>
      </c>
      <c r="D258" s="2014"/>
      <c r="E258" s="2004"/>
      <c r="F258" s="2005"/>
      <c r="G258" s="2006"/>
    </row>
    <row r="259" spans="1:9" s="2002" customFormat="1" ht="25.5">
      <c r="C259" s="2076" t="s">
        <v>2238</v>
      </c>
      <c r="D259" s="2014"/>
      <c r="E259" s="2004"/>
      <c r="F259" s="2005"/>
      <c r="G259" s="2006"/>
    </row>
    <row r="260" spans="1:9" s="2002" customFormat="1">
      <c r="C260" s="2076" t="s">
        <v>2237</v>
      </c>
      <c r="D260" s="2024"/>
      <c r="E260" s="2004"/>
      <c r="F260" s="2005"/>
      <c r="G260" s="2006"/>
    </row>
    <row r="261" spans="1:9" s="2002" customFormat="1">
      <c r="C261" s="2076" t="s">
        <v>2236</v>
      </c>
      <c r="D261" s="2014"/>
      <c r="E261" s="2004"/>
      <c r="F261" s="2005"/>
      <c r="G261" s="2006"/>
    </row>
    <row r="262" spans="1:9" s="2002" customFormat="1" ht="38.25">
      <c r="C262" s="1984" t="s">
        <v>2235</v>
      </c>
      <c r="F262" s="2048"/>
    </row>
    <row r="263" spans="1:9" s="2002" customFormat="1">
      <c r="C263" s="2002" t="s">
        <v>2234</v>
      </c>
      <c r="F263" s="2048"/>
    </row>
    <row r="264" spans="1:9" s="2002" customFormat="1" ht="14.25">
      <c r="C264" s="2076" t="s">
        <v>2233</v>
      </c>
      <c r="D264" s="2024" t="s">
        <v>2193</v>
      </c>
      <c r="E264" s="2004">
        <v>667</v>
      </c>
      <c r="F264" s="2005"/>
      <c r="G264" s="2004">
        <f>E264*F264</f>
        <v>0</v>
      </c>
    </row>
    <row r="265" spans="1:9" s="2021" customFormat="1">
      <c r="A265" s="2015"/>
      <c r="B265" s="2015"/>
      <c r="C265" s="2031"/>
      <c r="D265" s="2063"/>
      <c r="E265" s="2018"/>
      <c r="F265" s="2019"/>
      <c r="G265" s="2020"/>
    </row>
    <row r="266" spans="1:9" s="2011" customFormat="1" ht="12.75" customHeight="1">
      <c r="A266" s="2011" t="s">
        <v>110</v>
      </c>
      <c r="C266" s="2003" t="s">
        <v>2232</v>
      </c>
      <c r="D266" s="2075"/>
      <c r="E266" s="2013"/>
      <c r="F266" s="2000"/>
      <c r="G266" s="2001"/>
      <c r="H266" s="2077"/>
      <c r="I266" s="2012"/>
    </row>
    <row r="267" spans="1:9" s="2011" customFormat="1" ht="12.75" customHeight="1">
      <c r="C267" s="2003" t="s">
        <v>2231</v>
      </c>
      <c r="D267" s="2075"/>
      <c r="E267" s="2013"/>
      <c r="F267" s="2000"/>
      <c r="G267" s="2001"/>
      <c r="H267" s="2077"/>
    </row>
    <row r="268" spans="1:9" s="2002" customFormat="1" ht="51">
      <c r="C268" s="2078" t="s">
        <v>3985</v>
      </c>
      <c r="D268" s="2024"/>
      <c r="E268" s="2004"/>
      <c r="F268" s="2005"/>
      <c r="G268" s="2006"/>
      <c r="H268" s="2079"/>
    </row>
    <row r="269" spans="1:9" s="2002" customFormat="1" ht="25.5">
      <c r="C269" s="1984" t="s">
        <v>2230</v>
      </c>
      <c r="D269" s="2024" t="s">
        <v>2193</v>
      </c>
      <c r="E269" s="2004">
        <v>30</v>
      </c>
      <c r="F269" s="2005"/>
      <c r="G269" s="2004">
        <f>E269*F269</f>
        <v>0</v>
      </c>
      <c r="H269" s="2079"/>
    </row>
    <row r="270" spans="1:9" s="2021" customFormat="1">
      <c r="A270" s="2015"/>
      <c r="B270" s="2015"/>
      <c r="C270" s="2031"/>
      <c r="D270" s="2063"/>
      <c r="E270" s="2018"/>
      <c r="F270" s="2019"/>
      <c r="G270" s="2020"/>
    </row>
    <row r="271" spans="1:9" s="2002" customFormat="1" ht="25.5">
      <c r="A271" s="2011" t="s">
        <v>116</v>
      </c>
      <c r="B271" s="2011"/>
      <c r="C271" s="2080" t="s">
        <v>2229</v>
      </c>
      <c r="D271" s="2075"/>
      <c r="E271" s="2013"/>
      <c r="F271" s="2000"/>
      <c r="G271" s="2013"/>
    </row>
    <row r="272" spans="1:9" s="2002" customFormat="1">
      <c r="A272" s="2011"/>
      <c r="B272" s="2011"/>
      <c r="C272" s="2081" t="s">
        <v>2228</v>
      </c>
      <c r="D272" s="2075"/>
      <c r="E272" s="2013"/>
      <c r="F272" s="2000"/>
      <c r="G272" s="2013"/>
    </row>
    <row r="273" spans="1:8" s="2002" customFormat="1" ht="108.75" customHeight="1">
      <c r="A273" s="2011"/>
      <c r="B273" s="2011"/>
      <c r="C273" s="1984" t="s">
        <v>2227</v>
      </c>
      <c r="D273" s="2075"/>
      <c r="E273" s="2013"/>
      <c r="F273" s="2000"/>
      <c r="G273" s="2013"/>
    </row>
    <row r="274" spans="1:8" s="2002" customFormat="1" ht="25.5">
      <c r="A274" s="2011"/>
      <c r="B274" s="2011"/>
      <c r="C274" s="2082" t="s">
        <v>2226</v>
      </c>
      <c r="D274" s="2075"/>
      <c r="E274" s="2013"/>
      <c r="F274" s="2000"/>
      <c r="G274" s="2013"/>
    </row>
    <row r="275" spans="1:8" s="2002" customFormat="1">
      <c r="A275" s="2011"/>
      <c r="B275" s="2011"/>
      <c r="C275" s="2022" t="s">
        <v>2225</v>
      </c>
      <c r="D275" s="2014" t="s">
        <v>93</v>
      </c>
      <c r="E275" s="2004">
        <v>4</v>
      </c>
      <c r="F275" s="2005"/>
      <c r="G275" s="2004">
        <f>E275*F275</f>
        <v>0</v>
      </c>
    </row>
    <row r="276" spans="1:8" s="2021" customFormat="1">
      <c r="A276" s="2015"/>
      <c r="B276" s="2015"/>
      <c r="C276" s="2083"/>
      <c r="D276" s="2017"/>
      <c r="E276" s="2018"/>
      <c r="F276" s="2019"/>
      <c r="G276" s="2020"/>
    </row>
    <row r="277" spans="1:8" s="2021" customFormat="1">
      <c r="A277" s="2015"/>
      <c r="B277" s="2015"/>
      <c r="C277" s="2083"/>
      <c r="D277" s="2017"/>
      <c r="E277" s="2018"/>
      <c r="F277" s="2019"/>
      <c r="G277" s="2020"/>
    </row>
    <row r="278" spans="1:8" s="2021" customFormat="1">
      <c r="A278" s="2015"/>
      <c r="B278" s="2015"/>
      <c r="C278" s="2083"/>
      <c r="D278" s="2017"/>
      <c r="E278" s="2018"/>
      <c r="F278" s="2019"/>
      <c r="G278" s="2020"/>
    </row>
    <row r="279" spans="1:8" s="2021" customFormat="1">
      <c r="A279" s="2015"/>
      <c r="B279" s="2015"/>
      <c r="C279" s="2083"/>
      <c r="D279" s="2017"/>
      <c r="E279" s="2018"/>
      <c r="F279" s="2019"/>
      <c r="G279" s="2020"/>
    </row>
    <row r="280" spans="1:8" s="2021" customFormat="1">
      <c r="A280" s="2015"/>
      <c r="B280" s="2015"/>
      <c r="C280" s="2083"/>
      <c r="D280" s="2017"/>
      <c r="E280" s="2018"/>
      <c r="F280" s="2019"/>
      <c r="G280" s="2020"/>
    </row>
    <row r="281" spans="1:8" s="2002" customFormat="1">
      <c r="A281" s="2050"/>
      <c r="B281" s="2050"/>
      <c r="C281" s="2051" t="s">
        <v>2224</v>
      </c>
      <c r="D281" s="2052"/>
      <c r="E281" s="2053"/>
      <c r="F281" s="2054"/>
      <c r="G281" s="1096">
        <f>SUM(G195:G280)</f>
        <v>0</v>
      </c>
      <c r="H281" s="2055"/>
    </row>
    <row r="282" spans="1:8" s="2021" customFormat="1">
      <c r="A282" s="2056"/>
      <c r="B282" s="2056"/>
      <c r="C282" s="2083"/>
      <c r="D282" s="2058"/>
      <c r="E282" s="2018"/>
      <c r="F282" s="2019"/>
      <c r="G282" s="2020"/>
    </row>
    <row r="283" spans="1:8" s="2021" customFormat="1">
      <c r="A283" s="2015"/>
      <c r="B283" s="2015"/>
      <c r="C283" s="2015"/>
      <c r="D283" s="2084"/>
      <c r="E283" s="2018"/>
      <c r="F283" s="2019"/>
      <c r="G283" s="2020"/>
    </row>
    <row r="284" spans="1:8" s="2002" customFormat="1">
      <c r="C284" s="2009" t="s">
        <v>2223</v>
      </c>
      <c r="D284" s="2014"/>
      <c r="E284" s="2004"/>
      <c r="F284" s="2005"/>
      <c r="G284" s="2006"/>
    </row>
    <row r="285" spans="1:8" s="2002" customFormat="1">
      <c r="A285" s="2015"/>
      <c r="B285" s="2015"/>
      <c r="C285" s="2068"/>
      <c r="D285" s="2017"/>
      <c r="E285" s="2018"/>
      <c r="F285" s="2019"/>
      <c r="G285" s="2020"/>
    </row>
    <row r="286" spans="1:8" s="2021" customFormat="1">
      <c r="A286" s="2056"/>
      <c r="B286" s="2056"/>
      <c r="C286" s="2016"/>
      <c r="D286" s="2058"/>
      <c r="E286" s="2059"/>
      <c r="F286" s="2060"/>
      <c r="G286" s="2061"/>
    </row>
    <row r="287" spans="1:8" s="2011" customFormat="1" ht="25.5">
      <c r="A287" s="2032" t="s">
        <v>1</v>
      </c>
      <c r="C287" s="946" t="s">
        <v>2222</v>
      </c>
      <c r="D287" s="1998"/>
      <c r="E287" s="2012"/>
      <c r="F287" s="2039"/>
    </row>
    <row r="288" spans="1:8" s="2011" customFormat="1">
      <c r="A288" s="2032"/>
      <c r="C288" s="2085" t="s">
        <v>31</v>
      </c>
      <c r="D288" s="1998"/>
      <c r="E288" s="2012"/>
      <c r="F288" s="2039"/>
    </row>
    <row r="289" spans="1:9" s="2002" customFormat="1" ht="107.25" customHeight="1">
      <c r="C289" s="2085" t="s">
        <v>2217</v>
      </c>
      <c r="D289" s="2014"/>
      <c r="F289" s="2048"/>
      <c r="I289" s="1984"/>
    </row>
    <row r="290" spans="1:9" s="2002" customFormat="1">
      <c r="A290" s="2055"/>
      <c r="B290" s="2055"/>
      <c r="C290" s="1984" t="s">
        <v>2216</v>
      </c>
      <c r="F290" s="2086"/>
      <c r="G290" s="1984"/>
    </row>
    <row r="291" spans="1:9" s="2002" customFormat="1" ht="54.75" customHeight="1">
      <c r="C291" s="2085" t="s">
        <v>2221</v>
      </c>
      <c r="D291" s="2014"/>
      <c r="F291" s="2048"/>
      <c r="I291" s="1984"/>
    </row>
    <row r="292" spans="1:9" s="2002" customFormat="1" ht="25.5">
      <c r="A292" s="2055"/>
      <c r="B292" s="2055"/>
      <c r="C292" s="1984" t="s">
        <v>2214</v>
      </c>
      <c r="D292" s="2087"/>
      <c r="F292" s="2086"/>
      <c r="G292" s="1984"/>
    </row>
    <row r="293" spans="1:9" s="2002" customFormat="1" ht="14.25">
      <c r="A293" s="2055"/>
      <c r="B293" s="2055"/>
      <c r="C293" s="1984" t="s">
        <v>2194</v>
      </c>
      <c r="D293" s="2024" t="s">
        <v>2193</v>
      </c>
      <c r="E293" s="2088">
        <v>962</v>
      </c>
      <c r="F293" s="2089"/>
      <c r="G293" s="2004">
        <f>E293*F293</f>
        <v>0</v>
      </c>
    </row>
    <row r="294" spans="1:9" s="2002" customFormat="1" ht="14.25">
      <c r="A294" s="2055"/>
      <c r="B294" s="2055"/>
      <c r="C294" s="1984" t="s">
        <v>2192</v>
      </c>
      <c r="D294" s="2024" t="s">
        <v>2145</v>
      </c>
      <c r="E294" s="2088">
        <v>142</v>
      </c>
      <c r="F294" s="2089"/>
      <c r="G294" s="2004">
        <f>E294*F294</f>
        <v>0</v>
      </c>
    </row>
    <row r="295" spans="1:9" s="2002" customFormat="1">
      <c r="A295" s="2055"/>
      <c r="B295" s="2055"/>
      <c r="C295" s="1984" t="s">
        <v>2191</v>
      </c>
      <c r="D295" s="2024" t="s">
        <v>265</v>
      </c>
      <c r="E295" s="2088">
        <v>14200</v>
      </c>
      <c r="F295" s="2089"/>
      <c r="G295" s="2004">
        <f>E295*F295</f>
        <v>0</v>
      </c>
    </row>
    <row r="296" spans="1:9" s="2002" customFormat="1">
      <c r="A296" s="2055"/>
      <c r="B296" s="2055"/>
      <c r="C296" s="1984" t="s">
        <v>2213</v>
      </c>
      <c r="D296" s="2024" t="s">
        <v>2212</v>
      </c>
      <c r="E296" s="2088">
        <v>165</v>
      </c>
      <c r="F296" s="2089"/>
      <c r="G296" s="2004">
        <f>E296*F296</f>
        <v>0</v>
      </c>
    </row>
    <row r="297" spans="1:9" s="2002" customFormat="1">
      <c r="A297" s="2055"/>
      <c r="B297" s="2055"/>
      <c r="C297" s="1984" t="s">
        <v>2211</v>
      </c>
      <c r="D297" s="2024" t="s">
        <v>2210</v>
      </c>
      <c r="E297" s="2088">
        <v>165</v>
      </c>
      <c r="F297" s="2089"/>
      <c r="G297" s="2004">
        <f>E297*F297</f>
        <v>0</v>
      </c>
    </row>
    <row r="298" spans="1:9" s="2025" customFormat="1" ht="12.75" customHeight="1">
      <c r="A298" s="2090"/>
      <c r="B298" s="2090"/>
      <c r="C298" s="2065"/>
      <c r="D298" s="2091"/>
      <c r="F298" s="2092"/>
      <c r="G298" s="2093"/>
    </row>
    <row r="299" spans="1:9" s="2011" customFormat="1" ht="25.5">
      <c r="A299" s="2032" t="s">
        <v>94</v>
      </c>
      <c r="C299" s="946" t="s">
        <v>2220</v>
      </c>
      <c r="D299" s="1998"/>
      <c r="E299" s="2012"/>
      <c r="F299" s="2039"/>
    </row>
    <row r="300" spans="1:9" s="2011" customFormat="1">
      <c r="A300" s="2032"/>
      <c r="C300" s="2085" t="s">
        <v>31</v>
      </c>
      <c r="D300" s="1998"/>
      <c r="E300" s="2012"/>
      <c r="F300" s="2039"/>
    </row>
    <row r="301" spans="1:9" s="2002" customFormat="1" ht="101.25" customHeight="1">
      <c r="C301" s="2085" t="s">
        <v>2217</v>
      </c>
      <c r="D301" s="2014"/>
      <c r="F301" s="2048"/>
      <c r="I301" s="1984"/>
    </row>
    <row r="302" spans="1:9" s="2002" customFormat="1">
      <c r="A302" s="2055"/>
      <c r="B302" s="2055"/>
      <c r="C302" s="1984" t="s">
        <v>2216</v>
      </c>
      <c r="F302" s="2086"/>
      <c r="G302" s="1984"/>
    </row>
    <row r="303" spans="1:9" s="2002" customFormat="1" ht="66" customHeight="1">
      <c r="C303" s="2085" t="s">
        <v>3516</v>
      </c>
      <c r="D303" s="2014"/>
      <c r="F303" s="2048"/>
      <c r="I303" s="1984"/>
    </row>
    <row r="304" spans="1:9" s="2002" customFormat="1" ht="25.5">
      <c r="A304" s="2055"/>
      <c r="B304" s="2055"/>
      <c r="C304" s="1984" t="s">
        <v>2214</v>
      </c>
      <c r="D304" s="2087"/>
      <c r="F304" s="2086"/>
      <c r="G304" s="1984"/>
    </row>
    <row r="305" spans="1:9" s="2002" customFormat="1" ht="14.25">
      <c r="A305" s="2055"/>
      <c r="B305" s="2055"/>
      <c r="C305" s="1984" t="s">
        <v>2194</v>
      </c>
      <c r="D305" s="2024" t="s">
        <v>2193</v>
      </c>
      <c r="E305" s="2088">
        <v>384</v>
      </c>
      <c r="F305" s="2089"/>
      <c r="G305" s="2004">
        <f>E305*F305</f>
        <v>0</v>
      </c>
    </row>
    <row r="306" spans="1:9" s="2002" customFormat="1" ht="14.25">
      <c r="A306" s="2055"/>
      <c r="B306" s="2055"/>
      <c r="C306" s="1984" t="s">
        <v>2192</v>
      </c>
      <c r="D306" s="2024" t="s">
        <v>2145</v>
      </c>
      <c r="E306" s="2088">
        <v>68</v>
      </c>
      <c r="F306" s="2089"/>
      <c r="G306" s="2004">
        <f>E306*F306</f>
        <v>0</v>
      </c>
    </row>
    <row r="307" spans="1:9" s="2002" customFormat="1">
      <c r="A307" s="2055"/>
      <c r="B307" s="2055"/>
      <c r="C307" s="1984" t="s">
        <v>2191</v>
      </c>
      <c r="D307" s="2024" t="s">
        <v>265</v>
      </c>
      <c r="E307" s="2088">
        <v>6800</v>
      </c>
      <c r="F307" s="2089"/>
      <c r="G307" s="2004">
        <f>E307*F307</f>
        <v>0</v>
      </c>
    </row>
    <row r="308" spans="1:9" s="2002" customFormat="1">
      <c r="A308" s="2055"/>
      <c r="B308" s="2055"/>
      <c r="C308" s="1984" t="s">
        <v>2213</v>
      </c>
      <c r="D308" s="2024" t="s">
        <v>2212</v>
      </c>
      <c r="E308" s="2088">
        <v>70</v>
      </c>
      <c r="F308" s="2089"/>
      <c r="G308" s="2004">
        <f>E308*F308</f>
        <v>0</v>
      </c>
    </row>
    <row r="309" spans="1:9" s="2002" customFormat="1">
      <c r="A309" s="2055"/>
      <c r="B309" s="2055"/>
      <c r="C309" s="1984" t="s">
        <v>2211</v>
      </c>
      <c r="D309" s="2024" t="s">
        <v>2210</v>
      </c>
      <c r="E309" s="2088">
        <v>70</v>
      </c>
      <c r="F309" s="2089"/>
      <c r="G309" s="2004">
        <f>E309*F309</f>
        <v>0</v>
      </c>
    </row>
    <row r="310" spans="1:9" s="2015" customFormat="1">
      <c r="A310" s="2056"/>
      <c r="B310" s="2056"/>
      <c r="C310" s="2016"/>
      <c r="D310" s="2063"/>
      <c r="E310" s="2059"/>
      <c r="F310" s="2060"/>
      <c r="G310" s="2018"/>
    </row>
    <row r="311" spans="1:9" s="2011" customFormat="1" ht="25.5">
      <c r="A311" s="2032" t="s">
        <v>97</v>
      </c>
      <c r="C311" s="946" t="s">
        <v>2219</v>
      </c>
      <c r="D311" s="1998"/>
      <c r="E311" s="2012"/>
      <c r="F311" s="2039"/>
    </row>
    <row r="312" spans="1:9" s="2011" customFormat="1">
      <c r="A312" s="2032"/>
      <c r="C312" s="2085" t="s">
        <v>31</v>
      </c>
      <c r="D312" s="1998"/>
      <c r="E312" s="2012"/>
      <c r="F312" s="2039"/>
    </row>
    <row r="313" spans="1:9" s="2002" customFormat="1" ht="101.25" customHeight="1">
      <c r="C313" s="2085" t="s">
        <v>2217</v>
      </c>
      <c r="D313" s="2014"/>
      <c r="F313" s="2048"/>
      <c r="I313" s="1984"/>
    </row>
    <row r="314" spans="1:9" s="2002" customFormat="1">
      <c r="A314" s="2055"/>
      <c r="B314" s="2055"/>
      <c r="C314" s="1984" t="s">
        <v>2216</v>
      </c>
      <c r="F314" s="2086"/>
      <c r="G314" s="1984"/>
    </row>
    <row r="315" spans="1:9" s="2002" customFormat="1" ht="66" customHeight="1">
      <c r="C315" s="2085" t="s">
        <v>3517</v>
      </c>
      <c r="D315" s="2014"/>
      <c r="F315" s="2048"/>
      <c r="I315" s="1984"/>
    </row>
    <row r="316" spans="1:9" s="2002" customFormat="1" ht="25.5">
      <c r="A316" s="2055"/>
      <c r="B316" s="2055"/>
      <c r="C316" s="1984" t="s">
        <v>2214</v>
      </c>
      <c r="D316" s="2087"/>
      <c r="F316" s="2086"/>
      <c r="G316" s="1984"/>
    </row>
    <row r="317" spans="1:9" s="2002" customFormat="1" ht="14.25">
      <c r="A317" s="2055"/>
      <c r="B317" s="2055"/>
      <c r="C317" s="1984" t="s">
        <v>2194</v>
      </c>
      <c r="D317" s="2024" t="s">
        <v>2193</v>
      </c>
      <c r="E317" s="2088">
        <v>425</v>
      </c>
      <c r="F317" s="2089"/>
      <c r="G317" s="2004">
        <f>E317*F317</f>
        <v>0</v>
      </c>
    </row>
    <row r="318" spans="1:9" s="2002" customFormat="1" ht="14.25">
      <c r="A318" s="2055"/>
      <c r="B318" s="2055"/>
      <c r="C318" s="1984" t="s">
        <v>2192</v>
      </c>
      <c r="D318" s="2024" t="s">
        <v>2145</v>
      </c>
      <c r="E318" s="2088">
        <v>67</v>
      </c>
      <c r="F318" s="2089"/>
      <c r="G318" s="2004">
        <f>E318*F318</f>
        <v>0</v>
      </c>
    </row>
    <row r="319" spans="1:9" s="2002" customFormat="1">
      <c r="A319" s="2055"/>
      <c r="B319" s="2055"/>
      <c r="C319" s="1984" t="s">
        <v>2191</v>
      </c>
      <c r="D319" s="2024" t="s">
        <v>265</v>
      </c>
      <c r="E319" s="2088">
        <v>6700</v>
      </c>
      <c r="F319" s="2089"/>
      <c r="G319" s="2004">
        <f>E319*F319</f>
        <v>0</v>
      </c>
    </row>
    <row r="320" spans="1:9" s="2002" customFormat="1">
      <c r="A320" s="2055"/>
      <c r="B320" s="2055"/>
      <c r="C320" s="1984" t="s">
        <v>2213</v>
      </c>
      <c r="D320" s="2024" t="s">
        <v>2212</v>
      </c>
      <c r="E320" s="2088">
        <v>37</v>
      </c>
      <c r="F320" s="2089"/>
      <c r="G320" s="2004">
        <f>E320*F320</f>
        <v>0</v>
      </c>
    </row>
    <row r="321" spans="1:9" s="2002" customFormat="1">
      <c r="A321" s="2055"/>
      <c r="B321" s="2055"/>
      <c r="C321" s="1984" t="s">
        <v>2211</v>
      </c>
      <c r="D321" s="2024" t="s">
        <v>2210</v>
      </c>
      <c r="E321" s="2088">
        <v>37</v>
      </c>
      <c r="F321" s="2089"/>
      <c r="G321" s="2004">
        <f>E321*F321</f>
        <v>0</v>
      </c>
    </row>
    <row r="322" spans="1:9" s="2002" customFormat="1">
      <c r="A322" s="2055"/>
      <c r="B322" s="2055"/>
      <c r="C322" s="1984"/>
      <c r="D322" s="2024"/>
      <c r="E322" s="2088"/>
      <c r="F322" s="2089"/>
      <c r="G322" s="2004"/>
    </row>
    <row r="323" spans="1:9" s="2011" customFormat="1" ht="25.5">
      <c r="A323" s="2032" t="s">
        <v>98</v>
      </c>
      <c r="C323" s="946" t="s">
        <v>2218</v>
      </c>
      <c r="D323" s="1998"/>
      <c r="E323" s="2012"/>
      <c r="F323" s="2039"/>
    </row>
    <row r="324" spans="1:9" s="2011" customFormat="1">
      <c r="A324" s="2032"/>
      <c r="C324" s="2085" t="s">
        <v>31</v>
      </c>
      <c r="D324" s="1998"/>
      <c r="E324" s="2012"/>
      <c r="F324" s="2039"/>
    </row>
    <row r="325" spans="1:9" s="2002" customFormat="1" ht="101.25" customHeight="1">
      <c r="C325" s="2085" t="s">
        <v>2217</v>
      </c>
      <c r="D325" s="2014"/>
      <c r="F325" s="2048"/>
      <c r="I325" s="1984"/>
    </row>
    <row r="326" spans="1:9" s="2002" customFormat="1">
      <c r="A326" s="2055"/>
      <c r="B326" s="2055"/>
      <c r="C326" s="1984" t="s">
        <v>2216</v>
      </c>
      <c r="F326" s="2086"/>
      <c r="G326" s="1984"/>
    </row>
    <row r="327" spans="1:9" s="2002" customFormat="1" ht="51">
      <c r="C327" s="2085" t="s">
        <v>2215</v>
      </c>
      <c r="D327" s="2014"/>
      <c r="F327" s="2048"/>
      <c r="I327" s="1984"/>
    </row>
    <row r="328" spans="1:9" s="2002" customFormat="1" ht="25.5">
      <c r="A328" s="2055"/>
      <c r="B328" s="2055"/>
      <c r="C328" s="1984" t="s">
        <v>2214</v>
      </c>
      <c r="D328" s="2087"/>
      <c r="F328" s="2086"/>
      <c r="G328" s="1984"/>
    </row>
    <row r="329" spans="1:9" s="2002" customFormat="1" ht="14.25">
      <c r="A329" s="2055"/>
      <c r="B329" s="2055"/>
      <c r="C329" s="1984" t="s">
        <v>2194</v>
      </c>
      <c r="D329" s="2024" t="s">
        <v>2193</v>
      </c>
      <c r="E329" s="2088">
        <v>348</v>
      </c>
      <c r="F329" s="2089"/>
      <c r="G329" s="2004">
        <f>E329*F329</f>
        <v>0</v>
      </c>
    </row>
    <row r="330" spans="1:9" s="2002" customFormat="1" ht="14.25">
      <c r="A330" s="2055"/>
      <c r="B330" s="2055"/>
      <c r="C330" s="1984" t="s">
        <v>2192</v>
      </c>
      <c r="D330" s="2024" t="s">
        <v>2145</v>
      </c>
      <c r="E330" s="2088">
        <v>60</v>
      </c>
      <c r="F330" s="2089"/>
      <c r="G330" s="2004">
        <f>E330*F330</f>
        <v>0</v>
      </c>
    </row>
    <row r="331" spans="1:9" s="2002" customFormat="1">
      <c r="A331" s="2055"/>
      <c r="B331" s="2055"/>
      <c r="C331" s="1984" t="s">
        <v>2191</v>
      </c>
      <c r="D331" s="2024" t="s">
        <v>265</v>
      </c>
      <c r="E331" s="2088">
        <v>6000</v>
      </c>
      <c r="F331" s="2089"/>
      <c r="G331" s="2004">
        <f>E331*F331</f>
        <v>0</v>
      </c>
    </row>
    <row r="332" spans="1:9" s="2002" customFormat="1">
      <c r="A332" s="2055"/>
      <c r="B332" s="2055"/>
      <c r="C332" s="1984" t="s">
        <v>2213</v>
      </c>
      <c r="D332" s="2024" t="s">
        <v>2212</v>
      </c>
      <c r="E332" s="2088">
        <v>46</v>
      </c>
      <c r="F332" s="2089"/>
      <c r="G332" s="2004">
        <f>E332*F332</f>
        <v>0</v>
      </c>
    </row>
    <row r="333" spans="1:9" s="2002" customFormat="1">
      <c r="A333" s="2055"/>
      <c r="B333" s="2055"/>
      <c r="C333" s="1984" t="s">
        <v>2211</v>
      </c>
      <c r="D333" s="2024" t="s">
        <v>2210</v>
      </c>
      <c r="E333" s="2088">
        <v>80</v>
      </c>
      <c r="F333" s="2089"/>
      <c r="G333" s="2004">
        <f>E333*F333</f>
        <v>0</v>
      </c>
    </row>
    <row r="334" spans="1:9" s="2015" customFormat="1">
      <c r="A334" s="2056"/>
      <c r="B334" s="2056"/>
      <c r="C334" s="2016"/>
      <c r="D334" s="2063"/>
      <c r="E334" s="2059"/>
      <c r="F334" s="2060"/>
      <c r="G334" s="2018"/>
    </row>
    <row r="335" spans="1:9" s="2025" customFormat="1">
      <c r="A335" s="2094"/>
      <c r="B335" s="2094"/>
      <c r="C335" s="2095"/>
      <c r="D335" s="2066"/>
      <c r="E335" s="2096"/>
      <c r="F335" s="2097"/>
      <c r="G335" s="2028"/>
    </row>
    <row r="336" spans="1:9" s="2011" customFormat="1">
      <c r="A336" s="2011" t="s">
        <v>101</v>
      </c>
      <c r="C336" s="2003" t="s">
        <v>2209</v>
      </c>
      <c r="D336" s="2075"/>
      <c r="E336" s="2013"/>
      <c r="F336" s="2000"/>
      <c r="G336" s="2013"/>
    </row>
    <row r="337" spans="1:7" s="2002" customFormat="1" ht="117.75" customHeight="1">
      <c r="A337" s="2055"/>
      <c r="B337" s="2055"/>
      <c r="C337" s="1984" t="s">
        <v>2208</v>
      </c>
      <c r="D337" s="2024"/>
      <c r="E337" s="2088"/>
      <c r="F337" s="2098"/>
      <c r="G337" s="2004"/>
    </row>
    <row r="338" spans="1:7" s="2002" customFormat="1" ht="38.25">
      <c r="A338" s="2055"/>
      <c r="B338" s="2055"/>
      <c r="C338" s="1984" t="s">
        <v>2207</v>
      </c>
      <c r="D338" s="2024"/>
      <c r="E338" s="2088"/>
      <c r="F338" s="2098"/>
      <c r="G338" s="2004"/>
    </row>
    <row r="339" spans="1:7" s="2002" customFormat="1">
      <c r="A339" s="2047"/>
      <c r="B339" s="2047"/>
      <c r="C339" s="936"/>
      <c r="D339" s="2014" t="s">
        <v>2119</v>
      </c>
      <c r="E339" s="2004">
        <v>205</v>
      </c>
      <c r="F339" s="2005"/>
      <c r="G339" s="2004">
        <f>E339*F339</f>
        <v>0</v>
      </c>
    </row>
    <row r="340" spans="1:7" s="2002" customFormat="1">
      <c r="A340" s="2047"/>
      <c r="B340" s="2047"/>
      <c r="C340" s="2099"/>
      <c r="D340" s="2024"/>
      <c r="E340" s="2088"/>
      <c r="F340" s="2089"/>
      <c r="G340" s="2004"/>
    </row>
    <row r="341" spans="1:7" s="2011" customFormat="1" ht="25.5">
      <c r="A341" s="2100" t="s">
        <v>110</v>
      </c>
      <c r="B341" s="2100"/>
      <c r="C341" s="2012" t="s">
        <v>2206</v>
      </c>
      <c r="D341" s="2075"/>
      <c r="E341" s="2101"/>
      <c r="F341" s="2102"/>
      <c r="G341" s="2013"/>
    </row>
    <row r="342" spans="1:7" s="2002" customFormat="1" ht="63.75">
      <c r="A342" s="2047"/>
      <c r="B342" s="2047"/>
      <c r="C342" s="1984" t="s">
        <v>2205</v>
      </c>
      <c r="D342" s="2024"/>
      <c r="E342" s="2088"/>
      <c r="F342" s="2089"/>
      <c r="G342" s="2004"/>
    </row>
    <row r="343" spans="1:7" s="2002" customFormat="1" ht="25.5" customHeight="1">
      <c r="A343" s="2047"/>
      <c r="B343" s="2047"/>
      <c r="C343" s="1984" t="s">
        <v>2204</v>
      </c>
      <c r="D343" s="2024"/>
      <c r="E343" s="2088"/>
      <c r="F343" s="2089"/>
      <c r="G343" s="2004"/>
    </row>
    <row r="344" spans="1:7" s="2002" customFormat="1">
      <c r="A344" s="2047"/>
      <c r="B344" s="2047"/>
      <c r="C344" s="2076" t="s">
        <v>2203</v>
      </c>
      <c r="D344" s="2024"/>
      <c r="E344" s="2088"/>
      <c r="F344" s="2089"/>
      <c r="G344" s="2004"/>
    </row>
    <row r="345" spans="1:7" s="2002" customFormat="1">
      <c r="A345" s="2047"/>
      <c r="B345" s="2047"/>
      <c r="C345" s="2099" t="s">
        <v>2202</v>
      </c>
      <c r="D345" s="2024" t="s">
        <v>93</v>
      </c>
      <c r="E345" s="2088">
        <v>2</v>
      </c>
      <c r="F345" s="2089"/>
      <c r="G345" s="2004">
        <f>E345*F345</f>
        <v>0</v>
      </c>
    </row>
    <row r="346" spans="1:7" s="2002" customFormat="1">
      <c r="B346" s="2047"/>
      <c r="C346" s="936"/>
      <c r="D346" s="2024"/>
      <c r="E346" s="2004"/>
      <c r="F346" s="2005"/>
      <c r="G346" s="2006"/>
    </row>
    <row r="347" spans="1:7" s="2011" customFormat="1" ht="25.5">
      <c r="A347" s="2100" t="s">
        <v>116</v>
      </c>
      <c r="B347" s="2100"/>
      <c r="C347" s="2012" t="s">
        <v>2201</v>
      </c>
      <c r="D347" s="2075"/>
      <c r="E347" s="2101"/>
      <c r="F347" s="2102"/>
      <c r="G347" s="2013"/>
    </row>
    <row r="348" spans="1:7" s="2002" customFormat="1" ht="104.25" customHeight="1">
      <c r="A348" s="2047"/>
      <c r="B348" s="2047"/>
      <c r="C348" s="1984" t="s">
        <v>2200</v>
      </c>
      <c r="D348" s="2024"/>
      <c r="E348" s="2088"/>
      <c r="F348" s="2089"/>
      <c r="G348" s="2004"/>
    </row>
    <row r="349" spans="1:7" s="2002" customFormat="1" ht="63.75">
      <c r="A349" s="2055"/>
      <c r="B349" s="2055"/>
      <c r="C349" s="1984" t="s">
        <v>2199</v>
      </c>
      <c r="D349" s="2024"/>
      <c r="E349" s="2088"/>
      <c r="F349" s="2089"/>
      <c r="G349" s="2004"/>
    </row>
    <row r="350" spans="1:7" s="2002" customFormat="1">
      <c r="A350" s="2047"/>
      <c r="B350" s="2047"/>
      <c r="C350" s="2099" t="s">
        <v>2198</v>
      </c>
      <c r="D350" s="2024" t="s">
        <v>93</v>
      </c>
      <c r="E350" s="2088">
        <v>3</v>
      </c>
      <c r="F350" s="2089"/>
      <c r="G350" s="2004">
        <f>E350*F350</f>
        <v>0</v>
      </c>
    </row>
    <row r="351" spans="1:7" s="2002" customFormat="1">
      <c r="A351" s="2103"/>
      <c r="B351" s="2103"/>
      <c r="C351" s="2104"/>
      <c r="D351" s="2063"/>
      <c r="E351" s="2059"/>
      <c r="F351" s="2060"/>
      <c r="G351" s="2018"/>
    </row>
    <row r="352" spans="1:7" s="2011" customFormat="1">
      <c r="A352" s="2032" t="s">
        <v>120</v>
      </c>
      <c r="C352" s="2011" t="s">
        <v>2197</v>
      </c>
      <c r="D352" s="1998"/>
      <c r="E352" s="2012"/>
      <c r="F352" s="2039"/>
    </row>
    <row r="353" spans="1:9" s="2011" customFormat="1">
      <c r="A353" s="2032"/>
      <c r="C353" s="2085" t="s">
        <v>31</v>
      </c>
      <c r="D353" s="1998"/>
      <c r="E353" s="2012"/>
      <c r="F353" s="2039"/>
    </row>
    <row r="354" spans="1:9" s="2002" customFormat="1" ht="79.5" customHeight="1">
      <c r="C354" s="2085" t="s">
        <v>2196</v>
      </c>
      <c r="D354" s="2014"/>
      <c r="F354" s="2048"/>
      <c r="I354" s="1984"/>
    </row>
    <row r="355" spans="1:9" s="2002" customFormat="1">
      <c r="A355" s="2055"/>
      <c r="B355" s="2055"/>
      <c r="C355" s="1984" t="s">
        <v>2195</v>
      </c>
      <c r="D355" s="2024"/>
      <c r="E355" s="2088"/>
      <c r="F355" s="2089"/>
      <c r="G355" s="2004"/>
    </row>
    <row r="356" spans="1:9" s="2002" customFormat="1" ht="14.25">
      <c r="A356" s="2055"/>
      <c r="B356" s="2055"/>
      <c r="C356" s="1984" t="s">
        <v>2194</v>
      </c>
      <c r="D356" s="2024" t="s">
        <v>2193</v>
      </c>
      <c r="E356" s="2088">
        <v>750</v>
      </c>
      <c r="F356" s="2089"/>
      <c r="G356" s="2004">
        <f>E356*F356</f>
        <v>0</v>
      </c>
    </row>
    <row r="357" spans="1:9" s="2002" customFormat="1" ht="14.25">
      <c r="A357" s="2055"/>
      <c r="B357" s="2055"/>
      <c r="C357" s="1984" t="s">
        <v>2192</v>
      </c>
      <c r="D357" s="2024" t="s">
        <v>2145</v>
      </c>
      <c r="E357" s="2088">
        <v>76</v>
      </c>
      <c r="F357" s="2089"/>
      <c r="G357" s="2004">
        <f>E357*F357</f>
        <v>0</v>
      </c>
    </row>
    <row r="358" spans="1:9" s="2002" customFormat="1">
      <c r="A358" s="2055"/>
      <c r="B358" s="2055"/>
      <c r="C358" s="1984" t="s">
        <v>2191</v>
      </c>
      <c r="D358" s="2024" t="s">
        <v>265</v>
      </c>
      <c r="E358" s="2088">
        <v>7600</v>
      </c>
      <c r="F358" s="2089"/>
      <c r="G358" s="2004">
        <f>E358*F358</f>
        <v>0</v>
      </c>
    </row>
    <row r="359" spans="1:9" s="2002" customFormat="1">
      <c r="A359" s="2055"/>
      <c r="B359" s="2055"/>
      <c r="C359" s="1984"/>
      <c r="D359" s="2024"/>
      <c r="E359" s="2088"/>
      <c r="F359" s="2089"/>
      <c r="G359" s="2004"/>
    </row>
    <row r="360" spans="1:9" s="2021" customFormat="1">
      <c r="A360" s="2103"/>
      <c r="B360" s="2103"/>
      <c r="C360" s="2105"/>
      <c r="D360" s="2017"/>
      <c r="E360" s="2018"/>
      <c r="F360" s="2019"/>
      <c r="G360" s="2020"/>
    </row>
    <row r="361" spans="1:9" s="2021" customFormat="1">
      <c r="A361" s="2056"/>
      <c r="B361" s="2056"/>
      <c r="C361" s="2106"/>
      <c r="D361" s="2063"/>
      <c r="E361" s="2059"/>
      <c r="F361" s="2060"/>
      <c r="G361" s="2018"/>
    </row>
    <row r="362" spans="1:9" s="2021" customFormat="1" ht="12.75" customHeight="1">
      <c r="A362" s="2015"/>
      <c r="B362" s="2015"/>
      <c r="C362" s="2016"/>
      <c r="D362" s="2015"/>
      <c r="E362" s="2018"/>
      <c r="F362" s="2107"/>
      <c r="G362" s="2108"/>
    </row>
    <row r="363" spans="1:9" s="2002" customFormat="1">
      <c r="A363" s="2050"/>
      <c r="B363" s="2050"/>
      <c r="C363" s="2051" t="s">
        <v>2190</v>
      </c>
      <c r="D363" s="2052"/>
      <c r="E363" s="2053"/>
      <c r="F363" s="2054"/>
      <c r="G363" s="1096">
        <f>SUM(G291:G362)</f>
        <v>0</v>
      </c>
    </row>
    <row r="364" spans="1:9" s="2021" customFormat="1" ht="12.75" customHeight="1">
      <c r="A364" s="2015"/>
      <c r="B364" s="2015"/>
      <c r="C364" s="2057"/>
      <c r="D364" s="2069"/>
      <c r="E364" s="2109"/>
      <c r="F364" s="2019"/>
      <c r="G364" s="2020"/>
    </row>
    <row r="365" spans="1:9" s="2002" customFormat="1">
      <c r="C365" s="2009" t="s">
        <v>2103</v>
      </c>
      <c r="D365" s="2014"/>
      <c r="E365" s="2004"/>
      <c r="F365" s="2005"/>
      <c r="G365" s="2006"/>
    </row>
    <row r="366" spans="1:9" s="2002" customFormat="1">
      <c r="C366" s="2009"/>
      <c r="D366" s="2014"/>
      <c r="E366" s="2004"/>
      <c r="F366" s="2005"/>
      <c r="G366" s="2006"/>
    </row>
    <row r="367" spans="1:9" s="2011" customFormat="1">
      <c r="A367" s="2011" t="s">
        <v>1</v>
      </c>
      <c r="C367" s="2003" t="s">
        <v>2189</v>
      </c>
      <c r="D367" s="1998"/>
      <c r="F367" s="2000"/>
      <c r="G367" s="2001"/>
    </row>
    <row r="368" spans="1:9" s="2002" customFormat="1" ht="153">
      <c r="C368" s="936" t="s">
        <v>2188</v>
      </c>
      <c r="D368" s="2014"/>
      <c r="F368" s="2005"/>
      <c r="G368" s="2006"/>
    </row>
    <row r="369" spans="1:7" s="2002" customFormat="1">
      <c r="C369" s="936" t="s">
        <v>2176</v>
      </c>
      <c r="D369" s="2002" t="s">
        <v>1262</v>
      </c>
      <c r="E369" s="2088">
        <v>12</v>
      </c>
      <c r="F369" s="2089"/>
      <c r="G369" s="2004">
        <f>E369*F369</f>
        <v>0</v>
      </c>
    </row>
    <row r="370" spans="1:7" s="2002" customFormat="1">
      <c r="C370" s="936"/>
      <c r="E370" s="2088"/>
      <c r="F370" s="2089"/>
      <c r="G370" s="2004"/>
    </row>
    <row r="371" spans="1:7" s="2011" customFormat="1">
      <c r="A371" s="2011" t="s">
        <v>94</v>
      </c>
      <c r="C371" s="2003" t="s">
        <v>2187</v>
      </c>
      <c r="D371" s="1998"/>
      <c r="F371" s="2000"/>
      <c r="G371" s="2001"/>
    </row>
    <row r="372" spans="1:7" s="2002" customFormat="1" ht="76.5">
      <c r="C372" s="1984" t="s">
        <v>2186</v>
      </c>
      <c r="E372" s="2088"/>
      <c r="F372" s="2089"/>
      <c r="G372" s="2004"/>
    </row>
    <row r="373" spans="1:7" s="2002" customFormat="1" ht="25.5">
      <c r="C373" s="1984" t="s">
        <v>2171</v>
      </c>
      <c r="E373" s="2088"/>
      <c r="F373" s="2089"/>
      <c r="G373" s="2004"/>
    </row>
    <row r="374" spans="1:7" s="2002" customFormat="1" ht="51">
      <c r="C374" s="1984" t="s">
        <v>2185</v>
      </c>
      <c r="E374" s="2088"/>
      <c r="F374" s="2089"/>
      <c r="G374" s="2004"/>
    </row>
    <row r="375" spans="1:7" s="2002" customFormat="1" ht="63.75">
      <c r="C375" s="2030" t="s">
        <v>2184</v>
      </c>
      <c r="D375" s="2014"/>
      <c r="F375" s="2005"/>
      <c r="G375" s="2006"/>
    </row>
    <row r="376" spans="1:7" s="2002" customFormat="1">
      <c r="C376" s="1984" t="s">
        <v>2168</v>
      </c>
      <c r="D376" s="2014"/>
      <c r="F376" s="2005"/>
      <c r="G376" s="2006"/>
    </row>
    <row r="377" spans="1:7" s="2002" customFormat="1">
      <c r="C377" s="1984" t="s">
        <v>2167</v>
      </c>
      <c r="D377" s="2014"/>
      <c r="F377" s="2005"/>
      <c r="G377" s="2006"/>
    </row>
    <row r="378" spans="1:7" s="2002" customFormat="1">
      <c r="C378" s="2002" t="s">
        <v>2183</v>
      </c>
      <c r="D378" s="2014" t="s">
        <v>109</v>
      </c>
      <c r="E378" s="2004">
        <v>60</v>
      </c>
      <c r="F378" s="2005"/>
      <c r="G378" s="2004">
        <f>E378*F378</f>
        <v>0</v>
      </c>
    </row>
    <row r="379" spans="1:7" s="2002" customFormat="1">
      <c r="A379" s="2015"/>
      <c r="B379" s="2015"/>
      <c r="C379" s="2015"/>
      <c r="D379" s="2017"/>
      <c r="E379" s="2018"/>
      <c r="F379" s="2019"/>
      <c r="G379" s="2018"/>
    </row>
    <row r="380" spans="1:7" s="2011" customFormat="1">
      <c r="A380" s="2011" t="s">
        <v>97</v>
      </c>
      <c r="C380" s="2003" t="s">
        <v>2182</v>
      </c>
      <c r="D380" s="1998"/>
      <c r="F380" s="2000"/>
      <c r="G380" s="2001"/>
    </row>
    <row r="381" spans="1:7" s="2002" customFormat="1" ht="267.75">
      <c r="C381" s="2022" t="s">
        <v>2181</v>
      </c>
      <c r="D381" s="2014"/>
      <c r="E381" s="2004"/>
      <c r="F381" s="2005"/>
      <c r="G381" s="2004"/>
    </row>
    <row r="382" spans="1:7" s="2011" customFormat="1">
      <c r="C382" s="2110" t="s">
        <v>2180</v>
      </c>
      <c r="D382" s="2014" t="s">
        <v>109</v>
      </c>
      <c r="E382" s="2004">
        <v>40</v>
      </c>
      <c r="F382" s="2005"/>
      <c r="G382" s="2004">
        <f>E382*F382</f>
        <v>0</v>
      </c>
    </row>
    <row r="383" spans="1:7" s="2011" customFormat="1">
      <c r="C383" s="2110" t="s">
        <v>2179</v>
      </c>
      <c r="D383" s="2014" t="s">
        <v>109</v>
      </c>
      <c r="E383" s="2004">
        <v>130</v>
      </c>
      <c r="F383" s="2005"/>
      <c r="G383" s="2004">
        <f>E383*F383</f>
        <v>0</v>
      </c>
    </row>
    <row r="384" spans="1:7" s="2011" customFormat="1">
      <c r="A384" s="2111"/>
      <c r="B384" s="2111"/>
      <c r="C384" s="2112"/>
      <c r="D384" s="2017"/>
      <c r="E384" s="2018"/>
      <c r="F384" s="2019"/>
      <c r="G384" s="2018"/>
    </row>
    <row r="385" spans="1:7" s="2011" customFormat="1">
      <c r="A385" s="2011" t="s">
        <v>98</v>
      </c>
      <c r="C385" s="2003" t="s">
        <v>2178</v>
      </c>
      <c r="D385" s="1998"/>
      <c r="F385" s="2000"/>
      <c r="G385" s="2001"/>
    </row>
    <row r="386" spans="1:7" s="2002" customFormat="1" ht="165.75">
      <c r="C386" s="936" t="s">
        <v>2177</v>
      </c>
      <c r="D386" s="2014"/>
      <c r="F386" s="2005"/>
      <c r="G386" s="2006"/>
    </row>
    <row r="387" spans="1:7" s="2002" customFormat="1">
      <c r="C387" s="936" t="s">
        <v>2176</v>
      </c>
      <c r="E387" s="2088"/>
      <c r="F387" s="2089"/>
      <c r="G387" s="2004"/>
    </row>
    <row r="388" spans="1:7" s="2002" customFormat="1">
      <c r="C388" s="936" t="s">
        <v>2175</v>
      </c>
      <c r="D388" s="2002" t="s">
        <v>1262</v>
      </c>
      <c r="E388" s="2088">
        <v>2</v>
      </c>
      <c r="F388" s="2089"/>
      <c r="G388" s="2004">
        <f>E388*F388</f>
        <v>0</v>
      </c>
    </row>
    <row r="389" spans="1:7" s="2002" customFormat="1">
      <c r="C389" s="2002" t="s">
        <v>2174</v>
      </c>
      <c r="D389" s="2002" t="s">
        <v>1262</v>
      </c>
      <c r="E389" s="2088">
        <v>4</v>
      </c>
      <c r="F389" s="2089"/>
      <c r="G389" s="2004">
        <f>E389*F389</f>
        <v>0</v>
      </c>
    </row>
    <row r="390" spans="1:7" s="2002" customFormat="1">
      <c r="A390" s="2015"/>
      <c r="B390" s="2015"/>
      <c r="C390" s="2015"/>
      <c r="D390" s="2015"/>
      <c r="E390" s="2059"/>
      <c r="F390" s="2060"/>
      <c r="G390" s="2018"/>
    </row>
    <row r="391" spans="1:7" s="2002" customFormat="1">
      <c r="A391" s="2015"/>
      <c r="B391" s="2015"/>
      <c r="C391" s="2015"/>
      <c r="D391" s="2015"/>
      <c r="E391" s="2059"/>
      <c r="F391" s="2060"/>
      <c r="G391" s="2018"/>
    </row>
    <row r="392" spans="1:7" s="2011" customFormat="1">
      <c r="A392" s="2011" t="s">
        <v>101</v>
      </c>
      <c r="C392" s="2003" t="s">
        <v>2173</v>
      </c>
      <c r="D392" s="1998"/>
      <c r="F392" s="2000"/>
      <c r="G392" s="2001"/>
    </row>
    <row r="393" spans="1:7" s="2002" customFormat="1" ht="63.75">
      <c r="C393" s="936" t="s">
        <v>2172</v>
      </c>
      <c r="E393" s="2088"/>
      <c r="F393" s="2089"/>
      <c r="G393" s="2004"/>
    </row>
    <row r="394" spans="1:7" s="2002" customFormat="1" ht="25.5">
      <c r="C394" s="1984" t="s">
        <v>2171</v>
      </c>
      <c r="E394" s="2088"/>
      <c r="F394" s="2089"/>
      <c r="G394" s="2004"/>
    </row>
    <row r="395" spans="1:7" s="2002" customFormat="1" ht="25.5">
      <c r="C395" s="1984" t="s">
        <v>2170</v>
      </c>
      <c r="E395" s="2088"/>
      <c r="F395" s="2089"/>
      <c r="G395" s="2004"/>
    </row>
    <row r="396" spans="1:7" s="2002" customFormat="1" ht="63.75">
      <c r="C396" s="1984" t="s">
        <v>2169</v>
      </c>
      <c r="D396" s="2014"/>
      <c r="F396" s="2005"/>
      <c r="G396" s="2006"/>
    </row>
    <row r="397" spans="1:7" s="2002" customFormat="1">
      <c r="C397" s="1984" t="s">
        <v>2168</v>
      </c>
      <c r="D397" s="2014"/>
      <c r="F397" s="2005"/>
      <c r="G397" s="2006"/>
    </row>
    <row r="398" spans="1:7" s="2002" customFormat="1">
      <c r="C398" s="1984" t="s">
        <v>2167</v>
      </c>
      <c r="D398" s="2014"/>
      <c r="F398" s="2005"/>
      <c r="G398" s="2006"/>
    </row>
    <row r="399" spans="1:7" s="2002" customFormat="1">
      <c r="C399" s="2002" t="s">
        <v>2166</v>
      </c>
      <c r="D399" s="2014" t="s">
        <v>109</v>
      </c>
      <c r="E399" s="2004">
        <v>30</v>
      </c>
      <c r="F399" s="2005"/>
      <c r="G399" s="2004">
        <f>E399*F399</f>
        <v>0</v>
      </c>
    </row>
    <row r="400" spans="1:7" s="2021" customFormat="1">
      <c r="A400" s="2015"/>
      <c r="B400" s="2015"/>
      <c r="C400" s="2111"/>
      <c r="D400" s="2017"/>
      <c r="E400" s="2015"/>
      <c r="F400" s="2019"/>
      <c r="G400" s="2020"/>
    </row>
    <row r="401" spans="1:7" s="2011" customFormat="1" ht="25.5">
      <c r="A401" s="2011" t="s">
        <v>110</v>
      </c>
      <c r="C401" s="2012" t="s">
        <v>2165</v>
      </c>
      <c r="D401" s="1998"/>
      <c r="F401" s="2000"/>
      <c r="G401" s="2001"/>
    </row>
    <row r="402" spans="1:7" s="2002" customFormat="1" ht="51">
      <c r="C402" s="1984" t="s">
        <v>2164</v>
      </c>
      <c r="D402" s="2014"/>
      <c r="F402" s="2005"/>
      <c r="G402" s="2006"/>
    </row>
    <row r="403" spans="1:7" s="2002" customFormat="1">
      <c r="C403" s="2002" t="s">
        <v>2163</v>
      </c>
      <c r="D403" s="2014" t="s">
        <v>93</v>
      </c>
      <c r="E403" s="2004">
        <v>12</v>
      </c>
      <c r="F403" s="2005"/>
      <c r="G403" s="2004">
        <f>E403*F403</f>
        <v>0</v>
      </c>
    </row>
    <row r="404" spans="1:7" s="2002" customFormat="1">
      <c r="C404" s="2002" t="s">
        <v>2162</v>
      </c>
      <c r="D404" s="2014" t="s">
        <v>93</v>
      </c>
      <c r="E404" s="2004">
        <v>6</v>
      </c>
      <c r="F404" s="2005"/>
      <c r="G404" s="2004">
        <f>E404*F404</f>
        <v>0</v>
      </c>
    </row>
    <row r="405" spans="1:7" s="2002" customFormat="1">
      <c r="C405" s="2002" t="s">
        <v>2161</v>
      </c>
      <c r="D405" s="2014" t="s">
        <v>109</v>
      </c>
      <c r="E405" s="2004">
        <v>60</v>
      </c>
      <c r="F405" s="2005"/>
      <c r="G405" s="2004">
        <f>E405*F405</f>
        <v>0</v>
      </c>
    </row>
    <row r="406" spans="1:7" s="2002" customFormat="1">
      <c r="C406" s="2002" t="s">
        <v>2160</v>
      </c>
      <c r="D406" s="2014" t="s">
        <v>109</v>
      </c>
      <c r="E406" s="2004">
        <v>30</v>
      </c>
      <c r="F406" s="2005"/>
      <c r="G406" s="2004">
        <f>E406*F406</f>
        <v>0</v>
      </c>
    </row>
    <row r="407" spans="1:7" s="2002" customFormat="1" ht="12.75" customHeight="1">
      <c r="C407" s="2011"/>
      <c r="D407" s="2014"/>
      <c r="F407" s="2005"/>
      <c r="G407" s="2006"/>
    </row>
    <row r="408" spans="1:7" s="2002" customFormat="1" ht="12.75" customHeight="1">
      <c r="C408" s="2011"/>
      <c r="D408" s="2014"/>
      <c r="F408" s="2005"/>
      <c r="G408" s="2006"/>
    </row>
    <row r="409" spans="1:7" s="2011" customFormat="1">
      <c r="A409" s="2011" t="s">
        <v>116</v>
      </c>
      <c r="C409" s="2011" t="s">
        <v>2159</v>
      </c>
      <c r="D409" s="1998"/>
      <c r="F409" s="2000"/>
      <c r="G409" s="2001"/>
    </row>
    <row r="410" spans="1:7" s="2002" customFormat="1">
      <c r="C410" s="1984" t="s">
        <v>31</v>
      </c>
      <c r="D410" s="2014"/>
      <c r="F410" s="2005"/>
      <c r="G410" s="2006"/>
    </row>
    <row r="411" spans="1:7" s="2002" customFormat="1" ht="25.5">
      <c r="C411" s="1984" t="s">
        <v>2158</v>
      </c>
      <c r="D411" s="2014"/>
      <c r="F411" s="2005"/>
      <c r="G411" s="2006"/>
    </row>
    <row r="412" spans="1:7" s="2002" customFormat="1">
      <c r="C412" s="1984" t="s">
        <v>2157</v>
      </c>
      <c r="D412" s="2014"/>
      <c r="F412" s="2005"/>
      <c r="G412" s="2006"/>
    </row>
    <row r="413" spans="1:7" s="2002" customFormat="1" ht="12.75" customHeight="1">
      <c r="C413" s="2030" t="s">
        <v>2156</v>
      </c>
      <c r="D413" s="2014"/>
      <c r="F413" s="2005"/>
      <c r="G413" s="2006"/>
    </row>
    <row r="414" spans="1:7" s="938" customFormat="1" ht="25.5">
      <c r="C414" s="2062" t="s">
        <v>2155</v>
      </c>
      <c r="D414" s="2024"/>
      <c r="F414" s="2113"/>
      <c r="G414" s="2114"/>
    </row>
    <row r="415" spans="1:7" s="2002" customFormat="1" ht="38.25">
      <c r="C415" s="1984" t="s">
        <v>2154</v>
      </c>
      <c r="D415" s="2014"/>
      <c r="F415" s="2005"/>
      <c r="G415" s="2006"/>
    </row>
    <row r="416" spans="1:7" s="2002" customFormat="1">
      <c r="C416" s="2002" t="s">
        <v>2153</v>
      </c>
      <c r="D416" s="2014" t="s">
        <v>109</v>
      </c>
      <c r="E416" s="2004">
        <v>325</v>
      </c>
      <c r="F416" s="2005"/>
      <c r="G416" s="2004">
        <f>E416*F416</f>
        <v>0</v>
      </c>
    </row>
    <row r="417" spans="1:7" s="2002" customFormat="1">
      <c r="D417" s="2014"/>
      <c r="E417" s="2004"/>
      <c r="F417" s="2005"/>
      <c r="G417" s="2004"/>
    </row>
    <row r="418" spans="1:7" s="2002" customFormat="1">
      <c r="D418" s="2014"/>
      <c r="E418" s="2004"/>
      <c r="F418" s="2005"/>
      <c r="G418" s="2004"/>
    </row>
    <row r="419" spans="1:7" s="2002" customFormat="1" ht="12.75" customHeight="1">
      <c r="C419" s="2011"/>
      <c r="D419" s="2014"/>
      <c r="F419" s="2005"/>
      <c r="G419" s="2006"/>
    </row>
    <row r="420" spans="1:7" s="2002" customFormat="1" ht="12.75" customHeight="1">
      <c r="C420" s="2011"/>
      <c r="D420" s="2014"/>
      <c r="F420" s="2005"/>
      <c r="G420" s="2006"/>
    </row>
    <row r="421" spans="1:7" s="2002" customFormat="1" ht="12.75" customHeight="1">
      <c r="C421" s="2011"/>
      <c r="D421" s="2014"/>
      <c r="F421" s="2005"/>
      <c r="G421" s="2006"/>
    </row>
    <row r="422" spans="1:7" s="2002" customFormat="1" ht="12.75" customHeight="1">
      <c r="A422" s="2050"/>
      <c r="B422" s="2050"/>
      <c r="C422" s="2051" t="s">
        <v>2152</v>
      </c>
      <c r="D422" s="2052"/>
      <c r="E422" s="2053"/>
      <c r="F422" s="2054"/>
      <c r="G422" s="1096">
        <f>SUM(G368:G421)</f>
        <v>0</v>
      </c>
    </row>
    <row r="423" spans="1:7" s="2021" customFormat="1">
      <c r="A423" s="2056"/>
      <c r="B423" s="2056"/>
      <c r="C423" s="2057"/>
      <c r="D423" s="2058"/>
      <c r="E423" s="2059"/>
      <c r="F423" s="2060"/>
      <c r="G423" s="1097"/>
    </row>
    <row r="424" spans="1:7" s="2021" customFormat="1" ht="12.75" customHeight="1">
      <c r="A424" s="2056"/>
      <c r="B424" s="2056"/>
      <c r="C424" s="2057"/>
      <c r="D424" s="2058"/>
      <c r="E424" s="2059"/>
      <c r="F424" s="2060"/>
      <c r="G424" s="1097"/>
    </row>
    <row r="425" spans="1:7" s="2002" customFormat="1">
      <c r="C425" s="2115" t="s">
        <v>2151</v>
      </c>
      <c r="E425" s="2004"/>
      <c r="F425" s="2005"/>
      <c r="G425" s="2006"/>
    </row>
    <row r="426" spans="1:7" s="2002" customFormat="1" ht="12.75" customHeight="1">
      <c r="C426" s="2009"/>
      <c r="E426" s="2004"/>
      <c r="F426" s="2005"/>
      <c r="G426" s="2006"/>
    </row>
    <row r="427" spans="1:7" s="2011" customFormat="1" ht="12.75" customHeight="1">
      <c r="A427" s="2011" t="s">
        <v>1</v>
      </c>
      <c r="C427" s="2003" t="s">
        <v>2150</v>
      </c>
      <c r="E427" s="2013"/>
      <c r="F427" s="2000"/>
      <c r="G427" s="2001"/>
    </row>
    <row r="428" spans="1:7" s="2002" customFormat="1" ht="38.25">
      <c r="C428" s="1984" t="s">
        <v>2149</v>
      </c>
      <c r="D428" s="2024"/>
      <c r="E428" s="2004"/>
      <c r="F428" s="2005"/>
      <c r="G428" s="2004"/>
    </row>
    <row r="429" spans="1:7" s="2002" customFormat="1" ht="12.75" customHeight="1">
      <c r="C429" s="936"/>
      <c r="D429" s="2024" t="s">
        <v>988</v>
      </c>
      <c r="E429" s="2004">
        <v>1145</v>
      </c>
      <c r="F429" s="2005"/>
      <c r="G429" s="2004">
        <f>E429*F429</f>
        <v>0</v>
      </c>
    </row>
    <row r="430" spans="1:7" s="2002" customFormat="1" ht="12.75" customHeight="1">
      <c r="C430" s="936"/>
      <c r="D430" s="2024"/>
      <c r="E430" s="2004"/>
      <c r="F430" s="2005"/>
      <c r="G430" s="2006"/>
    </row>
    <row r="431" spans="1:7" s="2011" customFormat="1">
      <c r="A431" s="2011" t="s">
        <v>94</v>
      </c>
      <c r="C431" s="2003" t="s">
        <v>2148</v>
      </c>
      <c r="D431" s="2075"/>
      <c r="E431" s="2013"/>
      <c r="F431" s="2000"/>
      <c r="G431" s="2001"/>
    </row>
    <row r="432" spans="1:7" s="2002" customFormat="1" ht="25.5">
      <c r="C432" s="1984" t="s">
        <v>2147</v>
      </c>
      <c r="D432" s="2024"/>
      <c r="E432" s="2004"/>
      <c r="F432" s="2005"/>
      <c r="G432" s="2006"/>
    </row>
    <row r="433" spans="1:7" s="2002" customFormat="1" ht="14.25">
      <c r="C433" s="2002" t="s">
        <v>2146</v>
      </c>
      <c r="D433" s="2024" t="s">
        <v>2145</v>
      </c>
      <c r="E433" s="2004">
        <v>115</v>
      </c>
      <c r="F433" s="2005"/>
      <c r="G433" s="2004">
        <f>E433*F433</f>
        <v>0</v>
      </c>
    </row>
    <row r="434" spans="1:7" s="2002" customFormat="1">
      <c r="D434" s="2024"/>
      <c r="E434" s="2004"/>
      <c r="F434" s="2005"/>
      <c r="G434" s="2006"/>
    </row>
    <row r="435" spans="1:7" s="2011" customFormat="1">
      <c r="A435" s="2011" t="s">
        <v>97</v>
      </c>
      <c r="C435" s="2012" t="s">
        <v>2144</v>
      </c>
      <c r="D435" s="2075"/>
      <c r="E435" s="2013"/>
      <c r="F435" s="2000"/>
      <c r="G435" s="2001"/>
    </row>
    <row r="436" spans="1:7" s="2002" customFormat="1" ht="59.25" customHeight="1">
      <c r="C436" s="1984" t="s">
        <v>2143</v>
      </c>
      <c r="D436" s="2024" t="s">
        <v>988</v>
      </c>
      <c r="E436" s="2004">
        <v>1145</v>
      </c>
      <c r="F436" s="2005"/>
      <c r="G436" s="2004">
        <f>E436*F436</f>
        <v>0</v>
      </c>
    </row>
    <row r="437" spans="1:7" s="2002" customFormat="1">
      <c r="D437" s="2024"/>
      <c r="E437" s="2004"/>
      <c r="F437" s="2005"/>
      <c r="G437" s="2006"/>
    </row>
    <row r="438" spans="1:7" s="2011" customFormat="1">
      <c r="A438" s="2011" t="s">
        <v>98</v>
      </c>
      <c r="C438" s="2116" t="s">
        <v>2142</v>
      </c>
      <c r="E438" s="2013"/>
      <c r="F438" s="2000"/>
      <c r="G438" s="2001"/>
    </row>
    <row r="439" spans="1:7" s="2002" customFormat="1" ht="66.75">
      <c r="C439" s="1984" t="s">
        <v>2141</v>
      </c>
      <c r="E439" s="2004"/>
      <c r="F439" s="2005"/>
      <c r="G439" s="2006"/>
    </row>
    <row r="440" spans="1:7" s="2002" customFormat="1" ht="14.25">
      <c r="C440" s="2002" t="s">
        <v>2140</v>
      </c>
      <c r="D440" s="2024" t="s">
        <v>988</v>
      </c>
      <c r="E440" s="2004">
        <v>1145</v>
      </c>
      <c r="F440" s="2005"/>
      <c r="G440" s="2004">
        <f>E440*F440</f>
        <v>0</v>
      </c>
    </row>
    <row r="441" spans="1:7" s="2002" customFormat="1">
      <c r="A441" s="2015"/>
      <c r="B441" s="2015"/>
      <c r="C441" s="2031"/>
      <c r="D441" s="2017"/>
      <c r="E441" s="2018"/>
      <c r="F441" s="2019"/>
      <c r="G441" s="2020"/>
    </row>
    <row r="442" spans="1:7" s="2011" customFormat="1">
      <c r="A442" s="2011" t="s">
        <v>101</v>
      </c>
      <c r="C442" s="2003" t="s">
        <v>2139</v>
      </c>
      <c r="E442" s="2013"/>
      <c r="F442" s="2000"/>
      <c r="G442" s="2001"/>
    </row>
    <row r="443" spans="1:7" s="2002" customFormat="1" ht="117.75" customHeight="1">
      <c r="C443" s="1984" t="s">
        <v>2138</v>
      </c>
      <c r="D443" s="2014"/>
      <c r="E443" s="2004"/>
      <c r="F443" s="2005"/>
      <c r="G443" s="2004"/>
    </row>
    <row r="444" spans="1:7" s="2002" customFormat="1">
      <c r="C444" s="936"/>
      <c r="D444" s="2014" t="s">
        <v>93</v>
      </c>
      <c r="E444" s="2004">
        <v>5</v>
      </c>
      <c r="F444" s="2005"/>
      <c r="G444" s="2004">
        <f>E444*F444</f>
        <v>0</v>
      </c>
    </row>
    <row r="445" spans="1:7" s="2002" customFormat="1">
      <c r="C445" s="936"/>
      <c r="D445" s="2014"/>
      <c r="E445" s="2004"/>
      <c r="F445" s="2005"/>
      <c r="G445" s="2004"/>
    </row>
    <row r="446" spans="1:7" s="2002" customFormat="1">
      <c r="C446" s="936"/>
      <c r="D446" s="2014"/>
      <c r="E446" s="2004"/>
      <c r="F446" s="2005"/>
      <c r="G446" s="2004"/>
    </row>
    <row r="447" spans="1:7" s="2011" customFormat="1">
      <c r="A447" s="2011" t="s">
        <v>110</v>
      </c>
      <c r="C447" s="2003" t="s">
        <v>2137</v>
      </c>
      <c r="E447" s="2013"/>
      <c r="F447" s="2000"/>
      <c r="G447" s="2001"/>
    </row>
    <row r="448" spans="1:7" s="2002" customFormat="1" ht="25.5">
      <c r="C448" s="1984" t="s">
        <v>2136</v>
      </c>
      <c r="E448" s="2004"/>
      <c r="F448" s="2005"/>
      <c r="G448" s="2006"/>
    </row>
    <row r="449" spans="1:7" s="2002" customFormat="1" ht="25.5">
      <c r="C449" s="1984" t="s">
        <v>2135</v>
      </c>
      <c r="D449" s="2014"/>
      <c r="E449" s="2004"/>
      <c r="F449" s="2005"/>
      <c r="G449" s="2006"/>
    </row>
    <row r="450" spans="1:7" s="2002" customFormat="1">
      <c r="C450" s="1984" t="s">
        <v>2134</v>
      </c>
      <c r="D450" s="2014"/>
      <c r="E450" s="2004"/>
      <c r="F450" s="2005"/>
      <c r="G450" s="2006"/>
    </row>
    <row r="451" spans="1:7" s="2002" customFormat="1">
      <c r="C451" s="936" t="s">
        <v>2133</v>
      </c>
      <c r="D451" s="2014" t="s">
        <v>109</v>
      </c>
      <c r="E451" s="2004">
        <v>60</v>
      </c>
      <c r="F451" s="2005"/>
      <c r="G451" s="2004">
        <f>E451*F451</f>
        <v>0</v>
      </c>
    </row>
    <row r="452" spans="1:7" s="2074" customFormat="1">
      <c r="A452" s="2015"/>
      <c r="B452" s="2015"/>
      <c r="C452" s="2031"/>
      <c r="D452" s="2017"/>
      <c r="E452" s="2018"/>
      <c r="F452" s="2019"/>
      <c r="G452" s="2020"/>
    </row>
    <row r="453" spans="1:7" s="2011" customFormat="1">
      <c r="A453" s="2011" t="s">
        <v>116</v>
      </c>
      <c r="C453" s="2003" t="s">
        <v>2132</v>
      </c>
      <c r="D453" s="1998"/>
      <c r="E453" s="2013"/>
      <c r="F453" s="2000"/>
      <c r="G453" s="2001"/>
    </row>
    <row r="454" spans="1:7" s="2055" customFormat="1" ht="51">
      <c r="A454" s="2002"/>
      <c r="B454" s="2002"/>
      <c r="C454" s="2012" t="s">
        <v>2131</v>
      </c>
      <c r="D454" s="2014"/>
      <c r="E454" s="2004"/>
      <c r="F454" s="2048"/>
      <c r="G454" s="2006"/>
    </row>
    <row r="455" spans="1:7" s="2025" customFormat="1">
      <c r="C455" s="2117"/>
      <c r="D455" s="2027"/>
      <c r="E455" s="2028"/>
      <c r="F455" s="2118"/>
      <c r="G455" s="2067"/>
    </row>
    <row r="456" spans="1:7" s="2055" customFormat="1">
      <c r="A456" s="2002"/>
      <c r="B456" s="2002"/>
      <c r="C456" s="1984" t="s">
        <v>2130</v>
      </c>
      <c r="D456" s="2014"/>
      <c r="E456" s="2004"/>
      <c r="F456" s="2048"/>
      <c r="G456" s="2006"/>
    </row>
    <row r="457" spans="1:7" s="2055" customFormat="1" ht="51">
      <c r="A457" s="2002"/>
      <c r="B457" s="2002"/>
      <c r="C457" s="2076" t="s">
        <v>2129</v>
      </c>
      <c r="D457" s="2014" t="s">
        <v>93</v>
      </c>
      <c r="E457" s="2004">
        <v>5</v>
      </c>
      <c r="F457" s="2005"/>
      <c r="G457" s="2004">
        <f>E457*F457</f>
        <v>0</v>
      </c>
    </row>
    <row r="458" spans="1:7" s="2002" customFormat="1">
      <c r="C458" s="2099"/>
      <c r="D458" s="2014"/>
      <c r="E458" s="2004"/>
      <c r="F458" s="2005"/>
      <c r="G458" s="2004"/>
    </row>
    <row r="459" spans="1:7" s="2119" customFormat="1" ht="12.75" customHeight="1">
      <c r="A459" s="2002"/>
      <c r="B459" s="2002"/>
      <c r="C459" s="1984" t="s">
        <v>2128</v>
      </c>
      <c r="D459" s="2014"/>
      <c r="E459" s="2004"/>
      <c r="F459" s="2048"/>
      <c r="G459" s="2006"/>
    </row>
    <row r="460" spans="1:7" s="2119" customFormat="1" ht="12.75" customHeight="1">
      <c r="A460" s="2002"/>
      <c r="B460" s="2002"/>
      <c r="C460" s="1984" t="s">
        <v>2127</v>
      </c>
      <c r="D460" s="2014" t="s">
        <v>93</v>
      </c>
      <c r="E460" s="2004">
        <v>490</v>
      </c>
      <c r="F460" s="2005"/>
      <c r="G460" s="2004">
        <f>E460*F460</f>
        <v>0</v>
      </c>
    </row>
    <row r="461" spans="1:7" s="2122" customFormat="1" ht="13.5" customHeight="1">
      <c r="A461" s="2015"/>
      <c r="B461" s="2015"/>
      <c r="C461" s="2120"/>
      <c r="D461" s="2017"/>
      <c r="E461" s="2018"/>
      <c r="F461" s="2121"/>
      <c r="G461" s="2020"/>
    </row>
    <row r="462" spans="1:7" s="2122" customFormat="1" ht="13.5" customHeight="1">
      <c r="A462" s="2015"/>
      <c r="B462" s="2015"/>
      <c r="C462" s="2120"/>
      <c r="D462" s="2017"/>
      <c r="E462" s="2018"/>
      <c r="F462" s="2121"/>
      <c r="G462" s="2020"/>
    </row>
    <row r="463" spans="1:7" s="2025" customFormat="1">
      <c r="A463" s="2090"/>
      <c r="B463" s="2090"/>
      <c r="C463" s="2090"/>
      <c r="D463" s="2123"/>
      <c r="E463" s="2096"/>
      <c r="F463" s="2097"/>
      <c r="G463" s="2124"/>
    </row>
    <row r="464" spans="1:7" s="2025" customFormat="1">
      <c r="A464" s="2090"/>
      <c r="B464" s="2090"/>
      <c r="C464" s="2090"/>
      <c r="D464" s="2123"/>
      <c r="E464" s="2096"/>
      <c r="F464" s="2097"/>
      <c r="G464" s="2124"/>
    </row>
    <row r="465" spans="1:7" s="2025" customFormat="1">
      <c r="A465" s="2090"/>
      <c r="B465" s="2090"/>
      <c r="C465" s="2090"/>
      <c r="D465" s="2123"/>
      <c r="E465" s="2096"/>
      <c r="F465" s="2097"/>
      <c r="G465" s="2124"/>
    </row>
    <row r="466" spans="1:7" s="2002" customFormat="1">
      <c r="A466" s="2050"/>
      <c r="B466" s="2050"/>
      <c r="C466" s="2051" t="s">
        <v>2126</v>
      </c>
      <c r="D466" s="2052"/>
      <c r="E466" s="2053"/>
      <c r="F466" s="2054"/>
      <c r="G466" s="1096">
        <f>SUM(G428:G465)</f>
        <v>0</v>
      </c>
    </row>
    <row r="467" spans="1:7" s="2021" customFormat="1">
      <c r="A467" s="2056"/>
      <c r="B467" s="2056"/>
      <c r="C467" s="2056"/>
      <c r="D467" s="2038"/>
      <c r="E467" s="2059"/>
      <c r="F467" s="2060"/>
      <c r="G467" s="2061"/>
    </row>
    <row r="468" spans="1:7" s="2074" customFormat="1">
      <c r="A468" s="2056"/>
      <c r="B468" s="2056"/>
      <c r="C468" s="2056"/>
      <c r="D468" s="2038"/>
      <c r="E468" s="2059"/>
      <c r="F468" s="2060"/>
      <c r="G468" s="2061"/>
    </row>
    <row r="469" spans="1:7" s="2002" customFormat="1">
      <c r="C469" s="2009" t="s">
        <v>2101</v>
      </c>
      <c r="D469" s="2010"/>
      <c r="E469" s="2004"/>
      <c r="F469" s="2005"/>
      <c r="G469" s="2006"/>
    </row>
    <row r="470" spans="1:7" s="2002" customFormat="1">
      <c r="C470" s="2009"/>
      <c r="D470" s="2010"/>
      <c r="E470" s="2004"/>
      <c r="F470" s="2005"/>
      <c r="G470" s="2006"/>
    </row>
    <row r="471" spans="1:7" s="2002" customFormat="1">
      <c r="C471" s="2009"/>
      <c r="D471" s="2010"/>
      <c r="E471" s="2004"/>
      <c r="F471" s="2005"/>
      <c r="G471" s="2006"/>
    </row>
    <row r="472" spans="1:7" s="2011" customFormat="1">
      <c r="A472" s="2011" t="s">
        <v>1</v>
      </c>
      <c r="C472" s="2003" t="s">
        <v>2125</v>
      </c>
      <c r="D472" s="1998"/>
      <c r="E472" s="2013"/>
      <c r="F472" s="2000"/>
      <c r="G472" s="2001"/>
    </row>
    <row r="473" spans="1:7" s="2002" customFormat="1" ht="114.75">
      <c r="C473" s="1984" t="s">
        <v>2124</v>
      </c>
      <c r="D473" s="2014"/>
      <c r="E473" s="2004"/>
      <c r="F473" s="2005"/>
      <c r="G473" s="2006"/>
    </row>
    <row r="474" spans="1:7" s="2002" customFormat="1">
      <c r="C474" s="936" t="s">
        <v>2123</v>
      </c>
      <c r="D474" s="2014" t="s">
        <v>2119</v>
      </c>
      <c r="E474" s="2004">
        <v>512</v>
      </c>
      <c r="F474" s="2005"/>
      <c r="G474" s="2004">
        <f>E474*F474</f>
        <v>0</v>
      </c>
    </row>
    <row r="475" spans="1:7" s="2002" customFormat="1">
      <c r="C475" s="936" t="s">
        <v>2122</v>
      </c>
      <c r="D475" s="2034" t="s">
        <v>93</v>
      </c>
      <c r="E475" s="2004">
        <v>5</v>
      </c>
      <c r="F475" s="2005"/>
      <c r="G475" s="2004">
        <f>E475*F475</f>
        <v>0</v>
      </c>
    </row>
    <row r="476" spans="1:7" s="2002" customFormat="1" ht="25.5">
      <c r="A476" s="2011"/>
      <c r="B476" s="2011"/>
      <c r="C476" s="2125" t="s">
        <v>2121</v>
      </c>
      <c r="D476" s="2014" t="s">
        <v>2119</v>
      </c>
      <c r="E476" s="2004">
        <v>272</v>
      </c>
      <c r="F476" s="2005"/>
      <c r="G476" s="2004">
        <f>E476*F476</f>
        <v>0</v>
      </c>
    </row>
    <row r="477" spans="1:7" s="2002" customFormat="1" ht="25.5">
      <c r="A477" s="2011"/>
      <c r="B477" s="2011"/>
      <c r="C477" s="2126" t="s">
        <v>2120</v>
      </c>
      <c r="D477" s="2014" t="s">
        <v>2119</v>
      </c>
      <c r="E477" s="2004">
        <v>6</v>
      </c>
      <c r="F477" s="2005"/>
      <c r="G477" s="2004">
        <f>E477*F477</f>
        <v>0</v>
      </c>
    </row>
    <row r="478" spans="1:7" s="2074" customFormat="1">
      <c r="A478" s="2015"/>
      <c r="B478" s="2015"/>
      <c r="C478" s="2031"/>
      <c r="D478" s="2017"/>
      <c r="E478" s="2018"/>
      <c r="F478" s="2019"/>
      <c r="G478" s="2020"/>
    </row>
    <row r="479" spans="1:7" s="2074" customFormat="1">
      <c r="A479" s="2015"/>
      <c r="B479" s="2015"/>
      <c r="C479" s="2031"/>
      <c r="D479" s="2017"/>
      <c r="E479" s="2018"/>
      <c r="F479" s="2019"/>
      <c r="G479" s="2020"/>
    </row>
    <row r="480" spans="1:7" s="2011" customFormat="1" ht="12.75" customHeight="1">
      <c r="A480" s="2011" t="s">
        <v>94</v>
      </c>
      <c r="C480" s="2003" t="s">
        <v>2118</v>
      </c>
      <c r="D480" s="1998"/>
      <c r="E480" s="2013"/>
      <c r="F480" s="2000"/>
      <c r="G480" s="2001"/>
    </row>
    <row r="481" spans="1:8" s="2002" customFormat="1" ht="244.15" customHeight="1">
      <c r="C481" s="1984" t="s">
        <v>3452</v>
      </c>
      <c r="D481" s="2014"/>
      <c r="E481" s="2004"/>
      <c r="F481" s="2005"/>
      <c r="G481" s="2006"/>
    </row>
    <row r="482" spans="1:8" s="2002" customFormat="1" ht="12.75" customHeight="1">
      <c r="C482" s="936" t="s">
        <v>2117</v>
      </c>
      <c r="D482" s="2014"/>
      <c r="E482" s="2004"/>
      <c r="F482" s="2005"/>
      <c r="G482" s="2006"/>
    </row>
    <row r="483" spans="1:8" s="2002" customFormat="1">
      <c r="C483" s="936" t="s">
        <v>2116</v>
      </c>
      <c r="D483" s="2014" t="s">
        <v>93</v>
      </c>
      <c r="E483" s="2004">
        <v>2</v>
      </c>
      <c r="F483" s="2005"/>
      <c r="G483" s="2004">
        <f>E483*F483</f>
        <v>0</v>
      </c>
    </row>
    <row r="484" spans="1:8" s="2002" customFormat="1">
      <c r="C484" s="936" t="s">
        <v>2115</v>
      </c>
      <c r="D484" s="2014" t="s">
        <v>93</v>
      </c>
      <c r="E484" s="2004">
        <v>5</v>
      </c>
      <c r="F484" s="2005"/>
      <c r="G484" s="2004">
        <f>E484*F484</f>
        <v>0</v>
      </c>
    </row>
    <row r="485" spans="1:8" s="2021" customFormat="1">
      <c r="A485" s="2015"/>
      <c r="B485" s="2015"/>
      <c r="C485" s="2031"/>
      <c r="D485" s="2017"/>
      <c r="E485" s="2018"/>
      <c r="F485" s="2019"/>
      <c r="G485" s="2020"/>
    </row>
    <row r="486" spans="1:8" s="2021" customFormat="1">
      <c r="A486" s="2015"/>
      <c r="B486" s="2015"/>
      <c r="C486" s="2031"/>
      <c r="D486" s="2017"/>
      <c r="E486" s="2018"/>
      <c r="F486" s="2019"/>
      <c r="G486" s="2020"/>
    </row>
    <row r="487" spans="1:8" s="2021" customFormat="1">
      <c r="A487" s="2015"/>
      <c r="B487" s="2015"/>
      <c r="C487" s="2031"/>
      <c r="D487" s="2017"/>
      <c r="E487" s="2018"/>
      <c r="F487" s="2019"/>
      <c r="G487" s="2020"/>
    </row>
    <row r="488" spans="1:8" s="2021" customFormat="1">
      <c r="A488" s="2015"/>
      <c r="B488" s="2015"/>
      <c r="C488" s="2031"/>
      <c r="D488" s="2017"/>
      <c r="E488" s="2018"/>
      <c r="F488" s="2019"/>
      <c r="G488" s="2020"/>
    </row>
    <row r="489" spans="1:8" s="2021" customFormat="1">
      <c r="A489" s="2015"/>
      <c r="B489" s="2015"/>
      <c r="C489" s="2031"/>
      <c r="D489" s="2017"/>
      <c r="E489" s="2018"/>
      <c r="F489" s="2019"/>
      <c r="G489" s="2020"/>
    </row>
    <row r="490" spans="1:8" s="2055" customFormat="1">
      <c r="A490" s="2050"/>
      <c r="B490" s="2050"/>
      <c r="C490" s="2051" t="s">
        <v>2114</v>
      </c>
      <c r="D490" s="2052"/>
      <c r="E490" s="2053"/>
      <c r="F490" s="2054"/>
      <c r="G490" s="2127">
        <f>SUM(G473:G485)</f>
        <v>0</v>
      </c>
    </row>
    <row r="491" spans="1:8" s="2002" customFormat="1">
      <c r="A491" s="2056"/>
      <c r="B491" s="2056"/>
      <c r="C491" s="2056"/>
      <c r="D491" s="2038"/>
      <c r="E491" s="2059"/>
      <c r="F491" s="2019"/>
      <c r="G491" s="2020"/>
      <c r="H491" s="2055"/>
    </row>
    <row r="492" spans="1:8" s="2002" customFormat="1">
      <c r="A492" s="2015"/>
      <c r="B492" s="2015"/>
      <c r="C492" s="2057"/>
      <c r="D492" s="2058"/>
      <c r="E492" s="2059"/>
      <c r="F492" s="2019"/>
      <c r="G492" s="2020"/>
    </row>
    <row r="493" spans="1:8" s="2002" customFormat="1">
      <c r="C493" s="2115" t="s">
        <v>2113</v>
      </c>
      <c r="D493" s="2128"/>
      <c r="F493" s="2005"/>
      <c r="G493" s="2006"/>
    </row>
    <row r="494" spans="1:8" s="2002" customFormat="1">
      <c r="C494" s="2115"/>
      <c r="D494" s="2128"/>
      <c r="F494" s="2005"/>
      <c r="G494" s="2006"/>
    </row>
    <row r="495" spans="1:8" s="2002" customFormat="1">
      <c r="C495" s="2115"/>
      <c r="D495" s="2128"/>
      <c r="F495" s="2005"/>
      <c r="G495" s="2006"/>
    </row>
    <row r="496" spans="1:8" s="2021" customFormat="1">
      <c r="A496" s="2015"/>
      <c r="B496" s="2103"/>
      <c r="C496" s="2031"/>
      <c r="D496" s="2063"/>
      <c r="E496" s="2018"/>
      <c r="F496" s="2019"/>
      <c r="G496" s="2020"/>
    </row>
    <row r="497" spans="1:8" s="2011" customFormat="1">
      <c r="A497" s="2011" t="s">
        <v>1</v>
      </c>
      <c r="C497" s="2003" t="s">
        <v>2112</v>
      </c>
      <c r="D497" s="2075"/>
      <c r="E497" s="2013"/>
      <c r="F497" s="2000"/>
      <c r="G497" s="2013"/>
    </row>
    <row r="498" spans="1:8" s="2002" customFormat="1" ht="63.75">
      <c r="C498" s="1984" t="s">
        <v>2111</v>
      </c>
      <c r="D498" s="2024"/>
      <c r="E498" s="2004"/>
      <c r="F498" s="2005"/>
      <c r="G498" s="2004"/>
    </row>
    <row r="499" spans="1:8" s="2002" customFormat="1" ht="14.25">
      <c r="C499" s="936" t="s">
        <v>2110</v>
      </c>
      <c r="D499" s="2024" t="s">
        <v>988</v>
      </c>
      <c r="E499" s="2004">
        <v>547</v>
      </c>
      <c r="F499" s="2005"/>
      <c r="G499" s="2004">
        <f>E499*F499</f>
        <v>0</v>
      </c>
    </row>
    <row r="500" spans="1:8" s="2130" customFormat="1" ht="12.75" customHeight="1">
      <c r="A500" s="2056"/>
      <c r="B500" s="2056"/>
      <c r="C500" s="2057"/>
      <c r="D500" s="2058"/>
      <c r="E500" s="2059"/>
      <c r="F500" s="2129"/>
      <c r="G500" s="1097"/>
    </row>
    <row r="501" spans="1:8" s="2002" customFormat="1">
      <c r="A501" s="2103"/>
      <c r="B501" s="2103"/>
      <c r="C501" s="2031"/>
      <c r="D501" s="2017"/>
      <c r="E501" s="2018"/>
      <c r="F501" s="2019"/>
      <c r="G501" s="2020"/>
    </row>
    <row r="502" spans="1:8" s="2130" customFormat="1">
      <c r="A502" s="2056"/>
      <c r="B502" s="2103"/>
      <c r="C502" s="2131"/>
      <c r="D502" s="2038"/>
      <c r="E502" s="2059"/>
      <c r="F502" s="2060"/>
      <c r="G502" s="2132"/>
    </row>
    <row r="503" spans="1:8" s="2021" customFormat="1">
      <c r="A503" s="2103"/>
      <c r="B503" s="2103"/>
      <c r="C503" s="2031"/>
      <c r="D503" s="2063"/>
      <c r="E503" s="2018"/>
      <c r="F503" s="2121"/>
      <c r="G503" s="2108"/>
    </row>
    <row r="504" spans="1:8" s="2002" customFormat="1">
      <c r="A504" s="2050"/>
      <c r="B504" s="2050"/>
      <c r="C504" s="2051" t="s">
        <v>2109</v>
      </c>
      <c r="D504" s="2052"/>
      <c r="E504" s="2053"/>
      <c r="F504" s="2054"/>
      <c r="G504" s="1096">
        <f>SUM(G498:G502)</f>
        <v>0</v>
      </c>
    </row>
    <row r="505" spans="1:8" s="2021" customFormat="1">
      <c r="A505" s="2056"/>
      <c r="B505" s="2056"/>
      <c r="C505" s="2057"/>
      <c r="D505" s="2133"/>
      <c r="E505" s="2015"/>
      <c r="F505" s="2060"/>
      <c r="G505" s="2132"/>
    </row>
    <row r="506" spans="1:8" s="2021" customFormat="1">
      <c r="A506" s="2056"/>
      <c r="B506" s="2056"/>
      <c r="C506" s="2057"/>
      <c r="D506" s="2058"/>
      <c r="E506" s="2059"/>
      <c r="F506" s="2060"/>
      <c r="G506" s="2132"/>
    </row>
    <row r="507" spans="1:8" s="2021" customFormat="1">
      <c r="A507" s="2056"/>
      <c r="B507" s="2056"/>
      <c r="C507" s="2057"/>
      <c r="D507" s="2058"/>
      <c r="E507" s="2059"/>
      <c r="F507" s="2060"/>
      <c r="G507" s="2132"/>
      <c r="H507" s="2130"/>
    </row>
    <row r="508" spans="1:8" s="2021" customFormat="1">
      <c r="A508" s="2056"/>
      <c r="B508" s="2056"/>
      <c r="C508" s="2057"/>
      <c r="D508" s="2058"/>
      <c r="E508" s="2059"/>
      <c r="F508" s="2060"/>
      <c r="G508" s="2132"/>
    </row>
    <row r="509" spans="1:8" s="2021" customFormat="1">
      <c r="A509" s="2056"/>
      <c r="B509" s="2056"/>
      <c r="C509" s="2057"/>
      <c r="D509" s="2058"/>
      <c r="E509" s="2059"/>
      <c r="F509" s="2060"/>
      <c r="G509" s="2132"/>
    </row>
    <row r="510" spans="1:8" s="2021" customFormat="1">
      <c r="A510" s="2056"/>
      <c r="B510" s="2056"/>
      <c r="C510" s="2057"/>
      <c r="D510" s="2058"/>
      <c r="E510" s="2059"/>
      <c r="F510" s="2060"/>
      <c r="G510" s="2132"/>
    </row>
    <row r="511" spans="1:8" s="2021" customFormat="1">
      <c r="A511" s="2056"/>
      <c r="B511" s="2056"/>
      <c r="C511" s="2057"/>
      <c r="D511" s="2058"/>
      <c r="E511" s="2059"/>
      <c r="F511" s="2060"/>
      <c r="G511" s="2132"/>
    </row>
    <row r="512" spans="1:8" s="2002" customFormat="1">
      <c r="A512" s="2056"/>
      <c r="B512" s="2056"/>
      <c r="C512" s="2057"/>
      <c r="D512" s="2058"/>
      <c r="E512" s="2059"/>
      <c r="F512" s="2060"/>
      <c r="G512" s="2132"/>
    </row>
    <row r="513" spans="1:7" s="2002" customFormat="1">
      <c r="A513" s="2056"/>
      <c r="B513" s="2056"/>
      <c r="C513" s="2057"/>
      <c r="D513" s="2058"/>
      <c r="E513" s="2059"/>
      <c r="F513" s="2060"/>
      <c r="G513" s="2132"/>
    </row>
    <row r="514" spans="1:7" s="2002" customFormat="1" ht="15">
      <c r="A514" s="2056"/>
      <c r="B514" s="2056"/>
      <c r="C514" s="2031"/>
      <c r="D514" s="2017"/>
      <c r="E514" s="2134"/>
      <c r="F514" s="2019"/>
      <c r="G514" s="2020"/>
    </row>
    <row r="515" spans="1:7" s="2002" customFormat="1">
      <c r="A515" s="2135"/>
      <c r="B515" s="2135"/>
      <c r="C515" s="2136"/>
      <c r="D515" s="2137"/>
      <c r="E515" s="2138"/>
      <c r="F515" s="2139"/>
      <c r="G515" s="2140"/>
    </row>
    <row r="516" spans="1:7" s="2002" customFormat="1" ht="16.5" thickBot="1">
      <c r="A516" s="2141"/>
      <c r="B516" s="2141"/>
      <c r="C516" s="2142" t="s">
        <v>2108</v>
      </c>
      <c r="D516" s="2143"/>
      <c r="E516" s="2144"/>
      <c r="F516" s="2145"/>
      <c r="G516" s="2146"/>
    </row>
    <row r="517" spans="1:7" s="2002" customFormat="1" ht="13.5" thickTop="1">
      <c r="A517" s="2055"/>
      <c r="B517" s="2055"/>
      <c r="C517" s="994"/>
      <c r="D517" s="2147"/>
      <c r="E517" s="2088"/>
      <c r="F517" s="2005"/>
      <c r="G517" s="2006"/>
    </row>
    <row r="518" spans="1:7" s="2002" customFormat="1" ht="14.25">
      <c r="A518" s="2055"/>
      <c r="B518" s="2148"/>
      <c r="C518" s="994" t="s">
        <v>2107</v>
      </c>
      <c r="D518" s="2147"/>
      <c r="E518" s="2088"/>
      <c r="F518" s="2005"/>
      <c r="G518" s="2006">
        <f>G143</f>
        <v>0</v>
      </c>
    </row>
    <row r="519" spans="1:7" s="2002" customFormat="1">
      <c r="A519" s="2055"/>
      <c r="B519" s="2055"/>
      <c r="C519" s="994" t="s">
        <v>2106</v>
      </c>
      <c r="D519" s="2147"/>
      <c r="E519" s="2004"/>
      <c r="F519" s="2005"/>
      <c r="G519" s="2006">
        <f>G194</f>
        <v>0</v>
      </c>
    </row>
    <row r="520" spans="1:7" s="2002" customFormat="1" ht="14.25">
      <c r="A520" s="2148"/>
      <c r="B520" s="2055"/>
      <c r="C520" s="994" t="s">
        <v>2105</v>
      </c>
      <c r="D520" s="2147"/>
      <c r="E520" s="2004"/>
      <c r="F520" s="2005"/>
      <c r="G520" s="2006">
        <f>G194</f>
        <v>0</v>
      </c>
    </row>
    <row r="521" spans="1:7" s="2002" customFormat="1">
      <c r="A521" s="2055"/>
      <c r="B521" s="2055"/>
      <c r="C521" s="994" t="s">
        <v>2104</v>
      </c>
      <c r="D521" s="2147"/>
      <c r="E521" s="2004"/>
      <c r="F521" s="2089"/>
      <c r="G521" s="2149">
        <f>G363</f>
        <v>0</v>
      </c>
    </row>
    <row r="522" spans="1:7" s="2002" customFormat="1">
      <c r="A522" s="2055"/>
      <c r="B522" s="2055"/>
      <c r="C522" s="994" t="s">
        <v>2103</v>
      </c>
      <c r="D522" s="2147"/>
      <c r="E522" s="2004"/>
      <c r="F522" s="2089"/>
      <c r="G522" s="2149">
        <f>G422</f>
        <v>0</v>
      </c>
    </row>
    <row r="523" spans="1:7" s="2002" customFormat="1">
      <c r="A523" s="2055"/>
      <c r="B523" s="2055"/>
      <c r="C523" s="994" t="s">
        <v>2102</v>
      </c>
      <c r="D523" s="2147"/>
      <c r="E523" s="2004"/>
      <c r="F523" s="2005"/>
      <c r="G523" s="2006">
        <f>G466</f>
        <v>0</v>
      </c>
    </row>
    <row r="524" spans="1:7" s="2002" customFormat="1">
      <c r="A524" s="2055"/>
      <c r="C524" s="994" t="s">
        <v>2101</v>
      </c>
      <c r="D524" s="2147"/>
      <c r="E524" s="2004"/>
      <c r="F524" s="2005"/>
      <c r="G524" s="2006">
        <f>G490</f>
        <v>0</v>
      </c>
    </row>
    <row r="525" spans="1:7" s="2002" customFormat="1">
      <c r="A525" s="2055"/>
      <c r="B525" s="2055"/>
      <c r="C525" s="994" t="s">
        <v>2113</v>
      </c>
      <c r="D525" s="2147"/>
      <c r="E525" s="2004"/>
      <c r="F525" s="2005"/>
      <c r="G525" s="2006">
        <f>G504</f>
        <v>0</v>
      </c>
    </row>
    <row r="526" spans="1:7" s="2002" customFormat="1" ht="15">
      <c r="C526" s="994"/>
      <c r="D526" s="2150"/>
      <c r="E526" s="2004"/>
      <c r="F526" s="2005"/>
      <c r="G526" s="2006"/>
    </row>
    <row r="527" spans="1:7" s="2011" customFormat="1" ht="15.75" thickBot="1">
      <c r="A527" s="2151"/>
      <c r="B527" s="2151"/>
      <c r="C527" s="2152" t="s">
        <v>2100</v>
      </c>
      <c r="D527" s="2153"/>
      <c r="E527" s="2154"/>
      <c r="F527" s="2155"/>
      <c r="G527" s="2156">
        <f>SUM(G518:G526)</f>
        <v>0</v>
      </c>
    </row>
    <row r="528" spans="1:7" ht="15">
      <c r="A528" s="2157"/>
      <c r="B528" s="2157"/>
      <c r="C528" s="2158"/>
      <c r="D528" s="2159"/>
      <c r="E528" s="2157"/>
      <c r="F528" s="2160"/>
      <c r="G528" s="2157"/>
    </row>
    <row r="529" spans="1:7" ht="14.25">
      <c r="A529" s="2157"/>
      <c r="B529" s="2157"/>
      <c r="C529" s="2161"/>
      <c r="D529" s="2159"/>
      <c r="E529" s="2157"/>
      <c r="F529" s="2160"/>
      <c r="G529" s="2157"/>
    </row>
    <row r="530" spans="1:7" ht="14.25">
      <c r="A530" s="2157"/>
      <c r="B530" s="2157"/>
      <c r="C530" s="2161"/>
      <c r="D530" s="2159"/>
      <c r="E530" s="2157"/>
      <c r="F530" s="2160"/>
      <c r="G530" s="2157"/>
    </row>
    <row r="531" spans="1:7" ht="14.25">
      <c r="A531" s="2157"/>
      <c r="B531" s="2157"/>
      <c r="C531" s="2161"/>
      <c r="D531" s="2084"/>
      <c r="E531" s="2157"/>
      <c r="F531" s="2160"/>
      <c r="G531" s="2157"/>
    </row>
    <row r="532" spans="1:7" ht="14.25">
      <c r="A532" s="2157"/>
      <c r="B532" s="2157"/>
      <c r="C532" s="2162"/>
      <c r="E532" s="2157"/>
      <c r="F532" s="2160"/>
      <c r="G532" s="2157"/>
    </row>
  </sheetData>
  <sheetProtection algorithmName="SHA-512" hashValue="c6S4UUZRmGpZFkZ19rdhpcbZTAGnxlLbX5cKWG7hhSVE5iQdIO+M7SP7E8ZxE5XykFOK8yoeMNyGeqFbfbPp+A==" saltValue="rzOghQEh2hvu3Ege9ar6+A==" spinCount="100000" sheet="1" objects="1" scenarios="1"/>
  <pageMargins left="0.78740157480314965" right="0.39370078740157483" top="0.59055118110236227" bottom="0.39370078740157483" header="0.19685039370078741" footer="0.19685039370078741"/>
  <pageSetup paperSize="9" scale="69" orientation="portrait" r:id="rId1"/>
  <headerFooter alignWithMargins="0">
    <oddHeader xml:space="preserve">&amp;LGrađevina: DOGRADNJA ŠKOLSKE SPORTSKE DVORANE UZ OŠ I.G. KOVAČIĆ, DUGA RESA
</oddHeader>
    <oddFooter>&amp;R&amp;9Str.: &amp;P / &amp;N</oddFooter>
  </headerFooter>
  <rowBreaks count="22" manualBreakCount="22">
    <brk id="17" max="6" man="1"/>
    <brk id="37" max="6" man="1"/>
    <brk id="47" max="6" man="1"/>
    <brk id="82" max="6" man="1"/>
    <brk id="88" max="6" man="1"/>
    <brk id="114" max="6" man="1"/>
    <brk id="143" max="6" man="1"/>
    <brk id="172" max="6" man="1"/>
    <brk id="194" max="6" man="1"/>
    <brk id="231" max="6" man="1"/>
    <brk id="264" max="6" man="1"/>
    <brk id="281" max="6" man="1"/>
    <brk id="321" max="6" man="1"/>
    <brk id="333" max="6" man="1"/>
    <brk id="363" max="6" man="1"/>
    <brk id="381" max="6" man="1"/>
    <brk id="406" max="6" man="1"/>
    <brk id="422" max="6" man="1"/>
    <brk id="444" max="6" man="1"/>
    <brk id="466" max="6" man="1"/>
    <brk id="490" max="6" man="1"/>
    <brk id="504" max="6" man="1"/>
  </rowBreaks>
  <colBreaks count="1" manualBreakCount="1">
    <brk id="7" max="391"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54"/>
  <sheetViews>
    <sheetView view="pageBreakPreview" zoomScaleSheetLayoutView="100" workbookViewId="0">
      <selection activeCell="B2" sqref="B2"/>
    </sheetView>
  </sheetViews>
  <sheetFormatPr defaultRowHeight="12.75"/>
  <cols>
    <col min="1" max="1" width="9.140625" style="1158"/>
    <col min="2" max="2" width="37.5703125" style="1158" customWidth="1"/>
    <col min="3" max="3" width="8.28515625" style="1158" bestFit="1" customWidth="1"/>
    <col min="4" max="4" width="10.7109375" style="1158" bestFit="1" customWidth="1"/>
    <col min="5" max="5" width="9.5703125" style="1158" bestFit="1" customWidth="1"/>
    <col min="6" max="6" width="11.28515625" style="1158" bestFit="1" customWidth="1"/>
    <col min="7" max="16384" width="9.140625" style="1158"/>
  </cols>
  <sheetData>
    <row r="1" spans="1:6" ht="27.75" thickBot="1">
      <c r="A1" s="1969" t="s">
        <v>973</v>
      </c>
      <c r="B1" s="1970" t="s">
        <v>974</v>
      </c>
      <c r="C1" s="1971" t="s">
        <v>975</v>
      </c>
      <c r="D1" s="1971" t="s">
        <v>89</v>
      </c>
      <c r="E1" s="1971" t="s">
        <v>976</v>
      </c>
      <c r="F1" s="1971" t="s">
        <v>977</v>
      </c>
    </row>
    <row r="2" spans="1:6" ht="13.5" thickBot="1">
      <c r="A2" s="2164"/>
      <c r="B2" s="2164"/>
      <c r="C2" s="2165"/>
      <c r="D2" s="2165"/>
      <c r="E2" s="2165"/>
      <c r="F2" s="2166"/>
    </row>
    <row r="3" spans="1:6" ht="13.5" thickBot="1">
      <c r="A3" s="2167" t="s">
        <v>1</v>
      </c>
      <c r="B3" s="2168" t="s">
        <v>87</v>
      </c>
      <c r="C3" s="2169"/>
      <c r="D3" s="2169"/>
      <c r="E3" s="2169"/>
      <c r="F3" s="2170"/>
    </row>
    <row r="4" spans="1:6">
      <c r="A4" s="257"/>
      <c r="B4" s="257"/>
      <c r="C4" s="2171"/>
      <c r="D4" s="2171"/>
      <c r="E4" s="2172"/>
      <c r="F4" s="2171"/>
    </row>
    <row r="5" spans="1:6" ht="25.5">
      <c r="A5" s="2173" t="s">
        <v>51</v>
      </c>
      <c r="B5" s="2174" t="s">
        <v>978</v>
      </c>
      <c r="C5" s="2171"/>
      <c r="D5" s="2171"/>
      <c r="E5" s="2172"/>
      <c r="F5" s="2171"/>
    </row>
    <row r="6" spans="1:6" ht="76.5">
      <c r="A6" s="2171"/>
      <c r="B6" s="2175" t="s">
        <v>979</v>
      </c>
      <c r="C6" s="2171"/>
      <c r="D6" s="2171"/>
      <c r="E6" s="2172"/>
      <c r="F6" s="2171"/>
    </row>
    <row r="7" spans="1:6">
      <c r="A7" s="2171"/>
      <c r="B7" s="2175" t="s">
        <v>980</v>
      </c>
      <c r="C7" s="244" t="s">
        <v>93</v>
      </c>
      <c r="D7" s="244">
        <v>1</v>
      </c>
      <c r="E7" s="2176"/>
      <c r="F7" s="266">
        <f>D7*E7</f>
        <v>0</v>
      </c>
    </row>
    <row r="8" spans="1:6">
      <c r="A8" s="2177"/>
      <c r="B8" s="2178"/>
      <c r="C8" s="2177"/>
      <c r="D8" s="2179"/>
      <c r="E8" s="2180"/>
      <c r="F8" s="2177"/>
    </row>
    <row r="9" spans="1:6">
      <c r="A9" s="2173" t="s">
        <v>52</v>
      </c>
      <c r="B9" s="2174" t="s">
        <v>981</v>
      </c>
      <c r="C9" s="2171"/>
      <c r="D9" s="2171"/>
      <c r="E9" s="2172"/>
      <c r="F9" s="2171"/>
    </row>
    <row r="10" spans="1:6">
      <c r="A10" s="2171"/>
      <c r="B10" s="2175" t="s">
        <v>982</v>
      </c>
      <c r="C10" s="2171"/>
      <c r="D10" s="2171"/>
      <c r="E10" s="2172"/>
      <c r="F10" s="2171"/>
    </row>
    <row r="11" spans="1:6">
      <c r="A11" s="244"/>
      <c r="B11" s="2175" t="s">
        <v>980</v>
      </c>
      <c r="C11" s="244" t="s">
        <v>93</v>
      </c>
      <c r="D11" s="244">
        <v>1</v>
      </c>
      <c r="E11" s="2176"/>
      <c r="F11" s="266">
        <f>D11*E11</f>
        <v>0</v>
      </c>
    </row>
    <row r="12" spans="1:6" ht="13.5" thickBot="1">
      <c r="A12" s="2171"/>
      <c r="B12" s="257"/>
      <c r="C12" s="1349"/>
      <c r="D12" s="1349"/>
      <c r="E12" s="2181"/>
      <c r="F12" s="1349"/>
    </row>
    <row r="13" spans="1:6" ht="13.5" thickBot="1">
      <c r="A13" s="2182"/>
      <c r="B13" s="2182" t="s">
        <v>983</v>
      </c>
      <c r="C13" s="2183"/>
      <c r="D13" s="2184"/>
      <c r="E13" s="2184"/>
      <c r="F13" s="248">
        <f>SUM(F7:F12)</f>
        <v>0</v>
      </c>
    </row>
    <row r="14" spans="1:6" ht="13.5" thickBot="1">
      <c r="A14" s="257"/>
      <c r="B14" s="257"/>
      <c r="C14" s="1349"/>
      <c r="D14" s="1349"/>
      <c r="E14" s="2185"/>
      <c r="F14" s="1349"/>
    </row>
    <row r="15" spans="1:6" ht="13.5" customHeight="1" thickBot="1">
      <c r="A15" s="242">
        <v>2</v>
      </c>
      <c r="B15" s="1964" t="s">
        <v>984</v>
      </c>
      <c r="C15" s="1964"/>
      <c r="D15" s="1964"/>
      <c r="E15" s="1964"/>
      <c r="F15" s="243"/>
    </row>
    <row r="16" spans="1:6">
      <c r="A16" s="2171"/>
      <c r="B16" s="257"/>
      <c r="C16" s="1349"/>
      <c r="D16" s="1349"/>
      <c r="E16" s="2181"/>
      <c r="F16" s="1349"/>
    </row>
    <row r="17" spans="1:6">
      <c r="A17" s="244"/>
      <c r="B17" s="257"/>
      <c r="C17" s="244"/>
      <c r="D17" s="2186"/>
      <c r="E17" s="2172"/>
      <c r="F17" s="2187"/>
    </row>
    <row r="18" spans="1:6">
      <c r="A18" s="2171"/>
      <c r="B18" s="257"/>
      <c r="C18" s="244"/>
      <c r="D18" s="2188"/>
      <c r="E18" s="2172"/>
      <c r="F18" s="266"/>
    </row>
    <row r="19" spans="1:6">
      <c r="A19" s="244" t="s">
        <v>3412</v>
      </c>
      <c r="B19" s="245" t="s">
        <v>986</v>
      </c>
      <c r="C19" s="244"/>
      <c r="D19" s="244"/>
      <c r="E19" s="2172"/>
      <c r="F19" s="2187"/>
    </row>
    <row r="20" spans="1:6" ht="76.5">
      <c r="A20" s="244"/>
      <c r="B20" s="2189" t="s">
        <v>3935</v>
      </c>
      <c r="C20" s="2171"/>
      <c r="D20" s="2171"/>
      <c r="E20" s="2172"/>
      <c r="F20" s="2171"/>
    </row>
    <row r="21" spans="1:6" ht="14.25">
      <c r="A21" s="2171"/>
      <c r="B21" s="257" t="s">
        <v>987</v>
      </c>
      <c r="C21" s="244" t="s">
        <v>988</v>
      </c>
      <c r="D21" s="2188">
        <v>200</v>
      </c>
      <c r="E21" s="1102"/>
      <c r="F21" s="266">
        <f>D21*E21</f>
        <v>0</v>
      </c>
    </row>
    <row r="22" spans="1:6">
      <c r="A22" s="2171"/>
      <c r="B22" s="257"/>
      <c r="C22" s="244"/>
      <c r="D22" s="2188"/>
      <c r="E22" s="2172"/>
      <c r="F22" s="266"/>
    </row>
    <row r="23" spans="1:6">
      <c r="A23" s="2171"/>
      <c r="B23" s="257"/>
      <c r="C23" s="244"/>
      <c r="D23" s="2188"/>
      <c r="E23" s="2172"/>
      <c r="F23" s="266"/>
    </row>
    <row r="24" spans="1:6" ht="13.5" thickBot="1">
      <c r="A24" s="2190"/>
      <c r="B24" s="246"/>
      <c r="C24" s="2185"/>
      <c r="D24" s="2191"/>
      <c r="E24" s="2192"/>
      <c r="F24" s="2193"/>
    </row>
    <row r="25" spans="1:6" ht="13.5" customHeight="1" thickBot="1">
      <c r="A25" s="247">
        <v>2</v>
      </c>
      <c r="B25" s="1964" t="s">
        <v>992</v>
      </c>
      <c r="C25" s="1964"/>
      <c r="D25" s="1964"/>
      <c r="E25" s="1098"/>
      <c r="F25" s="248">
        <f>SUM(F17:F24)</f>
        <v>0</v>
      </c>
    </row>
    <row r="26" spans="1:6" ht="13.5" thickBot="1">
      <c r="A26" s="257"/>
      <c r="B26" s="257"/>
      <c r="C26" s="1349"/>
      <c r="D26" s="1349"/>
      <c r="E26" s="2181"/>
      <c r="F26" s="1349"/>
    </row>
    <row r="27" spans="1:6" ht="13.5" thickBot="1">
      <c r="A27" s="249" t="s">
        <v>993</v>
      </c>
      <c r="B27" s="253" t="s">
        <v>994</v>
      </c>
      <c r="C27" s="258"/>
      <c r="D27" s="259"/>
      <c r="E27" s="1100"/>
      <c r="F27" s="260">
        <f>D27*E27</f>
        <v>0</v>
      </c>
    </row>
    <row r="28" spans="1:6">
      <c r="A28" s="250"/>
      <c r="B28" s="2194"/>
      <c r="C28" s="2195"/>
      <c r="D28" s="2196"/>
      <c r="E28" s="2197"/>
      <c r="F28" s="265">
        <f>D28*E28</f>
        <v>0</v>
      </c>
    </row>
    <row r="29" spans="1:6" ht="38.25">
      <c r="A29" s="250" t="s">
        <v>995</v>
      </c>
      <c r="B29" s="2198" t="s">
        <v>996</v>
      </c>
      <c r="C29" s="2195"/>
      <c r="D29" s="2196"/>
      <c r="E29" s="2197"/>
      <c r="F29" s="265"/>
    </row>
    <row r="30" spans="1:6" ht="102">
      <c r="A30" s="251"/>
      <c r="B30" s="2163" t="s">
        <v>997</v>
      </c>
      <c r="C30" s="2195"/>
      <c r="D30" s="2199"/>
      <c r="E30" s="2176"/>
      <c r="F30" s="2200"/>
    </row>
    <row r="31" spans="1:6" ht="38.25">
      <c r="A31" s="251"/>
      <c r="B31" s="2163" t="s">
        <v>998</v>
      </c>
      <c r="C31" s="2201" t="s">
        <v>93</v>
      </c>
      <c r="D31" s="2202">
        <v>3</v>
      </c>
      <c r="E31" s="2203"/>
      <c r="F31" s="2204">
        <f>D31*E31</f>
        <v>0</v>
      </c>
    </row>
    <row r="32" spans="1:6" ht="38.25">
      <c r="A32" s="251"/>
      <c r="B32" s="2205" t="s">
        <v>999</v>
      </c>
      <c r="C32" s="2201" t="s">
        <v>1000</v>
      </c>
      <c r="D32" s="2202">
        <v>19</v>
      </c>
      <c r="E32" s="2203"/>
      <c r="F32" s="2204">
        <f>D32*E32</f>
        <v>0</v>
      </c>
    </row>
    <row r="33" spans="1:6" ht="25.5">
      <c r="A33" s="251"/>
      <c r="B33" s="2205" t="s">
        <v>1001</v>
      </c>
      <c r="C33" s="2201" t="s">
        <v>93</v>
      </c>
      <c r="D33" s="2202">
        <v>1</v>
      </c>
      <c r="E33" s="2203"/>
      <c r="F33" s="2204">
        <f>D33*E33</f>
        <v>0</v>
      </c>
    </row>
    <row r="34" spans="1:6" ht="13.5" thickBot="1">
      <c r="A34" s="250"/>
      <c r="B34" s="2194"/>
      <c r="C34" s="2195"/>
      <c r="D34" s="2196"/>
      <c r="E34" s="2197"/>
      <c r="F34" s="265">
        <f>D34*E34</f>
        <v>0</v>
      </c>
    </row>
    <row r="35" spans="1:6" ht="13.5" thickBot="1">
      <c r="A35" s="252">
        <v>3</v>
      </c>
      <c r="B35" s="253" t="s">
        <v>1002</v>
      </c>
      <c r="C35" s="254"/>
      <c r="D35" s="254"/>
      <c r="E35" s="1099"/>
      <c r="F35" s="256">
        <f>SUM(F29:F33)</f>
        <v>0</v>
      </c>
    </row>
    <row r="36" spans="1:6" ht="13.5" thickBot="1">
      <c r="A36" s="2206"/>
      <c r="B36" s="257"/>
      <c r="C36" s="2185"/>
      <c r="D36" s="2207"/>
      <c r="E36" s="2208"/>
      <c r="F36" s="1185"/>
    </row>
    <row r="37" spans="1:6" ht="13.5" thickBot="1">
      <c r="A37" s="249" t="s">
        <v>1003</v>
      </c>
      <c r="B37" s="253" t="s">
        <v>952</v>
      </c>
      <c r="C37" s="258"/>
      <c r="D37" s="259"/>
      <c r="E37" s="1100"/>
      <c r="F37" s="260">
        <f>D37*E37</f>
        <v>0</v>
      </c>
    </row>
    <row r="38" spans="1:6">
      <c r="A38" s="261"/>
      <c r="B38" s="262"/>
      <c r="C38" s="263"/>
      <c r="D38" s="264"/>
      <c r="E38" s="1101"/>
      <c r="F38" s="265"/>
    </row>
    <row r="39" spans="1:6">
      <c r="A39" s="244" t="s">
        <v>1004</v>
      </c>
      <c r="B39" s="245" t="s">
        <v>1005</v>
      </c>
      <c r="C39" s="2171"/>
      <c r="D39" s="2171"/>
      <c r="E39" s="2209"/>
      <c r="F39" s="266"/>
    </row>
    <row r="40" spans="1:6" ht="127.5">
      <c r="A40" s="244"/>
      <c r="B40" s="2175" t="s">
        <v>1006</v>
      </c>
      <c r="C40" s="2171"/>
      <c r="D40" s="2171"/>
      <c r="E40" s="2209"/>
      <c r="F40" s="266"/>
    </row>
    <row r="41" spans="1:6">
      <c r="A41" s="244"/>
      <c r="B41" s="257" t="s">
        <v>980</v>
      </c>
      <c r="C41" s="244"/>
      <c r="D41" s="244"/>
      <c r="E41" s="1102"/>
      <c r="F41" s="266">
        <f>D41*E41</f>
        <v>0</v>
      </c>
    </row>
    <row r="42" spans="1:6">
      <c r="A42" s="251"/>
      <c r="B42" s="2210"/>
      <c r="C42" s="2195"/>
      <c r="D42" s="2199"/>
      <c r="E42" s="2197"/>
      <c r="F42" s="265"/>
    </row>
    <row r="43" spans="1:6">
      <c r="A43" s="251"/>
      <c r="B43" s="2163"/>
      <c r="C43" s="2195" t="s">
        <v>2</v>
      </c>
      <c r="D43" s="2199">
        <v>1</v>
      </c>
      <c r="E43" s="2197"/>
      <c r="F43" s="265"/>
    </row>
    <row r="44" spans="1:6">
      <c r="A44" s="251"/>
      <c r="B44" s="2163"/>
      <c r="C44" s="2195"/>
      <c r="D44" s="2199"/>
      <c r="E44" s="2197"/>
      <c r="F44" s="265"/>
    </row>
    <row r="45" spans="1:6">
      <c r="A45" s="244"/>
      <c r="B45" s="257"/>
      <c r="C45" s="244"/>
      <c r="D45" s="244"/>
      <c r="E45" s="1102"/>
      <c r="F45" s="266"/>
    </row>
    <row r="46" spans="1:6" ht="13.5" thickBot="1">
      <c r="A46" s="251"/>
      <c r="B46" s="2210"/>
      <c r="C46" s="2195"/>
      <c r="D46" s="2199"/>
      <c r="E46" s="2197"/>
      <c r="F46" s="265"/>
    </row>
    <row r="47" spans="1:6" ht="13.5" thickBot="1">
      <c r="A47" s="252">
        <v>4</v>
      </c>
      <c r="B47" s="253" t="s">
        <v>953</v>
      </c>
      <c r="C47" s="254"/>
      <c r="D47" s="254"/>
      <c r="E47" s="255"/>
      <c r="F47" s="256">
        <f>SUM(F41:F45)</f>
        <v>0</v>
      </c>
    </row>
    <row r="48" spans="1:6" ht="13.5" thickBot="1">
      <c r="A48" s="2206"/>
      <c r="B48" s="257"/>
      <c r="C48" s="2185"/>
      <c r="D48" s="2207"/>
      <c r="E48" s="2207"/>
      <c r="F48" s="1185"/>
    </row>
    <row r="49" spans="1:6" ht="15" customHeight="1" thickBot="1">
      <c r="A49" s="267"/>
      <c r="B49" s="1965" t="s">
        <v>1007</v>
      </c>
      <c r="C49" s="1965"/>
      <c r="D49" s="1965"/>
      <c r="E49" s="1965"/>
      <c r="F49" s="1966"/>
    </row>
    <row r="50" spans="1:6" ht="14.25">
      <c r="A50" s="2211">
        <v>1</v>
      </c>
      <c r="B50" s="268" t="str">
        <f>B3</f>
        <v>PRIPREMNI RADOVI</v>
      </c>
      <c r="C50" s="2212"/>
      <c r="D50" s="2213"/>
      <c r="E50" s="2213"/>
      <c r="F50" s="2214">
        <f>F13</f>
        <v>0</v>
      </c>
    </row>
    <row r="51" spans="1:6" ht="14.25">
      <c r="A51" s="2211">
        <v>2</v>
      </c>
      <c r="B51" s="268" t="str">
        <f>B15</f>
        <v>ZAŠTITNA KONSTRUKCIJA</v>
      </c>
      <c r="C51" s="2212"/>
      <c r="D51" s="2213"/>
      <c r="E51" s="2213"/>
      <c r="F51" s="2214">
        <f>F25</f>
        <v>0</v>
      </c>
    </row>
    <row r="52" spans="1:6" ht="14.25">
      <c r="A52" s="2211">
        <v>3</v>
      </c>
      <c r="B52" s="268" t="str">
        <f>B27</f>
        <v>KONTROLA KVALITETE</v>
      </c>
      <c r="C52" s="2212"/>
      <c r="D52" s="2213"/>
      <c r="E52" s="2213"/>
      <c r="F52" s="2214">
        <f>F35</f>
        <v>0</v>
      </c>
    </row>
    <row r="53" spans="1:6" ht="15" thickBot="1">
      <c r="A53" s="2211">
        <v>4</v>
      </c>
      <c r="B53" s="268" t="str">
        <f>B37</f>
        <v>OSTALI RADOVI</v>
      </c>
      <c r="C53" s="2212"/>
      <c r="D53" s="2213"/>
      <c r="E53" s="2213"/>
      <c r="F53" s="2214">
        <f>F47</f>
        <v>0</v>
      </c>
    </row>
    <row r="54" spans="1:6" ht="15" customHeight="1" thickBot="1">
      <c r="A54" s="2215"/>
      <c r="B54" s="1967" t="s">
        <v>1008</v>
      </c>
      <c r="C54" s="1967"/>
      <c r="D54" s="1967"/>
      <c r="E54" s="2216"/>
      <c r="F54" s="2217">
        <f>SUM(F50:F53)</f>
        <v>0</v>
      </c>
    </row>
  </sheetData>
  <sheetProtection algorithmName="SHA-512" hashValue="je8xgTyBFmwFrmJ+7TZmxAWJjEkC0O6TcIwJs8LLg43plmqrNV+pS4BjEqV3aRB8gPYXF42ma8PYduU7/V+Jcw==" saltValue="DuhsBQdNI2gv9hC6h3LlZg==" spinCount="100000" sheet="1" objects="1" scenarios="1"/>
  <mergeCells count="4">
    <mergeCell ref="B15:E15"/>
    <mergeCell ref="B25:D25"/>
    <mergeCell ref="B49:F49"/>
    <mergeCell ref="B54:D54"/>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L35"/>
  <sheetViews>
    <sheetView workbookViewId="0">
      <selection activeCell="B6" sqref="B6"/>
    </sheetView>
  </sheetViews>
  <sheetFormatPr defaultRowHeight="12.75"/>
  <sheetData>
    <row r="2" spans="2:4">
      <c r="B2" s="506" t="s">
        <v>3894</v>
      </c>
    </row>
    <row r="3" spans="2:4">
      <c r="B3" s="506" t="s">
        <v>3895</v>
      </c>
    </row>
    <row r="5" spans="2:4">
      <c r="B5" s="506" t="s">
        <v>3993</v>
      </c>
    </row>
    <row r="9" spans="2:4">
      <c r="B9" s="506" t="s">
        <v>1</v>
      </c>
      <c r="C9" s="506" t="s">
        <v>3896</v>
      </c>
    </row>
    <row r="11" spans="2:4">
      <c r="B11" s="506" t="s">
        <v>94</v>
      </c>
      <c r="C11" s="506" t="s">
        <v>3897</v>
      </c>
      <c r="D11" s="508"/>
    </row>
    <row r="13" spans="2:4">
      <c r="B13" s="506" t="s">
        <v>97</v>
      </c>
      <c r="C13" s="506" t="s">
        <v>3898</v>
      </c>
    </row>
    <row r="15" spans="2:4">
      <c r="B15" s="506" t="s">
        <v>3899</v>
      </c>
      <c r="C15" s="506" t="s">
        <v>3900</v>
      </c>
    </row>
    <row r="17" spans="2:12">
      <c r="B17" s="506" t="s">
        <v>101</v>
      </c>
      <c r="C17" s="506" t="s">
        <v>3901</v>
      </c>
    </row>
    <row r="19" spans="2:12">
      <c r="B19" s="506" t="s">
        <v>3678</v>
      </c>
      <c r="C19" s="506" t="s">
        <v>3902</v>
      </c>
    </row>
    <row r="21" spans="2:12">
      <c r="B21" s="506" t="s">
        <v>3903</v>
      </c>
      <c r="C21" s="506" t="s">
        <v>3904</v>
      </c>
    </row>
    <row r="23" spans="2:12">
      <c r="B23" s="506" t="s">
        <v>1820</v>
      </c>
      <c r="C23" s="506" t="s">
        <v>3905</v>
      </c>
    </row>
    <row r="25" spans="2:12">
      <c r="B25" s="506" t="s">
        <v>123</v>
      </c>
      <c r="C25" s="506" t="s">
        <v>3906</v>
      </c>
    </row>
    <row r="27" spans="2:12">
      <c r="B27" s="506" t="s">
        <v>124</v>
      </c>
      <c r="C27" s="506" t="s">
        <v>3907</v>
      </c>
    </row>
    <row r="30" spans="2:12">
      <c r="C30" s="506" t="s">
        <v>3909</v>
      </c>
      <c r="F30" s="506" t="s">
        <v>3913</v>
      </c>
      <c r="H30" s="506" t="s">
        <v>3910</v>
      </c>
      <c r="J30" s="506" t="s">
        <v>3912</v>
      </c>
      <c r="L30" s="506" t="s">
        <v>3911</v>
      </c>
    </row>
    <row r="31" spans="2:12">
      <c r="K31" s="739"/>
    </row>
    <row r="32" spans="2:12">
      <c r="B32" s="506" t="s">
        <v>3908</v>
      </c>
      <c r="H32">
        <v>1</v>
      </c>
      <c r="J32" s="739"/>
      <c r="K32" s="1104"/>
      <c r="L32">
        <f>H32*J32</f>
        <v>0</v>
      </c>
    </row>
    <row r="33" spans="2:12">
      <c r="K33" s="739"/>
    </row>
    <row r="35" spans="2:12">
      <c r="B35" s="509" t="s">
        <v>3914</v>
      </c>
      <c r="C35" s="239"/>
      <c r="D35" s="239"/>
      <c r="E35" s="239"/>
      <c r="F35" s="239"/>
      <c r="G35" s="239"/>
      <c r="H35" s="239"/>
      <c r="I35" s="239"/>
      <c r="J35" s="239"/>
      <c r="K35" s="510">
        <f>L32</f>
        <v>0</v>
      </c>
      <c r="L35" s="511"/>
    </row>
  </sheetData>
  <sheetProtection algorithmName="SHA-512" hashValue="uzBeWV17K8+IswaDNQM5QJroniFgjZqsU2pvDqKguuEWTSgrBTV+FAvyIgHx09weWGYrZbswhyjtTNjBYZBPzg==" saltValue="tfwTa8Wd1RpcTPuMwodNIQ==" spinCount="100000" sheet="1" objects="1" scenarios="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F22"/>
  <sheetViews>
    <sheetView view="pageBreakPreview" zoomScaleSheetLayoutView="100" workbookViewId="0">
      <selection activeCell="D11" sqref="D11"/>
    </sheetView>
  </sheetViews>
  <sheetFormatPr defaultRowHeight="12.75"/>
  <cols>
    <col min="1" max="1" width="2.42578125" bestFit="1" customWidth="1"/>
    <col min="2" max="2" width="45.7109375" customWidth="1"/>
    <col min="4" max="4" width="9.5703125" style="175" bestFit="1" customWidth="1"/>
    <col min="5" max="5" width="11.5703125" style="175" bestFit="1" customWidth="1"/>
    <col min="6" max="6" width="12" style="175" bestFit="1" customWidth="1"/>
  </cols>
  <sheetData>
    <row r="1" spans="1:6">
      <c r="A1" s="507"/>
      <c r="B1" s="507"/>
      <c r="C1" s="507"/>
    </row>
    <row r="2" spans="1:6">
      <c r="A2" s="507"/>
      <c r="B2" s="507"/>
      <c r="C2" s="507"/>
    </row>
    <row r="3" spans="1:6" ht="15.75">
      <c r="A3" s="23" t="s">
        <v>84</v>
      </c>
      <c r="B3" s="24" t="s">
        <v>85</v>
      </c>
      <c r="C3" s="25"/>
      <c r="D3" s="26"/>
      <c r="E3" s="27"/>
      <c r="F3" s="27"/>
    </row>
    <row r="4" spans="1:6">
      <c r="A4" s="28"/>
      <c r="B4" s="29"/>
      <c r="C4" s="30"/>
      <c r="D4" s="31"/>
      <c r="E4" s="32"/>
      <c r="F4" s="32"/>
    </row>
    <row r="5" spans="1:6">
      <c r="A5" s="33" t="s">
        <v>86</v>
      </c>
      <c r="B5" s="34" t="s">
        <v>87</v>
      </c>
      <c r="C5" s="233" t="s">
        <v>88</v>
      </c>
      <c r="D5" s="183" t="s">
        <v>89</v>
      </c>
      <c r="E5" s="60" t="s">
        <v>90</v>
      </c>
      <c r="F5" s="60" t="s">
        <v>91</v>
      </c>
    </row>
    <row r="6" spans="1:6">
      <c r="A6" s="35"/>
      <c r="B6" s="36"/>
      <c r="C6" s="37"/>
      <c r="D6" s="38"/>
      <c r="E6" s="678"/>
      <c r="F6" s="39"/>
    </row>
    <row r="7" spans="1:6" ht="38.25">
      <c r="A7" s="40" t="s">
        <v>1</v>
      </c>
      <c r="B7" s="41" t="s">
        <v>92</v>
      </c>
      <c r="C7" s="42"/>
      <c r="D7" s="43"/>
      <c r="E7" s="678"/>
      <c r="F7" s="39"/>
    </row>
    <row r="8" spans="1:6">
      <c r="A8" s="35"/>
      <c r="B8" s="36"/>
      <c r="C8" s="44" t="s">
        <v>93</v>
      </c>
      <c r="D8" s="79">
        <v>1</v>
      </c>
      <c r="E8" s="679"/>
      <c r="F8" s="80">
        <f>D8*E8</f>
        <v>0</v>
      </c>
    </row>
    <row r="9" spans="1:6">
      <c r="A9" s="35"/>
      <c r="B9" s="36"/>
      <c r="C9" s="44"/>
      <c r="D9" s="46"/>
      <c r="E9" s="678"/>
      <c r="F9" s="39"/>
    </row>
    <row r="10" spans="1:6" ht="38.25">
      <c r="A10" s="40" t="s">
        <v>94</v>
      </c>
      <c r="B10" s="41" t="s">
        <v>95</v>
      </c>
      <c r="C10" s="42"/>
      <c r="D10" s="46"/>
      <c r="E10" s="678"/>
      <c r="F10" s="39"/>
    </row>
    <row r="11" spans="1:6">
      <c r="A11" s="35"/>
      <c r="B11" s="36"/>
      <c r="C11" s="44" t="s">
        <v>96</v>
      </c>
      <c r="D11" s="79">
        <v>550</v>
      </c>
      <c r="E11" s="678"/>
      <c r="F11" s="39">
        <f>D11*E11</f>
        <v>0</v>
      </c>
    </row>
    <row r="12" spans="1:6">
      <c r="A12" s="35"/>
      <c r="B12" s="36"/>
      <c r="C12" s="37"/>
      <c r="D12" s="38"/>
      <c r="E12" s="678"/>
      <c r="F12" s="39"/>
    </row>
    <row r="13" spans="1:6" ht="25.5">
      <c r="A13" s="41" t="s">
        <v>97</v>
      </c>
      <c r="B13" s="41" t="s">
        <v>100</v>
      </c>
      <c r="C13" s="41"/>
      <c r="D13" s="41"/>
      <c r="E13" s="680"/>
      <c r="F13" s="41"/>
    </row>
    <row r="14" spans="1:6">
      <c r="A14" s="41"/>
      <c r="B14" s="41"/>
      <c r="C14" s="41" t="s">
        <v>2</v>
      </c>
      <c r="D14" s="39">
        <v>1</v>
      </c>
      <c r="E14" s="678"/>
      <c r="F14" s="39">
        <f>D14*E14</f>
        <v>0</v>
      </c>
    </row>
    <row r="15" spans="1:6">
      <c r="A15" s="35"/>
      <c r="B15" s="36"/>
      <c r="C15" s="37"/>
      <c r="D15" s="38"/>
      <c r="E15" s="678"/>
      <c r="F15" s="39"/>
    </row>
    <row r="16" spans="1:6" ht="25.5">
      <c r="A16" s="459" t="s">
        <v>98</v>
      </c>
      <c r="B16" s="48" t="s">
        <v>827</v>
      </c>
      <c r="C16" s="49"/>
      <c r="D16" s="38"/>
      <c r="E16" s="678"/>
      <c r="F16" s="39"/>
    </row>
    <row r="17" spans="1:6">
      <c r="A17" s="50"/>
      <c r="B17" s="48"/>
      <c r="C17" s="44" t="s">
        <v>93</v>
      </c>
      <c r="D17" s="80">
        <v>1</v>
      </c>
      <c r="E17" s="679"/>
      <c r="F17" s="80">
        <f>D17*E17</f>
        <v>0</v>
      </c>
    </row>
    <row r="18" spans="1:6">
      <c r="A18" s="50"/>
      <c r="B18" s="51"/>
      <c r="C18" s="52"/>
      <c r="D18" s="46"/>
      <c r="E18" s="678"/>
      <c r="F18" s="39"/>
    </row>
    <row r="19" spans="1:6" ht="25.5">
      <c r="A19" s="459" t="s">
        <v>101</v>
      </c>
      <c r="B19" s="1761" t="s">
        <v>828</v>
      </c>
      <c r="C19" s="49"/>
      <c r="D19" s="38"/>
      <c r="E19" s="678"/>
      <c r="F19" s="39"/>
    </row>
    <row r="20" spans="1:6">
      <c r="A20" s="50"/>
      <c r="B20" s="48"/>
      <c r="C20" s="44" t="s">
        <v>93</v>
      </c>
      <c r="D20" s="80">
        <v>1</v>
      </c>
      <c r="E20" s="679"/>
      <c r="F20" s="80">
        <f>D20*E20</f>
        <v>0</v>
      </c>
    </row>
    <row r="21" spans="1:6">
      <c r="A21" s="47"/>
      <c r="B21" s="53"/>
      <c r="C21" s="54"/>
      <c r="D21" s="46"/>
      <c r="E21" s="55"/>
      <c r="F21" s="55"/>
    </row>
    <row r="22" spans="1:6">
      <c r="A22" s="56" t="s">
        <v>86</v>
      </c>
      <c r="B22" s="34" t="s">
        <v>99</v>
      </c>
      <c r="C22" s="57"/>
      <c r="D22" s="58"/>
      <c r="E22" s="59"/>
      <c r="F22" s="60">
        <f>SUM(F7:F21)</f>
        <v>0</v>
      </c>
    </row>
  </sheetData>
  <sheetProtection algorithmName="SHA-512" hashValue="gEGSBNvBEFH1t3JWZt8nFrTDWPTWCkexPdewQ52mxsP2J/m/G7dAcjk4V87ShvYnTdES90S/ltedyeHoCWuhTA==" saltValue="WQ6C07rkYLeNtsIrdT2VUQ==" spinCount="100000" sheet="1" objects="1" scenarios="1"/>
  <pageMargins left="0.7" right="0.7" top="0.75" bottom="0.75" header="0.3" footer="0.3"/>
  <pageSetup paperSize="9"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G169"/>
  <sheetViews>
    <sheetView showZeros="0" view="pageBreakPreview" zoomScaleSheetLayoutView="100" workbookViewId="0">
      <selection activeCell="B4" sqref="B4"/>
    </sheetView>
  </sheetViews>
  <sheetFormatPr defaultColWidth="9.140625" defaultRowHeight="14.25"/>
  <cols>
    <col min="1" max="1" width="4.5703125" style="5" customWidth="1"/>
    <col min="2" max="2" width="50.7109375" style="7" customWidth="1"/>
    <col min="3" max="3" width="7.28515625" style="130" customWidth="1"/>
    <col min="4" max="4" width="10.140625" style="75" customWidth="1"/>
    <col min="5" max="5" width="9.42578125" style="684" customWidth="1"/>
    <col min="6" max="6" width="13.7109375" style="75" customWidth="1"/>
    <col min="7" max="12" width="9.140625" style="6"/>
    <col min="13" max="13" width="10.140625" style="6" bestFit="1" customWidth="1"/>
    <col min="14" max="16384" width="9.140625" style="6"/>
  </cols>
  <sheetData>
    <row r="1" spans="1:7" s="9" customFormat="1">
      <c r="A1" s="199"/>
      <c r="B1" s="199"/>
      <c r="C1" s="199"/>
      <c r="D1" s="202"/>
      <c r="E1" s="202"/>
      <c r="F1" s="202"/>
    </row>
    <row r="2" spans="1:7" s="19" customFormat="1" ht="14.25" customHeight="1">
      <c r="A2" s="200"/>
      <c r="B2" s="200" t="s">
        <v>0</v>
      </c>
      <c r="C2" s="200"/>
      <c r="D2" s="203"/>
      <c r="E2" s="203"/>
      <c r="F2" s="203"/>
    </row>
    <row r="3" spans="1:7" s="19" customFormat="1" ht="26.25" customHeight="1">
      <c r="A3" s="84"/>
      <c r="B3" s="201" t="s">
        <v>829</v>
      </c>
      <c r="C3" s="201"/>
      <c r="D3" s="204"/>
      <c r="E3" s="204"/>
      <c r="F3" s="205"/>
    </row>
    <row r="4" spans="1:7" s="9" customFormat="1" ht="12.75" customHeight="1">
      <c r="A4" s="85"/>
      <c r="B4" s="86"/>
      <c r="C4" s="115"/>
      <c r="D4" s="206"/>
      <c r="E4" s="206"/>
      <c r="F4" s="206"/>
    </row>
    <row r="5" spans="1:7" s="19" customFormat="1" ht="12.75" customHeight="1">
      <c r="A5" s="87"/>
      <c r="B5" s="88"/>
      <c r="C5" s="116"/>
      <c r="D5" s="206"/>
      <c r="E5" s="206"/>
      <c r="F5" s="206"/>
      <c r="G5" s="20"/>
    </row>
    <row r="6" spans="1:7" s="19" customFormat="1" ht="148.5" customHeight="1">
      <c r="A6" s="85"/>
      <c r="B6" s="89" t="s">
        <v>222</v>
      </c>
      <c r="C6" s="116"/>
      <c r="D6" s="206"/>
      <c r="E6" s="206"/>
      <c r="F6" s="206"/>
      <c r="G6" s="20"/>
    </row>
    <row r="7" spans="1:7" s="19" customFormat="1" ht="15">
      <c r="A7" s="21"/>
      <c r="B7" s="17"/>
      <c r="C7" s="117"/>
      <c r="D7" s="207"/>
      <c r="E7" s="207"/>
      <c r="F7" s="207"/>
      <c r="G7" s="20"/>
    </row>
    <row r="8" spans="1:7" s="19" customFormat="1" ht="15">
      <c r="A8" s="90"/>
      <c r="B8" s="91" t="s">
        <v>3</v>
      </c>
      <c r="C8" s="116"/>
      <c r="D8" s="206"/>
      <c r="E8" s="206"/>
      <c r="F8" s="206"/>
      <c r="G8" s="20"/>
    </row>
    <row r="9" spans="1:7" s="19" customFormat="1" ht="52.5" customHeight="1">
      <c r="A9" s="92" t="s">
        <v>4</v>
      </c>
      <c r="B9" s="48" t="s">
        <v>5</v>
      </c>
      <c r="C9" s="116"/>
      <c r="D9" s="206"/>
      <c r="E9" s="206"/>
      <c r="F9" s="206"/>
      <c r="G9" s="20"/>
    </row>
    <row r="10" spans="1:7" s="19" customFormat="1" ht="15">
      <c r="A10" s="92" t="s">
        <v>6</v>
      </c>
      <c r="B10" s="91" t="s">
        <v>7</v>
      </c>
      <c r="C10" s="116"/>
      <c r="D10" s="206"/>
      <c r="E10" s="206"/>
      <c r="F10" s="206"/>
      <c r="G10" s="20"/>
    </row>
    <row r="11" spans="1:7" s="19" customFormat="1" ht="38.25">
      <c r="A11" s="92" t="s">
        <v>8</v>
      </c>
      <c r="B11" s="47" t="s">
        <v>49</v>
      </c>
      <c r="C11" s="116"/>
      <c r="D11" s="206"/>
      <c r="E11" s="206"/>
      <c r="F11" s="206"/>
      <c r="G11" s="20"/>
    </row>
    <row r="12" spans="1:7" s="19" customFormat="1" ht="25.5">
      <c r="A12" s="92" t="s">
        <v>9</v>
      </c>
      <c r="B12" s="48" t="s">
        <v>81</v>
      </c>
      <c r="C12" s="116"/>
      <c r="D12" s="206"/>
      <c r="E12" s="206"/>
      <c r="F12" s="206"/>
      <c r="G12" s="20"/>
    </row>
    <row r="13" spans="1:7" s="19" customFormat="1" ht="27.75" customHeight="1">
      <c r="A13" s="92" t="s">
        <v>10</v>
      </c>
      <c r="B13" s="47" t="s">
        <v>82</v>
      </c>
      <c r="C13" s="116"/>
      <c r="D13" s="206"/>
      <c r="E13" s="206"/>
      <c r="F13" s="206"/>
      <c r="G13" s="20"/>
    </row>
    <row r="14" spans="1:7" s="19" customFormat="1" ht="51">
      <c r="A14" s="92" t="s">
        <v>11</v>
      </c>
      <c r="B14" s="47" t="s">
        <v>83</v>
      </c>
      <c r="C14" s="116"/>
      <c r="D14" s="206"/>
      <c r="E14" s="206"/>
      <c r="F14" s="206"/>
      <c r="G14" s="20"/>
    </row>
    <row r="15" spans="1:7" s="19" customFormat="1" ht="25.5">
      <c r="A15" s="92" t="s">
        <v>13</v>
      </c>
      <c r="B15" s="47" t="s">
        <v>50</v>
      </c>
      <c r="C15" s="116"/>
      <c r="D15" s="206"/>
      <c r="E15" s="206"/>
      <c r="F15" s="206"/>
      <c r="G15" s="20"/>
    </row>
    <row r="16" spans="1:7" s="19" customFormat="1" ht="25.5">
      <c r="A16" s="92" t="s">
        <v>14</v>
      </c>
      <c r="B16" s="47" t="s">
        <v>12</v>
      </c>
      <c r="C16" s="116"/>
      <c r="D16" s="206"/>
      <c r="E16" s="206"/>
      <c r="F16" s="206"/>
      <c r="G16" s="20"/>
    </row>
    <row r="17" spans="1:7" s="19" customFormat="1" ht="38.25">
      <c r="A17" s="92" t="s">
        <v>20</v>
      </c>
      <c r="B17" s="48" t="s">
        <v>15</v>
      </c>
      <c r="C17" s="116"/>
      <c r="D17" s="206"/>
      <c r="E17" s="206"/>
      <c r="F17" s="206"/>
      <c r="G17" s="20"/>
    </row>
    <row r="18" spans="1:7" s="19" customFormat="1" ht="15">
      <c r="A18" s="85"/>
      <c r="B18" s="86"/>
      <c r="C18" s="116"/>
      <c r="D18" s="206"/>
      <c r="E18" s="206"/>
      <c r="F18" s="206"/>
      <c r="G18" s="20"/>
    </row>
    <row r="19" spans="1:7" s="19" customFormat="1" ht="15">
      <c r="A19" s="85"/>
      <c r="B19" s="93"/>
      <c r="C19" s="116"/>
      <c r="D19" s="206"/>
      <c r="E19" s="206"/>
      <c r="F19" s="206"/>
      <c r="G19" s="20"/>
    </row>
    <row r="20" spans="1:7" s="19" customFormat="1" ht="12.75" customHeight="1">
      <c r="A20" s="85"/>
      <c r="B20" s="94"/>
      <c r="C20" s="115"/>
      <c r="D20" s="206"/>
      <c r="E20" s="206"/>
      <c r="F20" s="206"/>
    </row>
    <row r="21" spans="1:7" ht="12.75" customHeight="1">
      <c r="A21" s="95"/>
      <c r="B21" s="96"/>
      <c r="C21" s="118"/>
      <c r="D21" s="76"/>
      <c r="E21" s="76"/>
      <c r="F21" s="76"/>
    </row>
    <row r="22" spans="1:7" s="507" customFormat="1" ht="12.75">
      <c r="A22" s="33" t="s">
        <v>223</v>
      </c>
      <c r="B22" s="34" t="s">
        <v>830</v>
      </c>
      <c r="C22" s="232" t="s">
        <v>88</v>
      </c>
      <c r="D22" s="234" t="s">
        <v>89</v>
      </c>
      <c r="E22" s="234" t="s">
        <v>90</v>
      </c>
      <c r="F22" s="234" t="s">
        <v>91</v>
      </c>
    </row>
    <row r="23" spans="1:7" s="19" customFormat="1" ht="15">
      <c r="A23" s="85"/>
      <c r="B23" s="93"/>
      <c r="C23" s="116"/>
      <c r="D23" s="206"/>
      <c r="E23" s="681"/>
      <c r="F23" s="206"/>
      <c r="G23" s="20"/>
    </row>
    <row r="24" spans="1:7" s="19" customFormat="1" ht="119.25" customHeight="1">
      <c r="A24" s="97" t="s">
        <v>1</v>
      </c>
      <c r="B24" s="98" t="s">
        <v>1160</v>
      </c>
      <c r="C24" s="116"/>
      <c r="D24" s="206"/>
      <c r="E24" s="681"/>
      <c r="F24" s="77">
        <f t="shared" ref="F24:F29" si="0">ROUND(D24*E24,2)</f>
        <v>0</v>
      </c>
      <c r="G24" s="20"/>
    </row>
    <row r="25" spans="1:7" s="19" customFormat="1" ht="25.5">
      <c r="A25" s="99"/>
      <c r="B25" s="100" t="s">
        <v>16</v>
      </c>
      <c r="C25" s="116"/>
      <c r="D25" s="206"/>
      <c r="E25" s="681"/>
      <c r="F25" s="77">
        <f t="shared" si="0"/>
        <v>0</v>
      </c>
      <c r="G25" s="20"/>
    </row>
    <row r="26" spans="1:7" s="19" customFormat="1" ht="15">
      <c r="A26" s="99"/>
      <c r="B26" s="100"/>
      <c r="C26" s="116"/>
      <c r="D26" s="206"/>
      <c r="E26" s="681"/>
      <c r="F26" s="77">
        <f t="shared" si="0"/>
        <v>0</v>
      </c>
      <c r="G26" s="20"/>
    </row>
    <row r="27" spans="1:7" s="19" customFormat="1" ht="15">
      <c r="A27" s="70"/>
      <c r="B27" s="91"/>
      <c r="C27" s="71"/>
      <c r="D27" s="206"/>
      <c r="E27" s="681"/>
      <c r="F27" s="77">
        <f t="shared" si="0"/>
        <v>0</v>
      </c>
      <c r="G27" s="20"/>
    </row>
    <row r="28" spans="1:7" s="19" customFormat="1" ht="38.25">
      <c r="A28" s="70" t="s">
        <v>51</v>
      </c>
      <c r="B28" s="91" t="s">
        <v>17</v>
      </c>
      <c r="C28" s="48"/>
      <c r="D28" s="206"/>
      <c r="E28" s="681"/>
      <c r="F28" s="77">
        <f t="shared" si="0"/>
        <v>0</v>
      </c>
      <c r="G28" s="20"/>
    </row>
    <row r="29" spans="1:7" s="19" customFormat="1" ht="15">
      <c r="A29" s="70"/>
      <c r="B29" s="101"/>
      <c r="C29" s="91" t="s">
        <v>102</v>
      </c>
      <c r="D29" s="206">
        <v>460</v>
      </c>
      <c r="E29" s="681"/>
      <c r="F29" s="77">
        <f t="shared" si="0"/>
        <v>0</v>
      </c>
      <c r="G29" s="20"/>
    </row>
    <row r="30" spans="1:7" s="19" customFormat="1" ht="15">
      <c r="A30" s="70"/>
      <c r="B30" s="91" t="s">
        <v>30</v>
      </c>
      <c r="C30" s="48"/>
      <c r="D30" s="206"/>
      <c r="E30" s="681"/>
      <c r="F30" s="77">
        <f t="shared" ref="F30:F73" si="1">ROUND(D30*E30,2)</f>
        <v>0</v>
      </c>
      <c r="G30" s="20"/>
    </row>
    <row r="31" spans="1:7" s="19" customFormat="1" ht="15">
      <c r="A31" s="70"/>
      <c r="B31" s="103" t="s">
        <v>31</v>
      </c>
      <c r="C31" s="48"/>
      <c r="D31" s="206"/>
      <c r="E31" s="681"/>
      <c r="F31" s="77">
        <f t="shared" si="1"/>
        <v>0</v>
      </c>
      <c r="G31" s="20"/>
    </row>
    <row r="32" spans="1:7" s="19" customFormat="1" ht="15">
      <c r="A32" s="70"/>
      <c r="B32" s="103" t="s">
        <v>32</v>
      </c>
      <c r="C32" s="48"/>
      <c r="D32" s="206"/>
      <c r="E32" s="681"/>
      <c r="F32" s="77">
        <f t="shared" si="1"/>
        <v>0</v>
      </c>
      <c r="G32" s="20"/>
    </row>
    <row r="33" spans="1:7" s="19" customFormat="1" ht="25.5">
      <c r="A33" s="70"/>
      <c r="B33" s="103" t="s">
        <v>33</v>
      </c>
      <c r="C33" s="48"/>
      <c r="D33" s="206"/>
      <c r="E33" s="681"/>
      <c r="F33" s="77">
        <f t="shared" si="1"/>
        <v>0</v>
      </c>
      <c r="G33" s="20"/>
    </row>
    <row r="34" spans="1:7" s="19" customFormat="1" ht="15">
      <c r="A34" s="70"/>
      <c r="B34" s="103" t="s">
        <v>34</v>
      </c>
      <c r="C34" s="48"/>
      <c r="D34" s="206"/>
      <c r="E34" s="681"/>
      <c r="F34" s="77">
        <f t="shared" si="1"/>
        <v>0</v>
      </c>
      <c r="G34" s="20"/>
    </row>
    <row r="35" spans="1:7" s="19" customFormat="1" ht="25.5">
      <c r="A35" s="70"/>
      <c r="B35" s="103" t="s">
        <v>35</v>
      </c>
      <c r="C35" s="48"/>
      <c r="D35" s="206"/>
      <c r="E35" s="681"/>
      <c r="F35" s="77">
        <f t="shared" si="1"/>
        <v>0</v>
      </c>
      <c r="G35" s="20"/>
    </row>
    <row r="36" spans="1:7" s="19" customFormat="1" ht="15">
      <c r="A36" s="70"/>
      <c r="B36" s="103" t="s">
        <v>36</v>
      </c>
      <c r="C36" s="48"/>
      <c r="D36" s="206"/>
      <c r="E36" s="681"/>
      <c r="F36" s="77">
        <f t="shared" si="1"/>
        <v>0</v>
      </c>
      <c r="G36" s="20"/>
    </row>
    <row r="37" spans="1:7" s="19" customFormat="1" ht="127.5">
      <c r="A37" s="70"/>
      <c r="B37" s="104" t="s">
        <v>37</v>
      </c>
      <c r="C37" s="48"/>
      <c r="D37" s="206"/>
      <c r="E37" s="681"/>
      <c r="F37" s="77">
        <f t="shared" si="1"/>
        <v>0</v>
      </c>
      <c r="G37" s="20"/>
    </row>
    <row r="38" spans="1:7" s="19" customFormat="1" ht="15">
      <c r="A38" s="70"/>
      <c r="B38" s="102"/>
      <c r="C38" s="71" t="s">
        <v>93</v>
      </c>
      <c r="D38" s="206">
        <v>30</v>
      </c>
      <c r="E38" s="681"/>
      <c r="F38" s="77">
        <f t="shared" si="1"/>
        <v>0</v>
      </c>
      <c r="G38" s="20"/>
    </row>
    <row r="39" spans="1:7" s="19" customFormat="1" ht="12.75" customHeight="1">
      <c r="A39" s="70"/>
      <c r="B39" s="91"/>
      <c r="C39" s="48"/>
      <c r="D39" s="206"/>
      <c r="E39" s="681"/>
      <c r="F39" s="77">
        <f t="shared" si="1"/>
        <v>0</v>
      </c>
      <c r="G39" s="20"/>
    </row>
    <row r="40" spans="1:7" s="19" customFormat="1" ht="38.25">
      <c r="A40" s="70" t="s">
        <v>52</v>
      </c>
      <c r="B40" s="47" t="s">
        <v>1161</v>
      </c>
      <c r="C40" s="48"/>
      <c r="D40" s="206"/>
      <c r="E40" s="681"/>
      <c r="F40" s="77">
        <f t="shared" si="1"/>
        <v>0</v>
      </c>
      <c r="G40" s="20"/>
    </row>
    <row r="41" spans="1:7" s="19" customFormat="1" ht="11.25" customHeight="1">
      <c r="A41" s="70"/>
      <c r="B41" s="91"/>
      <c r="C41" s="48"/>
      <c r="D41" s="206"/>
      <c r="E41" s="681"/>
      <c r="F41" s="77">
        <f t="shared" si="1"/>
        <v>0</v>
      </c>
      <c r="G41" s="20"/>
    </row>
    <row r="42" spans="1:7" s="19" customFormat="1" ht="11.25" customHeight="1">
      <c r="A42" s="70"/>
      <c r="B42" s="307" t="s">
        <v>1162</v>
      </c>
      <c r="C42" s="48" t="s">
        <v>93</v>
      </c>
      <c r="D42" s="206">
        <v>10</v>
      </c>
      <c r="E42" s="681"/>
      <c r="F42" s="77"/>
      <c r="G42" s="20"/>
    </row>
    <row r="43" spans="1:7" s="19" customFormat="1" ht="12.75" customHeight="1">
      <c r="A43" s="70"/>
      <c r="B43" s="105" t="s">
        <v>1163</v>
      </c>
      <c r="C43" s="71" t="s">
        <v>93</v>
      </c>
      <c r="D43" s="206">
        <v>83</v>
      </c>
      <c r="E43" s="681"/>
      <c r="F43" s="77">
        <f t="shared" si="1"/>
        <v>0</v>
      </c>
      <c r="G43" s="20"/>
    </row>
    <row r="44" spans="1:7" s="19" customFormat="1" ht="15" customHeight="1">
      <c r="A44" s="70"/>
      <c r="B44" s="105" t="s">
        <v>1164</v>
      </c>
      <c r="C44" s="71" t="s">
        <v>93</v>
      </c>
      <c r="D44" s="206">
        <v>22</v>
      </c>
      <c r="E44" s="681"/>
      <c r="F44" s="77">
        <f t="shared" si="1"/>
        <v>0</v>
      </c>
      <c r="G44" s="20"/>
    </row>
    <row r="45" spans="1:7" s="19" customFormat="1" ht="15">
      <c r="A45" s="70"/>
      <c r="B45" s="105"/>
      <c r="C45" s="116"/>
      <c r="D45" s="206"/>
      <c r="E45" s="681"/>
      <c r="F45" s="77">
        <f t="shared" si="1"/>
        <v>0</v>
      </c>
      <c r="G45" s="20"/>
    </row>
    <row r="46" spans="1:7" s="19" customFormat="1" ht="25.5">
      <c r="A46" s="106" t="s">
        <v>53</v>
      </c>
      <c r="B46" s="71" t="s">
        <v>22</v>
      </c>
      <c r="C46" s="78"/>
      <c r="D46" s="206"/>
      <c r="E46" s="681"/>
      <c r="F46" s="77">
        <f t="shared" si="1"/>
        <v>0</v>
      </c>
      <c r="G46" s="20"/>
    </row>
    <row r="47" spans="1:7" s="19" customFormat="1" ht="15">
      <c r="A47" s="70"/>
      <c r="B47" s="72" t="s">
        <v>18</v>
      </c>
      <c r="C47" s="78"/>
      <c r="D47" s="206"/>
      <c r="E47" s="681"/>
      <c r="F47" s="77">
        <f t="shared" si="1"/>
        <v>0</v>
      </c>
      <c r="G47" s="20"/>
    </row>
    <row r="48" spans="1:7" s="19" customFormat="1" ht="15">
      <c r="A48" s="70"/>
      <c r="B48" s="73" t="s">
        <v>19</v>
      </c>
      <c r="C48" s="78"/>
      <c r="D48" s="206"/>
      <c r="E48" s="681"/>
      <c r="F48" s="77">
        <f t="shared" si="1"/>
        <v>0</v>
      </c>
      <c r="G48" s="20"/>
    </row>
    <row r="49" spans="1:7" s="19" customFormat="1" ht="15">
      <c r="A49" s="70"/>
      <c r="B49" s="308" t="s">
        <v>1165</v>
      </c>
      <c r="C49" s="78"/>
      <c r="D49" s="206"/>
      <c r="E49" s="681"/>
      <c r="F49" s="77"/>
      <c r="G49" s="20"/>
    </row>
    <row r="50" spans="1:7" s="19" customFormat="1" ht="15">
      <c r="A50" s="70"/>
      <c r="B50" s="105"/>
      <c r="C50" s="71" t="s">
        <v>2</v>
      </c>
      <c r="D50" s="206">
        <v>1</v>
      </c>
      <c r="E50" s="681"/>
      <c r="F50" s="77">
        <f t="shared" si="1"/>
        <v>0</v>
      </c>
      <c r="G50" s="20"/>
    </row>
    <row r="51" spans="1:7" s="19" customFormat="1" ht="15">
      <c r="A51" s="70"/>
      <c r="B51" s="105"/>
      <c r="C51" s="116"/>
      <c r="D51" s="206"/>
      <c r="E51" s="681"/>
      <c r="F51" s="77">
        <f t="shared" si="1"/>
        <v>0</v>
      </c>
      <c r="G51" s="20"/>
    </row>
    <row r="52" spans="1:7" s="19" customFormat="1" ht="25.5">
      <c r="A52" s="70" t="s">
        <v>54</v>
      </c>
      <c r="B52" s="71" t="s">
        <v>23</v>
      </c>
      <c r="C52" s="78"/>
      <c r="D52" s="206"/>
      <c r="E52" s="681"/>
      <c r="F52" s="77">
        <f t="shared" si="1"/>
        <v>0</v>
      </c>
      <c r="G52" s="20"/>
    </row>
    <row r="53" spans="1:7" s="19" customFormat="1" ht="15">
      <c r="A53" s="70"/>
      <c r="B53" s="72" t="s">
        <v>107</v>
      </c>
      <c r="C53" s="71" t="s">
        <v>93</v>
      </c>
      <c r="D53" s="206">
        <v>120</v>
      </c>
      <c r="E53" s="681"/>
      <c r="F53" s="77">
        <f t="shared" si="1"/>
        <v>0</v>
      </c>
      <c r="G53" s="20"/>
    </row>
    <row r="54" spans="1:7" s="19" customFormat="1" ht="15.75" customHeight="1">
      <c r="A54" s="70"/>
      <c r="B54" s="73" t="s">
        <v>108</v>
      </c>
      <c r="C54" s="71" t="s">
        <v>93</v>
      </c>
      <c r="D54" s="206">
        <v>70</v>
      </c>
      <c r="E54" s="681"/>
      <c r="F54" s="77">
        <f t="shared" si="1"/>
        <v>0</v>
      </c>
      <c r="G54" s="20"/>
    </row>
    <row r="55" spans="1:7" s="19" customFormat="1" ht="15">
      <c r="A55" s="70"/>
      <c r="B55" s="105"/>
      <c r="C55" s="116"/>
      <c r="D55" s="206"/>
      <c r="E55" s="681"/>
      <c r="F55" s="77">
        <f t="shared" si="1"/>
        <v>0</v>
      </c>
      <c r="G55" s="20"/>
    </row>
    <row r="56" spans="1:7" s="19" customFormat="1" ht="25.5">
      <c r="A56" s="70" t="s">
        <v>55</v>
      </c>
      <c r="B56" s="71" t="s">
        <v>831</v>
      </c>
      <c r="C56" s="78"/>
      <c r="D56" s="206"/>
      <c r="E56" s="681"/>
      <c r="F56" s="77">
        <f t="shared" si="1"/>
        <v>0</v>
      </c>
      <c r="G56" s="20"/>
    </row>
    <row r="57" spans="1:7" s="19" customFormat="1" ht="15">
      <c r="A57" s="107"/>
      <c r="B57" s="102"/>
      <c r="C57" s="119" t="s">
        <v>103</v>
      </c>
      <c r="D57" s="206">
        <v>1600</v>
      </c>
      <c r="E57" s="681"/>
      <c r="F57" s="77">
        <f t="shared" si="1"/>
        <v>0</v>
      </c>
      <c r="G57" s="20"/>
    </row>
    <row r="58" spans="1:7" s="19" customFormat="1" ht="15">
      <c r="A58" s="107"/>
      <c r="B58" s="102"/>
      <c r="C58" s="119"/>
      <c r="D58" s="206"/>
      <c r="E58" s="681"/>
      <c r="F58" s="77"/>
      <c r="G58" s="20"/>
    </row>
    <row r="59" spans="1:7" s="19" customFormat="1" ht="25.5">
      <c r="A59" s="70" t="s">
        <v>56</v>
      </c>
      <c r="B59" s="71" t="s">
        <v>832</v>
      </c>
      <c r="C59" s="78"/>
      <c r="D59" s="206"/>
      <c r="E59" s="681"/>
      <c r="F59" s="77">
        <f>ROUND(D59*E59,2)</f>
        <v>0</v>
      </c>
      <c r="G59" s="20"/>
    </row>
    <row r="60" spans="1:7" s="19" customFormat="1" ht="15">
      <c r="A60" s="107"/>
      <c r="B60" s="102"/>
      <c r="C60" s="119" t="s">
        <v>103</v>
      </c>
      <c r="D60" s="206">
        <v>1300</v>
      </c>
      <c r="E60" s="681"/>
      <c r="F60" s="77">
        <f>ROUND(D60*E60,2)</f>
        <v>0</v>
      </c>
      <c r="G60" s="20"/>
    </row>
    <row r="61" spans="1:7" s="19" customFormat="1" ht="15">
      <c r="A61" s="70"/>
      <c r="B61" s="105"/>
      <c r="C61" s="116"/>
      <c r="D61" s="206"/>
      <c r="E61" s="681"/>
      <c r="F61" s="77">
        <f t="shared" si="1"/>
        <v>0</v>
      </c>
      <c r="G61" s="20"/>
    </row>
    <row r="62" spans="1:7" s="19" customFormat="1" ht="51">
      <c r="A62" s="70" t="s">
        <v>57</v>
      </c>
      <c r="B62" s="108" t="s">
        <v>21</v>
      </c>
      <c r="C62" s="78"/>
      <c r="D62" s="206"/>
      <c r="E62" s="681"/>
      <c r="F62" s="77">
        <f t="shared" si="1"/>
        <v>0</v>
      </c>
      <c r="G62" s="20"/>
    </row>
    <row r="63" spans="1:7" s="19" customFormat="1" ht="15">
      <c r="A63" s="107"/>
      <c r="B63" s="102"/>
      <c r="C63" s="119" t="s">
        <v>103</v>
      </c>
      <c r="D63" s="206">
        <v>250</v>
      </c>
      <c r="E63" s="681"/>
      <c r="F63" s="77">
        <f t="shared" si="1"/>
        <v>0</v>
      </c>
      <c r="G63" s="20"/>
    </row>
    <row r="64" spans="1:7" s="19" customFormat="1" ht="15">
      <c r="A64" s="70"/>
      <c r="B64" s="105"/>
      <c r="C64" s="116"/>
      <c r="D64" s="206"/>
      <c r="E64" s="681"/>
      <c r="F64" s="77">
        <f t="shared" si="1"/>
        <v>0</v>
      </c>
      <c r="G64" s="20"/>
    </row>
    <row r="65" spans="1:7" s="19" customFormat="1" ht="38.25">
      <c r="A65" s="70" t="s">
        <v>58</v>
      </c>
      <c r="B65" s="71" t="s">
        <v>833</v>
      </c>
      <c r="C65" s="78"/>
      <c r="D65" s="206"/>
      <c r="E65" s="681"/>
      <c r="F65" s="77">
        <f t="shared" si="1"/>
        <v>0</v>
      </c>
      <c r="G65" s="20"/>
    </row>
    <row r="66" spans="1:7" s="19" customFormat="1" ht="15">
      <c r="A66" s="107"/>
      <c r="B66" s="102"/>
      <c r="C66" s="119" t="s">
        <v>118</v>
      </c>
      <c r="D66" s="206">
        <v>1250</v>
      </c>
      <c r="E66" s="681"/>
      <c r="F66" s="77">
        <f t="shared" si="1"/>
        <v>0</v>
      </c>
      <c r="G66" s="20"/>
    </row>
    <row r="67" spans="1:7" s="19" customFormat="1" ht="36.75">
      <c r="A67" s="70"/>
      <c r="B67" s="105"/>
      <c r="C67" s="119" t="s">
        <v>834</v>
      </c>
      <c r="D67" s="206">
        <v>10</v>
      </c>
      <c r="E67" s="681"/>
      <c r="F67" s="77">
        <f t="shared" si="1"/>
        <v>0</v>
      </c>
      <c r="G67" s="20"/>
    </row>
    <row r="68" spans="1:7" s="19" customFormat="1" ht="15">
      <c r="A68" s="70"/>
      <c r="B68" s="105"/>
      <c r="C68" s="116"/>
      <c r="D68" s="206"/>
      <c r="E68" s="681"/>
      <c r="F68" s="77">
        <f t="shared" si="1"/>
        <v>0</v>
      </c>
      <c r="G68" s="20"/>
    </row>
    <row r="69" spans="1:7" s="19" customFormat="1" ht="51">
      <c r="A69" s="70" t="s">
        <v>59</v>
      </c>
      <c r="B69" s="109" t="s">
        <v>24</v>
      </c>
      <c r="C69" s="78"/>
      <c r="D69" s="206"/>
      <c r="E69" s="681"/>
      <c r="F69" s="77">
        <f t="shared" si="1"/>
        <v>0</v>
      </c>
      <c r="G69" s="20"/>
    </row>
    <row r="70" spans="1:7" s="19" customFormat="1" ht="15">
      <c r="A70" s="107"/>
      <c r="B70" s="102"/>
      <c r="C70" s="119" t="s">
        <v>93</v>
      </c>
      <c r="D70" s="206">
        <v>28</v>
      </c>
      <c r="E70" s="681"/>
      <c r="F70" s="77">
        <f t="shared" si="1"/>
        <v>0</v>
      </c>
      <c r="G70" s="20"/>
    </row>
    <row r="71" spans="1:7" s="19" customFormat="1" ht="15">
      <c r="A71" s="70"/>
      <c r="B71" s="105"/>
      <c r="C71" s="116"/>
      <c r="D71" s="206"/>
      <c r="E71" s="681"/>
      <c r="F71" s="77">
        <f t="shared" si="1"/>
        <v>0</v>
      </c>
      <c r="G71" s="20"/>
    </row>
    <row r="72" spans="1:7" s="19" customFormat="1" ht="39" customHeight="1">
      <c r="A72" s="70" t="s">
        <v>60</v>
      </c>
      <c r="B72" s="108" t="s">
        <v>25</v>
      </c>
      <c r="C72" s="78"/>
      <c r="D72" s="206"/>
      <c r="E72" s="681"/>
      <c r="F72" s="77">
        <f t="shared" si="1"/>
        <v>0</v>
      </c>
      <c r="G72" s="20"/>
    </row>
    <row r="73" spans="1:7" s="19" customFormat="1" ht="15">
      <c r="A73" s="107"/>
      <c r="B73" s="110"/>
      <c r="C73" s="119" t="s">
        <v>265</v>
      </c>
      <c r="D73" s="206">
        <v>12100</v>
      </c>
      <c r="E73" s="681"/>
      <c r="F73" s="77">
        <f t="shared" si="1"/>
        <v>0</v>
      </c>
      <c r="G73" s="20"/>
    </row>
    <row r="74" spans="1:7" s="19" customFormat="1" ht="15">
      <c r="A74" s="70"/>
      <c r="B74" s="105"/>
      <c r="C74" s="116"/>
      <c r="D74" s="206"/>
      <c r="E74" s="681"/>
      <c r="F74" s="77">
        <f t="shared" ref="F74:F134" si="2">ROUND(D74*E74,2)</f>
        <v>0</v>
      </c>
      <c r="G74" s="20"/>
    </row>
    <row r="75" spans="1:7" s="19" customFormat="1" ht="31.5" customHeight="1">
      <c r="A75" s="70" t="s">
        <v>61</v>
      </c>
      <c r="B75" s="109" t="s">
        <v>1166</v>
      </c>
      <c r="C75" s="78"/>
      <c r="D75" s="206"/>
      <c r="E75" s="681"/>
      <c r="F75" s="77">
        <f t="shared" si="2"/>
        <v>0</v>
      </c>
      <c r="G75" s="20"/>
    </row>
    <row r="76" spans="1:7" s="19" customFormat="1" ht="15">
      <c r="A76" s="107"/>
      <c r="B76" s="102"/>
      <c r="C76" s="119" t="s">
        <v>93</v>
      </c>
      <c r="D76" s="206">
        <v>10</v>
      </c>
      <c r="E76" s="681"/>
      <c r="F76" s="77">
        <f t="shared" si="2"/>
        <v>0</v>
      </c>
      <c r="G76" s="20"/>
    </row>
    <row r="77" spans="1:7" s="19" customFormat="1" ht="15">
      <c r="A77" s="70"/>
      <c r="B77" s="105"/>
      <c r="C77" s="116"/>
      <c r="D77" s="206"/>
      <c r="E77" s="681"/>
      <c r="F77" s="77">
        <f t="shared" si="2"/>
        <v>0</v>
      </c>
      <c r="G77" s="20"/>
    </row>
    <row r="78" spans="1:7" s="19" customFormat="1" ht="51">
      <c r="A78" s="70" t="s">
        <v>62</v>
      </c>
      <c r="B78" s="109" t="s">
        <v>26</v>
      </c>
      <c r="C78" s="78"/>
      <c r="D78" s="206"/>
      <c r="E78" s="681"/>
      <c r="F78" s="77">
        <f t="shared" si="2"/>
        <v>0</v>
      </c>
      <c r="G78" s="20"/>
    </row>
    <row r="79" spans="1:7" s="19" customFormat="1" ht="15">
      <c r="A79" s="107"/>
      <c r="B79" s="102"/>
      <c r="C79" s="119" t="s">
        <v>93</v>
      </c>
      <c r="D79" s="206">
        <v>110</v>
      </c>
      <c r="E79" s="681"/>
      <c r="F79" s="77">
        <f t="shared" si="2"/>
        <v>0</v>
      </c>
      <c r="G79" s="20"/>
    </row>
    <row r="80" spans="1:7" s="19" customFormat="1" ht="15">
      <c r="A80" s="70"/>
      <c r="B80" s="105"/>
      <c r="C80" s="116"/>
      <c r="D80" s="206"/>
      <c r="E80" s="681"/>
      <c r="F80" s="77">
        <f t="shared" si="2"/>
        <v>0</v>
      </c>
      <c r="G80" s="20"/>
    </row>
    <row r="81" spans="1:7" s="19" customFormat="1" ht="25.5">
      <c r="A81" s="70" t="s">
        <v>63</v>
      </c>
      <c r="B81" s="109" t="s">
        <v>27</v>
      </c>
      <c r="C81" s="78"/>
      <c r="D81" s="206"/>
      <c r="E81" s="681"/>
      <c r="F81" s="77">
        <f t="shared" si="2"/>
        <v>0</v>
      </c>
      <c r="G81" s="20"/>
    </row>
    <row r="82" spans="1:7" s="19" customFormat="1" ht="15">
      <c r="A82" s="70"/>
      <c r="B82" s="102"/>
      <c r="C82" s="119" t="s">
        <v>96</v>
      </c>
      <c r="D82" s="206">
        <v>2100</v>
      </c>
      <c r="E82" s="681"/>
      <c r="F82" s="77">
        <f t="shared" si="2"/>
        <v>0</v>
      </c>
      <c r="G82" s="20"/>
    </row>
    <row r="83" spans="1:7" s="19" customFormat="1" ht="15">
      <c r="A83" s="70"/>
      <c r="B83" s="105"/>
      <c r="C83" s="116"/>
      <c r="D83" s="206"/>
      <c r="E83" s="681"/>
      <c r="F83" s="77">
        <f t="shared" si="2"/>
        <v>0</v>
      </c>
      <c r="G83" s="20"/>
    </row>
    <row r="84" spans="1:7" s="19" customFormat="1" ht="51">
      <c r="A84" s="70" t="s">
        <v>64</v>
      </c>
      <c r="B84" s="109" t="s">
        <v>28</v>
      </c>
      <c r="C84" s="78"/>
      <c r="D84" s="206"/>
      <c r="E84" s="681"/>
      <c r="F84" s="77">
        <f t="shared" si="2"/>
        <v>0</v>
      </c>
      <c r="G84" s="20"/>
    </row>
    <row r="85" spans="1:7" s="19" customFormat="1" ht="24.75">
      <c r="A85" s="107"/>
      <c r="B85" s="102"/>
      <c r="C85" s="119" t="s">
        <v>2</v>
      </c>
      <c r="D85" s="206">
        <v>1</v>
      </c>
      <c r="E85" s="681"/>
      <c r="F85" s="77">
        <f t="shared" si="2"/>
        <v>0</v>
      </c>
      <c r="G85" s="20"/>
    </row>
    <row r="86" spans="1:7" s="19" customFormat="1" ht="15">
      <c r="A86" s="70"/>
      <c r="B86" s="105"/>
      <c r="C86" s="116"/>
      <c r="D86" s="206"/>
      <c r="E86" s="681"/>
      <c r="F86" s="77">
        <f t="shared" si="2"/>
        <v>0</v>
      </c>
      <c r="G86" s="20"/>
    </row>
    <row r="87" spans="1:7" s="19" customFormat="1" ht="51">
      <c r="A87" s="70" t="s">
        <v>65</v>
      </c>
      <c r="B87" s="109" t="s">
        <v>29</v>
      </c>
      <c r="C87" s="78"/>
      <c r="D87" s="206"/>
      <c r="E87" s="681"/>
      <c r="F87" s="77">
        <f t="shared" si="2"/>
        <v>0</v>
      </c>
      <c r="G87" s="20"/>
    </row>
    <row r="88" spans="1:7" s="19" customFormat="1" ht="15">
      <c r="A88" s="107"/>
      <c r="B88" s="102"/>
      <c r="C88" s="119" t="s">
        <v>96</v>
      </c>
      <c r="D88" s="206">
        <v>3200</v>
      </c>
      <c r="E88" s="681"/>
      <c r="F88" s="77">
        <f t="shared" si="2"/>
        <v>0</v>
      </c>
      <c r="G88" s="20"/>
    </row>
    <row r="89" spans="1:7" s="19" customFormat="1" ht="15">
      <c r="A89" s="70"/>
      <c r="B89" s="105"/>
      <c r="C89" s="116"/>
      <c r="D89" s="206"/>
      <c r="E89" s="681"/>
      <c r="F89" s="77">
        <f t="shared" si="2"/>
        <v>0</v>
      </c>
      <c r="G89" s="20"/>
    </row>
    <row r="90" spans="1:7" s="19" customFormat="1" ht="25.5">
      <c r="A90" s="70" t="s">
        <v>66</v>
      </c>
      <c r="B90" s="109" t="s">
        <v>38</v>
      </c>
      <c r="C90" s="78"/>
      <c r="D90" s="206"/>
      <c r="E90" s="681"/>
      <c r="F90" s="77">
        <f t="shared" si="2"/>
        <v>0</v>
      </c>
      <c r="G90" s="20"/>
    </row>
    <row r="91" spans="1:7" s="19" customFormat="1" ht="15">
      <c r="A91" s="107"/>
      <c r="B91" s="102"/>
      <c r="C91" s="119" t="s">
        <v>96</v>
      </c>
      <c r="D91" s="206">
        <v>465</v>
      </c>
      <c r="E91" s="681"/>
      <c r="F91" s="77">
        <f t="shared" si="2"/>
        <v>0</v>
      </c>
      <c r="G91" s="20"/>
    </row>
    <row r="92" spans="1:7" s="19" customFormat="1" ht="15">
      <c r="A92" s="70"/>
      <c r="B92" s="105"/>
      <c r="C92" s="116"/>
      <c r="D92" s="206"/>
      <c r="E92" s="681"/>
      <c r="F92" s="77">
        <f t="shared" si="2"/>
        <v>0</v>
      </c>
      <c r="G92" s="20"/>
    </row>
    <row r="93" spans="1:7" s="19" customFormat="1" ht="38.25" customHeight="1">
      <c r="A93" s="70" t="s">
        <v>67</v>
      </c>
      <c r="B93" s="108" t="s">
        <v>47</v>
      </c>
      <c r="C93" s="78"/>
      <c r="D93" s="206"/>
      <c r="E93" s="681"/>
      <c r="F93" s="77">
        <f t="shared" si="2"/>
        <v>0</v>
      </c>
      <c r="G93" s="20"/>
    </row>
    <row r="94" spans="1:7" s="19" customFormat="1" ht="15">
      <c r="A94" s="107"/>
      <c r="B94" s="102"/>
      <c r="C94" s="119" t="s">
        <v>96</v>
      </c>
      <c r="D94" s="206">
        <v>156</v>
      </c>
      <c r="E94" s="681"/>
      <c r="F94" s="77">
        <f t="shared" si="2"/>
        <v>0</v>
      </c>
      <c r="G94" s="20"/>
    </row>
    <row r="95" spans="1:7" s="19" customFormat="1" ht="15">
      <c r="A95" s="70"/>
      <c r="B95" s="105"/>
      <c r="C95" s="116"/>
      <c r="D95" s="206"/>
      <c r="E95" s="681"/>
      <c r="F95" s="77">
        <f t="shared" si="2"/>
        <v>0</v>
      </c>
      <c r="G95" s="20"/>
    </row>
    <row r="96" spans="1:7" s="19" customFormat="1" ht="38.25">
      <c r="A96" s="70" t="s">
        <v>68</v>
      </c>
      <c r="B96" s="108" t="s">
        <v>48</v>
      </c>
      <c r="C96" s="78"/>
      <c r="D96" s="206"/>
      <c r="E96" s="681"/>
      <c r="F96" s="77">
        <f t="shared" si="2"/>
        <v>0</v>
      </c>
      <c r="G96" s="20"/>
    </row>
    <row r="97" spans="1:7" s="19" customFormat="1" ht="15">
      <c r="A97" s="107"/>
      <c r="B97" s="102"/>
      <c r="C97" s="119" t="s">
        <v>96</v>
      </c>
      <c r="D97" s="206">
        <v>180</v>
      </c>
      <c r="E97" s="681"/>
      <c r="F97" s="77">
        <f t="shared" si="2"/>
        <v>0</v>
      </c>
      <c r="G97" s="20"/>
    </row>
    <row r="98" spans="1:7" s="19" customFormat="1" ht="12.75" customHeight="1">
      <c r="A98" s="70"/>
      <c r="B98" s="91"/>
      <c r="C98" s="48"/>
      <c r="D98" s="206"/>
      <c r="E98" s="681"/>
      <c r="F98" s="77">
        <f t="shared" si="2"/>
        <v>0</v>
      </c>
      <c r="G98" s="20"/>
    </row>
    <row r="99" spans="1:7" s="19" customFormat="1" ht="51">
      <c r="A99" s="70" t="s">
        <v>69</v>
      </c>
      <c r="B99" s="91" t="s">
        <v>39</v>
      </c>
      <c r="C99" s="48"/>
      <c r="D99" s="206"/>
      <c r="E99" s="681"/>
      <c r="F99" s="77">
        <f t="shared" si="2"/>
        <v>0</v>
      </c>
      <c r="G99" s="20"/>
    </row>
    <row r="100" spans="1:7" s="19" customFormat="1" ht="12.75" customHeight="1">
      <c r="A100" s="107"/>
      <c r="B100" s="102"/>
      <c r="C100" s="119" t="s">
        <v>96</v>
      </c>
      <c r="D100" s="206">
        <v>180</v>
      </c>
      <c r="E100" s="681"/>
      <c r="F100" s="77">
        <f t="shared" si="2"/>
        <v>0</v>
      </c>
      <c r="G100" s="20"/>
    </row>
    <row r="101" spans="1:7" s="19" customFormat="1" ht="12" customHeight="1">
      <c r="A101" s="70"/>
      <c r="B101" s="91"/>
      <c r="C101" s="48"/>
      <c r="D101" s="206"/>
      <c r="E101" s="681"/>
      <c r="F101" s="77">
        <f t="shared" si="2"/>
        <v>0</v>
      </c>
      <c r="G101" s="20"/>
    </row>
    <row r="102" spans="1:7" s="19" customFormat="1" ht="38.25">
      <c r="A102" s="70" t="s">
        <v>70</v>
      </c>
      <c r="B102" s="91" t="s">
        <v>1167</v>
      </c>
      <c r="C102" s="9"/>
      <c r="D102" s="206"/>
      <c r="E102" s="681"/>
      <c r="F102" s="77">
        <f>ROUND(D102*E102,2)</f>
        <v>0</v>
      </c>
      <c r="G102" s="20"/>
    </row>
    <row r="103" spans="1:7" s="19" customFormat="1" ht="12.75" customHeight="1">
      <c r="A103" s="70"/>
      <c r="B103" s="91"/>
      <c r="C103" s="240" t="s">
        <v>103</v>
      </c>
      <c r="D103" s="206">
        <v>720</v>
      </c>
      <c r="E103" s="681"/>
      <c r="F103" s="77">
        <f>ROUND(D103*E103,2)</f>
        <v>0</v>
      </c>
      <c r="G103" s="20"/>
    </row>
    <row r="104" spans="1:7" s="19" customFormat="1" ht="12.75" customHeight="1">
      <c r="A104" s="70"/>
      <c r="B104" s="91"/>
      <c r="C104" s="48"/>
      <c r="D104" s="206"/>
      <c r="E104" s="681"/>
      <c r="F104" s="77">
        <f t="shared" si="2"/>
        <v>0</v>
      </c>
      <c r="G104" s="20"/>
    </row>
    <row r="105" spans="1:7" s="19" customFormat="1" ht="51">
      <c r="A105" s="70" t="s">
        <v>71</v>
      </c>
      <c r="B105" s="91" t="s">
        <v>40</v>
      </c>
      <c r="C105" s="48"/>
      <c r="D105" s="206"/>
      <c r="E105" s="681"/>
      <c r="F105" s="77">
        <f t="shared" si="2"/>
        <v>0</v>
      </c>
      <c r="G105" s="20"/>
    </row>
    <row r="106" spans="1:7" s="19" customFormat="1" ht="12.75" customHeight="1">
      <c r="A106" s="107"/>
      <c r="B106" s="102"/>
      <c r="C106" s="119" t="s">
        <v>104</v>
      </c>
      <c r="D106" s="206">
        <v>12</v>
      </c>
      <c r="E106" s="681"/>
      <c r="F106" s="77">
        <f t="shared" si="2"/>
        <v>0</v>
      </c>
      <c r="G106" s="20"/>
    </row>
    <row r="107" spans="1:7" s="19" customFormat="1" ht="12.75" customHeight="1">
      <c r="A107" s="70"/>
      <c r="B107" s="91"/>
      <c r="C107" s="48"/>
      <c r="D107" s="206"/>
      <c r="E107" s="681"/>
      <c r="F107" s="77">
        <f t="shared" si="2"/>
        <v>0</v>
      </c>
      <c r="G107" s="20"/>
    </row>
    <row r="108" spans="1:7" s="19" customFormat="1" ht="25.5">
      <c r="A108" s="70" t="s">
        <v>72</v>
      </c>
      <c r="B108" s="47" t="s">
        <v>41</v>
      </c>
      <c r="C108" s="120"/>
      <c r="D108" s="206"/>
      <c r="E108" s="681"/>
      <c r="F108" s="77">
        <f t="shared" si="2"/>
        <v>0</v>
      </c>
      <c r="G108" s="20"/>
    </row>
    <row r="109" spans="1:7" s="19" customFormat="1" ht="15">
      <c r="A109" s="70"/>
      <c r="B109" s="102"/>
      <c r="C109" s="119" t="s">
        <v>104</v>
      </c>
      <c r="D109" s="206">
        <v>340</v>
      </c>
      <c r="E109" s="681"/>
      <c r="F109" s="77">
        <f t="shared" si="2"/>
        <v>0</v>
      </c>
      <c r="G109" s="20"/>
    </row>
    <row r="110" spans="1:7" s="19" customFormat="1" ht="12.75" customHeight="1">
      <c r="A110" s="70"/>
      <c r="B110" s="91"/>
      <c r="C110" s="48"/>
      <c r="D110" s="206"/>
      <c r="E110" s="681"/>
      <c r="F110" s="77">
        <f t="shared" si="2"/>
        <v>0</v>
      </c>
      <c r="G110" s="20"/>
    </row>
    <row r="111" spans="1:7" s="19" customFormat="1" ht="38.25" customHeight="1">
      <c r="A111" s="111" t="s">
        <v>73</v>
      </c>
      <c r="B111" s="47" t="s">
        <v>43</v>
      </c>
      <c r="C111" s="120"/>
      <c r="D111" s="206"/>
      <c r="E111" s="681"/>
      <c r="F111" s="77">
        <f t="shared" si="2"/>
        <v>0</v>
      </c>
      <c r="G111" s="20"/>
    </row>
    <row r="112" spans="1:7" s="19" customFormat="1" ht="15">
      <c r="A112" s="70"/>
      <c r="B112" s="102"/>
      <c r="C112" s="119" t="s">
        <v>104</v>
      </c>
      <c r="D112" s="206">
        <v>1100</v>
      </c>
      <c r="E112" s="681"/>
      <c r="F112" s="77">
        <f t="shared" si="2"/>
        <v>0</v>
      </c>
      <c r="G112" s="20"/>
    </row>
    <row r="113" spans="1:7" s="19" customFormat="1" ht="12.75" customHeight="1">
      <c r="A113" s="70"/>
      <c r="B113" s="91"/>
      <c r="C113" s="48"/>
      <c r="D113" s="206"/>
      <c r="E113" s="681"/>
      <c r="F113" s="77">
        <f t="shared" si="2"/>
        <v>0</v>
      </c>
      <c r="G113" s="20"/>
    </row>
    <row r="114" spans="1:7" s="19" customFormat="1" ht="38.25">
      <c r="A114" s="70" t="s">
        <v>74</v>
      </c>
      <c r="B114" s="91" t="s">
        <v>42</v>
      </c>
      <c r="C114" s="120"/>
      <c r="D114" s="206"/>
      <c r="E114" s="681"/>
      <c r="F114" s="77">
        <f t="shared" si="2"/>
        <v>0</v>
      </c>
      <c r="G114" s="20"/>
    </row>
    <row r="115" spans="1:7" s="19" customFormat="1" ht="15">
      <c r="A115" s="70"/>
      <c r="B115" s="102"/>
      <c r="C115" s="71" t="s">
        <v>104</v>
      </c>
      <c r="D115" s="206">
        <v>280</v>
      </c>
      <c r="E115" s="681"/>
      <c r="F115" s="77">
        <f t="shared" si="2"/>
        <v>0</v>
      </c>
      <c r="G115" s="20"/>
    </row>
    <row r="116" spans="1:7" s="19" customFormat="1" ht="12.75" customHeight="1">
      <c r="A116" s="70"/>
      <c r="B116" s="91"/>
      <c r="C116" s="48"/>
      <c r="D116" s="206"/>
      <c r="E116" s="681"/>
      <c r="F116" s="77">
        <f t="shared" si="2"/>
        <v>0</v>
      </c>
      <c r="G116" s="20"/>
    </row>
    <row r="117" spans="1:7" s="19" customFormat="1" ht="38.25">
      <c r="A117" s="70" t="s">
        <v>75</v>
      </c>
      <c r="B117" s="47" t="s">
        <v>1168</v>
      </c>
      <c r="C117" s="120"/>
      <c r="D117" s="206"/>
      <c r="E117" s="681"/>
      <c r="F117" s="77">
        <f t="shared" si="2"/>
        <v>0</v>
      </c>
      <c r="G117" s="20"/>
    </row>
    <row r="118" spans="1:7" s="19" customFormat="1" ht="15">
      <c r="A118" s="70"/>
      <c r="B118" s="102"/>
      <c r="C118" s="71" t="s">
        <v>103</v>
      </c>
      <c r="D118" s="206">
        <v>600</v>
      </c>
      <c r="E118" s="681"/>
      <c r="F118" s="77">
        <f t="shared" si="2"/>
        <v>0</v>
      </c>
      <c r="G118" s="20"/>
    </row>
    <row r="119" spans="1:7" s="19" customFormat="1" ht="12.75" customHeight="1">
      <c r="A119" s="70"/>
      <c r="B119" s="91"/>
      <c r="C119" s="48"/>
      <c r="D119" s="206"/>
      <c r="E119" s="681"/>
      <c r="F119" s="77">
        <f t="shared" si="2"/>
        <v>0</v>
      </c>
      <c r="G119" s="20"/>
    </row>
    <row r="120" spans="1:7" s="19" customFormat="1" ht="38.25">
      <c r="A120" s="70" t="s">
        <v>76</v>
      </c>
      <c r="B120" s="91" t="s">
        <v>1169</v>
      </c>
      <c r="C120" s="120"/>
      <c r="D120" s="206"/>
      <c r="E120" s="681"/>
      <c r="F120" s="77">
        <f t="shared" si="2"/>
        <v>0</v>
      </c>
      <c r="G120" s="20"/>
    </row>
    <row r="121" spans="1:7" s="19" customFormat="1" ht="15">
      <c r="A121" s="70"/>
      <c r="B121" s="102"/>
      <c r="C121" s="71" t="s">
        <v>103</v>
      </c>
      <c r="D121" s="206">
        <v>900</v>
      </c>
      <c r="E121" s="681"/>
      <c r="F121" s="77">
        <f t="shared" si="2"/>
        <v>0</v>
      </c>
      <c r="G121" s="20"/>
    </row>
    <row r="122" spans="1:7" s="19" customFormat="1" ht="12.75" customHeight="1">
      <c r="A122" s="70"/>
      <c r="B122" s="91"/>
      <c r="C122" s="48"/>
      <c r="D122" s="206"/>
      <c r="E122" s="681"/>
      <c r="F122" s="77">
        <f t="shared" si="2"/>
        <v>0</v>
      </c>
      <c r="G122" s="20"/>
    </row>
    <row r="123" spans="1:7" s="19" customFormat="1" ht="51">
      <c r="A123" s="70" t="s">
        <v>77</v>
      </c>
      <c r="B123" s="91" t="s">
        <v>44</v>
      </c>
      <c r="C123" s="120"/>
      <c r="D123" s="206"/>
      <c r="E123" s="681"/>
      <c r="F123" s="77">
        <f t="shared" si="2"/>
        <v>0</v>
      </c>
      <c r="G123" s="20"/>
    </row>
    <row r="124" spans="1:7" s="19" customFormat="1" ht="15">
      <c r="A124" s="70"/>
      <c r="B124" s="102"/>
      <c r="C124" s="71" t="s">
        <v>104</v>
      </c>
      <c r="D124" s="206">
        <v>510</v>
      </c>
      <c r="E124" s="681"/>
      <c r="F124" s="77">
        <f t="shared" si="2"/>
        <v>0</v>
      </c>
      <c r="G124" s="20"/>
    </row>
    <row r="125" spans="1:7" s="19" customFormat="1" ht="15">
      <c r="A125" s="70"/>
      <c r="B125" s="91"/>
      <c r="C125" s="48"/>
      <c r="D125" s="206"/>
      <c r="E125" s="681"/>
      <c r="F125" s="77">
        <f t="shared" si="2"/>
        <v>0</v>
      </c>
      <c r="G125" s="20"/>
    </row>
    <row r="126" spans="1:7" s="19" customFormat="1" ht="25.5">
      <c r="A126" s="70" t="s">
        <v>78</v>
      </c>
      <c r="B126" s="91" t="s">
        <v>45</v>
      </c>
      <c r="C126" s="120"/>
      <c r="D126" s="206"/>
      <c r="E126" s="681"/>
      <c r="F126" s="77">
        <f t="shared" si="2"/>
        <v>0</v>
      </c>
      <c r="G126" s="20"/>
    </row>
    <row r="127" spans="1:7" s="19" customFormat="1" ht="15">
      <c r="A127" s="70"/>
      <c r="B127" s="102"/>
      <c r="C127" s="71" t="s">
        <v>103</v>
      </c>
      <c r="D127" s="206">
        <v>16.5</v>
      </c>
      <c r="E127" s="681"/>
      <c r="F127" s="77">
        <f t="shared" si="2"/>
        <v>0</v>
      </c>
      <c r="G127" s="20"/>
    </row>
    <row r="128" spans="1:7" s="19" customFormat="1" ht="15">
      <c r="A128" s="70"/>
      <c r="B128" s="91"/>
      <c r="C128" s="48"/>
      <c r="D128" s="206"/>
      <c r="E128" s="681"/>
      <c r="F128" s="77">
        <f>ROUND(D128*E128,2)</f>
        <v>0</v>
      </c>
      <c r="G128" s="20"/>
    </row>
    <row r="129" spans="1:7" s="19" customFormat="1" ht="24.75" customHeight="1">
      <c r="A129" s="70" t="s">
        <v>79</v>
      </c>
      <c r="B129" s="47" t="s">
        <v>105</v>
      </c>
      <c r="C129" s="120"/>
      <c r="D129" s="206"/>
      <c r="E129" s="681"/>
      <c r="F129" s="77">
        <f>ROUND(D129*E129,2)</f>
        <v>0</v>
      </c>
      <c r="G129" s="20"/>
    </row>
    <row r="130" spans="1:7" s="9" customFormat="1" ht="89.25">
      <c r="A130" s="70"/>
      <c r="B130" s="47" t="s">
        <v>106</v>
      </c>
      <c r="C130" s="120"/>
      <c r="D130" s="206"/>
      <c r="E130" s="681"/>
      <c r="F130" s="81"/>
      <c r="G130" s="22"/>
    </row>
    <row r="131" spans="1:7" s="19" customFormat="1" ht="15">
      <c r="A131" s="70"/>
      <c r="B131" s="102"/>
      <c r="C131" s="121" t="s">
        <v>2</v>
      </c>
      <c r="D131" s="206">
        <v>1</v>
      </c>
      <c r="E131" s="681"/>
      <c r="F131" s="77">
        <f>ROUND(D131*E131,2)</f>
        <v>0</v>
      </c>
      <c r="G131" s="20"/>
    </row>
    <row r="132" spans="1:7" s="19" customFormat="1" ht="15">
      <c r="A132" s="112"/>
      <c r="B132" s="90"/>
      <c r="C132" s="71"/>
      <c r="D132" s="206"/>
      <c r="E132" s="681"/>
      <c r="F132" s="77">
        <f t="shared" si="2"/>
        <v>0</v>
      </c>
      <c r="G132" s="20"/>
    </row>
    <row r="133" spans="1:7" s="19" customFormat="1" ht="49.5" customHeight="1">
      <c r="A133" s="70" t="s">
        <v>80</v>
      </c>
      <c r="B133" s="113" t="s">
        <v>46</v>
      </c>
      <c r="C133" s="71"/>
      <c r="D133" s="206"/>
      <c r="E133" s="681"/>
      <c r="F133" s="77">
        <f t="shared" si="2"/>
        <v>0</v>
      </c>
      <c r="G133" s="20"/>
    </row>
    <row r="134" spans="1:7" s="19" customFormat="1" ht="12.75" customHeight="1">
      <c r="A134" s="90"/>
      <c r="B134" s="102"/>
      <c r="C134" s="71" t="s">
        <v>104</v>
      </c>
      <c r="D134" s="206">
        <v>320</v>
      </c>
      <c r="E134" s="681"/>
      <c r="F134" s="77">
        <f t="shared" si="2"/>
        <v>0</v>
      </c>
      <c r="G134" s="20"/>
    </row>
    <row r="135" spans="1:7" s="19" customFormat="1" ht="12.75" customHeight="1">
      <c r="A135" s="90"/>
      <c r="B135" s="102"/>
      <c r="C135" s="71"/>
      <c r="D135" s="206"/>
      <c r="E135" s="681"/>
      <c r="F135" s="77"/>
      <c r="G135" s="20"/>
    </row>
    <row r="136" spans="1:7" s="19" customFormat="1" ht="12.75" customHeight="1">
      <c r="A136" s="90"/>
      <c r="B136" s="90"/>
      <c r="C136" s="71"/>
      <c r="D136" s="206"/>
      <c r="E136" s="681"/>
      <c r="F136" s="206"/>
      <c r="G136" s="20"/>
    </row>
    <row r="137" spans="1:7" s="19" customFormat="1" ht="15">
      <c r="A137" s="33" t="s">
        <v>223</v>
      </c>
      <c r="B137" s="34" t="s">
        <v>225</v>
      </c>
      <c r="C137" s="122"/>
      <c r="D137" s="208"/>
      <c r="E137" s="682"/>
      <c r="F137" s="208">
        <f>SUM(F28:F135)</f>
        <v>0</v>
      </c>
      <c r="G137" s="20"/>
    </row>
    <row r="138" spans="1:7" s="11" customFormat="1" ht="20.25" customHeight="1">
      <c r="A138" s="10"/>
      <c r="B138" s="15"/>
      <c r="C138" s="123"/>
      <c r="D138" s="114"/>
      <c r="E138" s="683"/>
      <c r="F138" s="75"/>
    </row>
    <row r="139" spans="1:7" s="1" customFormat="1" ht="23.25" customHeight="1">
      <c r="A139" s="10"/>
      <c r="B139" s="15"/>
      <c r="C139" s="123"/>
      <c r="D139" s="114"/>
      <c r="E139" s="683"/>
      <c r="F139" s="75"/>
    </row>
    <row r="140" spans="1:7" s="11" customFormat="1" ht="18" customHeight="1">
      <c r="A140" s="12"/>
      <c r="B140" s="14"/>
      <c r="C140" s="123"/>
      <c r="D140" s="114"/>
      <c r="E140" s="683"/>
      <c r="F140" s="75"/>
    </row>
    <row r="141" spans="1:7" s="11" customFormat="1" ht="15" customHeight="1">
      <c r="A141" s="10"/>
      <c r="B141" s="15"/>
      <c r="C141" s="123"/>
      <c r="D141" s="114"/>
      <c r="E141" s="683"/>
      <c r="F141" s="75"/>
    </row>
    <row r="142" spans="1:7" s="11" customFormat="1" ht="18" customHeight="1">
      <c r="A142" s="10"/>
      <c r="B142" s="13"/>
      <c r="C142" s="123"/>
      <c r="D142" s="114"/>
      <c r="E142" s="683"/>
      <c r="F142" s="75"/>
    </row>
    <row r="143" spans="1:7" s="11" customFormat="1" ht="16.5" customHeight="1">
      <c r="A143" s="10"/>
      <c r="B143" s="8"/>
      <c r="C143" s="123"/>
      <c r="D143" s="114"/>
      <c r="E143" s="683"/>
      <c r="F143" s="75"/>
    </row>
    <row r="144" spans="1:7" s="11" customFormat="1" ht="120.75" customHeight="1">
      <c r="A144" s="10"/>
      <c r="B144" s="13"/>
      <c r="C144" s="123"/>
      <c r="D144" s="114"/>
      <c r="E144" s="683"/>
      <c r="F144" s="75"/>
    </row>
    <row r="145" spans="1:6" s="11" customFormat="1" ht="17.25" customHeight="1">
      <c r="A145" s="10"/>
      <c r="B145" s="8"/>
      <c r="C145" s="123"/>
      <c r="D145" s="114"/>
      <c r="E145" s="683"/>
      <c r="F145" s="75"/>
    </row>
    <row r="146" spans="1:6" s="11" customFormat="1" ht="90" customHeight="1">
      <c r="A146" s="10"/>
      <c r="B146" s="13"/>
      <c r="C146" s="123"/>
      <c r="D146" s="114"/>
      <c r="E146" s="683"/>
      <c r="F146" s="75"/>
    </row>
    <row r="147" spans="1:6" s="11" customFormat="1" ht="27.75" customHeight="1">
      <c r="A147" s="10"/>
      <c r="B147" s="8"/>
      <c r="C147" s="123"/>
      <c r="D147" s="114"/>
      <c r="E147" s="683"/>
      <c r="F147" s="75"/>
    </row>
    <row r="148" spans="1:6" s="11" customFormat="1" ht="86.25" customHeight="1">
      <c r="A148" s="10"/>
      <c r="B148" s="8"/>
      <c r="C148" s="125"/>
      <c r="D148" s="126"/>
      <c r="E148" s="683"/>
      <c r="F148" s="114"/>
    </row>
    <row r="149" spans="1:6" s="11" customFormat="1" ht="27.75" customHeight="1">
      <c r="A149" s="12"/>
      <c r="B149" s="14"/>
      <c r="C149" s="127"/>
      <c r="D149" s="126"/>
      <c r="E149" s="683"/>
      <c r="F149" s="75"/>
    </row>
    <row r="150" spans="1:6" s="11" customFormat="1" ht="21" customHeight="1">
      <c r="A150" s="12"/>
      <c r="B150" s="14"/>
      <c r="C150" s="124"/>
      <c r="D150" s="114"/>
      <c r="E150" s="683"/>
      <c r="F150" s="75"/>
    </row>
    <row r="151" spans="1:6" s="1" customFormat="1" ht="15">
      <c r="A151" s="12"/>
      <c r="B151" s="14"/>
      <c r="C151" s="124"/>
      <c r="D151" s="114"/>
      <c r="E151" s="683"/>
      <c r="F151" s="75"/>
    </row>
    <row r="152" spans="1:6" s="1" customFormat="1" ht="15">
      <c r="A152" s="12"/>
      <c r="B152" s="14"/>
      <c r="C152" s="124"/>
      <c r="D152" s="114"/>
      <c r="E152" s="683"/>
      <c r="F152" s="75"/>
    </row>
    <row r="153" spans="1:6" s="1" customFormat="1" ht="15">
      <c r="A153" s="12"/>
      <c r="B153" s="4"/>
      <c r="C153" s="128"/>
      <c r="D153" s="209"/>
      <c r="E153" s="683"/>
      <c r="F153" s="114"/>
    </row>
    <row r="154" spans="1:6" s="1" customFormat="1" ht="15.75">
      <c r="A154" s="2"/>
      <c r="B154" s="16"/>
      <c r="C154" s="129"/>
      <c r="D154" s="75"/>
      <c r="E154" s="684"/>
      <c r="F154" s="75"/>
    </row>
    <row r="155" spans="1:6" s="11" customFormat="1" ht="15">
      <c r="A155" s="2"/>
      <c r="B155" s="3"/>
      <c r="C155" s="129"/>
      <c r="D155" s="75"/>
      <c r="E155" s="684"/>
      <c r="F155" s="75"/>
    </row>
    <row r="156" spans="1:6" ht="15">
      <c r="A156" s="2"/>
      <c r="B156" s="3"/>
      <c r="C156" s="129"/>
    </row>
    <row r="157" spans="1:6" ht="15">
      <c r="A157" s="2"/>
      <c r="B157" s="3"/>
      <c r="C157" s="129"/>
    </row>
    <row r="158" spans="1:6" ht="15">
      <c r="A158" s="2"/>
      <c r="B158" s="3"/>
      <c r="C158" s="129"/>
    </row>
    <row r="159" spans="1:6" ht="15">
      <c r="A159" s="2"/>
      <c r="B159" s="3"/>
      <c r="C159" s="129"/>
    </row>
    <row r="160" spans="1:6" ht="15">
      <c r="A160" s="2"/>
      <c r="B160" s="3"/>
      <c r="C160" s="129"/>
    </row>
    <row r="161" spans="1:3" ht="15">
      <c r="A161" s="2"/>
      <c r="B161" s="3"/>
      <c r="C161" s="129"/>
    </row>
    <row r="162" spans="1:3" ht="15">
      <c r="A162" s="2"/>
      <c r="B162" s="3"/>
      <c r="C162" s="129"/>
    </row>
    <row r="163" spans="1:3" ht="15">
      <c r="A163" s="2"/>
      <c r="B163" s="3"/>
      <c r="C163" s="129"/>
    </row>
    <row r="164" spans="1:3" ht="15">
      <c r="A164" s="2"/>
      <c r="B164" s="3"/>
      <c r="C164" s="129"/>
    </row>
    <row r="165" spans="1:3" ht="15">
      <c r="A165" s="2"/>
      <c r="B165" s="3"/>
      <c r="C165" s="129"/>
    </row>
    <row r="166" spans="1:3" ht="15">
      <c r="A166" s="2"/>
      <c r="B166" s="3"/>
      <c r="C166" s="129"/>
    </row>
    <row r="167" spans="1:3" ht="15">
      <c r="A167" s="2"/>
      <c r="B167" s="3"/>
      <c r="C167" s="129"/>
    </row>
    <row r="168" spans="1:3" ht="15">
      <c r="A168" s="2"/>
      <c r="B168" s="3"/>
      <c r="C168" s="129"/>
    </row>
    <row r="169" spans="1:3" ht="15">
      <c r="A169" s="2"/>
      <c r="B169" s="4"/>
      <c r="C169" s="129"/>
    </row>
  </sheetData>
  <sheetProtection algorithmName="SHA-512" hashValue="WRvvmlLnfg/Humv3iDq3D9xqcW1RZclDsUNnC0CF/jkTXUJgq2TTXwd8JR3EZ8udTH1xTAzm1feyFz4ju/yd8g==" saltValue="DChN55UoDUydDmFWPfMxhA==" spinCount="100000" sheet="1" objects="1" scenarios="1"/>
  <phoneticPr fontId="0" type="noConversion"/>
  <printOptions gridLines="1" gridLinesSet="0"/>
  <pageMargins left="0.94488188976377963" right="0.74803149606299213" top="0.98425196850393704" bottom="0.78740157480314965" header="0.51181102362204722" footer="0.51181102362204722"/>
  <pageSetup paperSize="9" scale="89" orientation="portrait" horizontalDpi="200" verticalDpi="200" r:id="rId1"/>
  <headerFooter alignWithMargins="0">
    <oddHeader>&amp;L&amp;9ARHINGTRADE d.o.o.
Gajeva 47
Zagreb
&amp;C&amp;9Projekt uklanjanja građevine&amp;R&amp;9Postojeća zgrada rendgena
Vinogradska cesta 29
Zagreb</oddHeader>
    <oddFooter>&amp;C&amp;P</oddFooter>
  </headerFooter>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U210"/>
  <sheetViews>
    <sheetView view="pageBreakPreview" zoomScaleSheetLayoutView="100" workbookViewId="0">
      <selection activeCell="B2" sqref="B2"/>
    </sheetView>
  </sheetViews>
  <sheetFormatPr defaultColWidth="9.140625" defaultRowHeight="12.75"/>
  <cols>
    <col min="1" max="1" width="3.42578125" style="18" bestFit="1" customWidth="1"/>
    <col min="2" max="2" width="46.5703125" style="61" customWidth="1"/>
    <col min="3" max="3" width="9.140625" style="74"/>
    <col min="4" max="4" width="12" style="210" bestFit="1" customWidth="1"/>
    <col min="5" max="5" width="9.5703125" style="707" bestFit="1" customWidth="1"/>
    <col min="6" max="6" width="11.28515625" style="211" bestFit="1" customWidth="1"/>
    <col min="7" max="7" width="9.140625" style="18"/>
    <col min="8" max="8" width="9.140625" style="61"/>
    <col min="9" max="9" width="9.140625" style="62"/>
    <col min="10" max="10" width="9.140625" style="63"/>
    <col min="11" max="12" width="9.140625" style="64"/>
    <col min="13" max="13" width="9.140625" style="18"/>
    <col min="14" max="14" width="9.140625" style="61"/>
    <col min="15" max="15" width="9.140625" style="62"/>
    <col min="16" max="16" width="9.140625" style="63"/>
    <col min="17" max="18" width="9.140625" style="64"/>
    <col min="19" max="19" width="9.140625" style="18"/>
    <col min="20" max="20" width="9.140625" style="61"/>
    <col min="21" max="21" width="9.140625" style="62"/>
    <col min="22" max="22" width="9.140625" style="63"/>
    <col min="23" max="24" width="9.140625" style="64"/>
    <col min="25" max="25" width="9.140625" style="18"/>
    <col min="26" max="26" width="9.140625" style="61"/>
    <col min="27" max="27" width="9.140625" style="62"/>
    <col min="28" max="28" width="9.140625" style="63"/>
    <col min="29" max="30" width="9.140625" style="64"/>
    <col min="31" max="31" width="9.140625" style="18"/>
    <col min="32" max="32" width="9.140625" style="61"/>
    <col min="33" max="33" width="9.140625" style="62"/>
    <col min="34" max="34" width="9.140625" style="63"/>
    <col min="35" max="36" width="9.140625" style="64"/>
    <col min="37" max="37" width="9.140625" style="18"/>
    <col min="38" max="38" width="9.140625" style="61"/>
    <col min="39" max="39" width="9.140625" style="62"/>
    <col min="40" max="40" width="9.140625" style="63"/>
    <col min="41" max="42" width="9.140625" style="64"/>
    <col min="43" max="43" width="9.140625" style="18"/>
    <col min="44" max="44" width="9.140625" style="61"/>
    <col min="45" max="45" width="9.140625" style="62"/>
    <col min="46" max="46" width="9.140625" style="63"/>
    <col min="47" max="48" width="9.140625" style="64"/>
    <col min="49" max="49" width="9.140625" style="18"/>
    <col min="50" max="50" width="9.140625" style="61"/>
    <col min="51" max="51" width="9.140625" style="62"/>
    <col min="52" max="52" width="9.140625" style="63"/>
    <col min="53" max="54" width="9.140625" style="64"/>
    <col min="55" max="55" width="9.140625" style="18"/>
    <col min="56" max="56" width="9.140625" style="61"/>
    <col min="57" max="57" width="9.140625" style="62"/>
    <col min="58" max="58" width="9.140625" style="63"/>
    <col min="59" max="60" width="9.140625" style="64"/>
    <col min="61" max="61" width="9.140625" style="18"/>
    <col min="62" max="62" width="9.140625" style="61"/>
    <col min="63" max="63" width="9.140625" style="62"/>
    <col min="64" max="64" width="9.140625" style="63"/>
    <col min="65" max="66" width="9.140625" style="64"/>
    <col min="67" max="67" width="9.140625" style="18"/>
    <col min="68" max="68" width="9.140625" style="61"/>
    <col min="69" max="69" width="9.140625" style="62"/>
    <col min="70" max="70" width="9.140625" style="63"/>
    <col min="71" max="72" width="9.140625" style="64"/>
    <col min="73" max="73" width="9.140625" style="18"/>
    <col min="74" max="74" width="9.140625" style="61"/>
    <col min="75" max="75" width="9.140625" style="62"/>
    <col min="76" max="76" width="9.140625" style="63"/>
    <col min="77" max="78" width="9.140625" style="64"/>
    <col min="79" max="79" width="9.140625" style="18"/>
    <col min="80" max="80" width="9.140625" style="61"/>
    <col min="81" max="81" width="9.140625" style="62"/>
    <col min="82" max="82" width="9.140625" style="63"/>
    <col min="83" max="84" width="9.140625" style="64"/>
    <col min="85" max="85" width="9.140625" style="18"/>
    <col min="86" max="86" width="9.140625" style="61"/>
    <col min="87" max="87" width="9.140625" style="62"/>
    <col min="88" max="88" width="9.140625" style="63"/>
    <col min="89" max="90" width="9.140625" style="64"/>
    <col min="91" max="91" width="9.140625" style="18"/>
    <col min="92" max="92" width="9.140625" style="61"/>
    <col min="93" max="93" width="9.140625" style="62"/>
    <col min="94" max="94" width="9.140625" style="63"/>
    <col min="95" max="96" width="9.140625" style="64"/>
    <col min="97" max="97" width="9.140625" style="18"/>
    <col min="98" max="98" width="9.140625" style="61"/>
    <col min="99" max="99" width="9.140625" style="62"/>
    <col min="100" max="100" width="9.140625" style="63"/>
    <col min="101" max="102" width="9.140625" style="64"/>
    <col min="103" max="103" width="9.140625" style="18"/>
    <col min="104" max="104" width="9.140625" style="61"/>
    <col min="105" max="105" width="9.140625" style="62"/>
    <col min="106" max="106" width="9.140625" style="63"/>
    <col min="107" max="108" width="9.140625" style="64"/>
    <col min="109" max="109" width="9.140625" style="18"/>
    <col min="110" max="110" width="9.140625" style="61"/>
    <col min="111" max="111" width="9.140625" style="62"/>
    <col min="112" max="112" width="9.140625" style="63"/>
    <col min="113" max="114" width="9.140625" style="64"/>
    <col min="115" max="115" width="9.140625" style="18"/>
    <col min="116" max="116" width="9.140625" style="61"/>
    <col min="117" max="117" width="9.140625" style="62"/>
    <col min="118" max="118" width="9.140625" style="63"/>
    <col min="119" max="120" width="9.140625" style="64"/>
    <col min="121" max="121" width="9.140625" style="18"/>
    <col min="122" max="122" width="9.140625" style="61"/>
    <col min="123" max="123" width="9.140625" style="62"/>
    <col min="124" max="124" width="9.140625" style="63"/>
    <col min="125" max="126" width="9.140625" style="64"/>
    <col min="127" max="127" width="9.140625" style="18"/>
    <col min="128" max="128" width="9.140625" style="61"/>
    <col min="129" max="129" width="9.140625" style="62"/>
    <col min="130" max="130" width="9.140625" style="63"/>
    <col min="131" max="132" width="9.140625" style="64"/>
    <col min="133" max="133" width="9.140625" style="18"/>
    <col min="134" max="134" width="9.140625" style="61"/>
    <col min="135" max="135" width="9.140625" style="62"/>
    <col min="136" max="136" width="9.140625" style="63"/>
    <col min="137" max="138" width="9.140625" style="64"/>
    <col min="139" max="139" width="9.140625" style="18"/>
    <col min="140" max="140" width="9.140625" style="61"/>
    <col min="141" max="141" width="9.140625" style="62"/>
    <col min="142" max="142" width="9.140625" style="63"/>
    <col min="143" max="144" width="9.140625" style="64"/>
    <col min="145" max="145" width="9.140625" style="18"/>
    <col min="146" max="146" width="9.140625" style="61"/>
    <col min="147" max="147" width="9.140625" style="62"/>
    <col min="148" max="148" width="9.140625" style="63"/>
    <col min="149" max="150" width="9.140625" style="64"/>
    <col min="151" max="151" width="9.140625" style="18"/>
    <col min="152" max="152" width="9.140625" style="61"/>
    <col min="153" max="153" width="9.140625" style="62"/>
    <col min="154" max="154" width="9.140625" style="63"/>
    <col min="155" max="156" width="9.140625" style="64"/>
    <col min="157" max="157" width="9.140625" style="18"/>
    <col min="158" max="158" width="9.140625" style="61"/>
    <col min="159" max="159" width="9.140625" style="62"/>
    <col min="160" max="160" width="9.140625" style="63"/>
    <col min="161" max="162" width="9.140625" style="64"/>
    <col min="163" max="163" width="9.140625" style="18"/>
    <col min="164" max="164" width="9.140625" style="61"/>
    <col min="165" max="165" width="9.140625" style="62"/>
    <col min="166" max="166" width="9.140625" style="63"/>
    <col min="167" max="168" width="9.140625" style="64"/>
    <col min="169" max="169" width="9.140625" style="18"/>
    <col min="170" max="170" width="9.140625" style="61"/>
    <col min="171" max="171" width="9.140625" style="62"/>
    <col min="172" max="172" width="9.140625" style="63"/>
    <col min="173" max="174" width="9.140625" style="64"/>
    <col min="175" max="175" width="9.140625" style="18"/>
    <col min="176" max="176" width="9.140625" style="61"/>
    <col min="177" max="177" width="9.140625" style="62"/>
    <col min="178" max="178" width="9.140625" style="63"/>
    <col min="179" max="180" width="9.140625" style="64"/>
    <col min="181" max="181" width="9.140625" style="18"/>
    <col min="182" max="182" width="9.140625" style="61"/>
    <col min="183" max="183" width="9.140625" style="62"/>
    <col min="184" max="184" width="9.140625" style="63"/>
    <col min="185" max="186" width="9.140625" style="64"/>
    <col min="187" max="187" width="9.140625" style="18"/>
    <col min="188" max="188" width="9.140625" style="61"/>
    <col min="189" max="189" width="9.140625" style="62"/>
    <col min="190" max="190" width="9.140625" style="63"/>
    <col min="191" max="192" width="9.140625" style="64"/>
    <col min="193" max="193" width="9.140625" style="18"/>
    <col min="194" max="194" width="9.140625" style="61"/>
    <col min="195" max="195" width="9.140625" style="62"/>
    <col min="196" max="196" width="9.140625" style="63"/>
    <col min="197" max="198" width="9.140625" style="64"/>
    <col min="199" max="199" width="9.140625" style="18"/>
    <col min="200" max="200" width="9.140625" style="61"/>
    <col min="201" max="201" width="9.140625" style="62"/>
    <col min="202" max="202" width="9.140625" style="63"/>
    <col min="203" max="204" width="9.140625" style="64"/>
    <col min="205" max="205" width="9.140625" style="18"/>
    <col min="206" max="206" width="9.140625" style="61"/>
    <col min="207" max="207" width="9.140625" style="62"/>
    <col min="208" max="208" width="9.140625" style="63"/>
    <col min="209" max="210" width="9.140625" style="64"/>
    <col min="211" max="211" width="9.140625" style="18"/>
    <col min="212" max="212" width="9.140625" style="61"/>
    <col min="213" max="213" width="9.140625" style="62"/>
    <col min="214" max="214" width="9.140625" style="63"/>
    <col min="215" max="216" width="9.140625" style="64"/>
    <col min="217" max="217" width="9.140625" style="18"/>
    <col min="218" max="218" width="9.140625" style="61"/>
    <col min="219" max="219" width="9.140625" style="62"/>
    <col min="220" max="220" width="9.140625" style="63"/>
    <col min="221" max="222" width="9.140625" style="64"/>
    <col min="223" max="223" width="9.140625" style="18"/>
    <col min="224" max="224" width="9.140625" style="61"/>
    <col min="225" max="225" width="9.140625" style="62"/>
    <col min="226" max="226" width="9.140625" style="63"/>
    <col min="227" max="228" width="9.140625" style="64"/>
    <col min="229" max="229" width="9.140625" style="18"/>
    <col min="230" max="230" width="9.140625" style="61"/>
    <col min="231" max="231" width="9.140625" style="62"/>
    <col min="232" max="232" width="9.140625" style="63"/>
    <col min="233" max="234" width="9.140625" style="64"/>
    <col min="235" max="235" width="9.140625" style="18"/>
    <col min="236" max="236" width="9.140625" style="61"/>
    <col min="237" max="237" width="9.140625" style="62"/>
    <col min="238" max="238" width="9.140625" style="63"/>
    <col min="239" max="240" width="9.140625" style="64"/>
    <col min="241" max="241" width="9.140625" style="18"/>
    <col min="242" max="242" width="9.140625" style="61"/>
    <col min="243" max="243" width="9.140625" style="62"/>
    <col min="244" max="244" width="9.140625" style="63"/>
    <col min="245" max="246" width="9.140625" style="64"/>
    <col min="247" max="247" width="9.140625" style="18"/>
    <col min="248" max="248" width="9.140625" style="61"/>
    <col min="249" max="249" width="9.140625" style="62"/>
    <col min="250" max="250" width="9.140625" style="63"/>
    <col min="251" max="252" width="9.140625" style="64"/>
    <col min="253" max="253" width="9.140625" style="18"/>
    <col min="254" max="254" width="9.140625" style="61"/>
    <col min="255" max="255" width="9.140625" style="62"/>
    <col min="256" max="16384" width="9.140625" style="63"/>
  </cols>
  <sheetData>
    <row r="1" spans="1:6">
      <c r="E1" s="211"/>
    </row>
    <row r="2" spans="1:6">
      <c r="E2" s="211"/>
    </row>
    <row r="3" spans="1:6">
      <c r="A3" s="237" t="s">
        <v>221</v>
      </c>
      <c r="B3" s="309" t="s">
        <v>1170</v>
      </c>
      <c r="C3" s="503" t="s">
        <v>231</v>
      </c>
      <c r="D3" s="502" t="s">
        <v>89</v>
      </c>
      <c r="E3" s="502" t="s">
        <v>90</v>
      </c>
      <c r="F3" s="502" t="s">
        <v>91</v>
      </c>
    </row>
    <row r="4" spans="1:6">
      <c r="A4" s="454"/>
      <c r="B4" s="470" t="s">
        <v>215</v>
      </c>
    </row>
    <row r="5" spans="1:6" ht="38.25">
      <c r="A5" s="454"/>
      <c r="B5" s="470" t="s">
        <v>216</v>
      </c>
    </row>
    <row r="6" spans="1:6" ht="102">
      <c r="A6" s="454"/>
      <c r="B6" s="470" t="s">
        <v>217</v>
      </c>
    </row>
    <row r="8" spans="1:6" ht="38.25">
      <c r="A8" s="454" t="s">
        <v>1</v>
      </c>
      <c r="B8" s="470" t="s">
        <v>155</v>
      </c>
    </row>
    <row r="9" spans="1:6">
      <c r="A9" s="454"/>
      <c r="B9" s="470"/>
      <c r="C9" s="685" t="s">
        <v>2</v>
      </c>
      <c r="D9" s="686">
        <v>1</v>
      </c>
      <c r="E9" s="708"/>
      <c r="F9" s="687">
        <f>D9*E9</f>
        <v>0</v>
      </c>
    </row>
    <row r="10" spans="1:6">
      <c r="A10" s="454"/>
      <c r="B10" s="470"/>
      <c r="C10" s="685"/>
      <c r="D10" s="686"/>
      <c r="E10" s="708"/>
      <c r="F10" s="687"/>
    </row>
    <row r="11" spans="1:6" ht="63.75">
      <c r="A11" s="454" t="s">
        <v>94</v>
      </c>
      <c r="B11" s="470" t="s">
        <v>154</v>
      </c>
      <c r="C11" s="685"/>
      <c r="D11" s="686"/>
      <c r="E11" s="708"/>
      <c r="F11" s="687"/>
    </row>
    <row r="12" spans="1:6" ht="15">
      <c r="A12" s="454"/>
      <c r="B12" s="470"/>
      <c r="C12" s="685" t="s">
        <v>218</v>
      </c>
      <c r="D12" s="686">
        <v>2200</v>
      </c>
      <c r="E12" s="708"/>
      <c r="F12" s="687">
        <f>D12*E12</f>
        <v>0</v>
      </c>
    </row>
    <row r="13" spans="1:6">
      <c r="A13" s="454"/>
      <c r="B13" s="470"/>
      <c r="C13" s="685"/>
      <c r="D13" s="686"/>
      <c r="E13" s="708"/>
      <c r="F13" s="687"/>
    </row>
    <row r="14" spans="1:6" ht="76.5">
      <c r="A14" s="454" t="s">
        <v>97</v>
      </c>
      <c r="B14" s="470" t="s">
        <v>156</v>
      </c>
      <c r="C14" s="685"/>
      <c r="D14" s="686"/>
      <c r="E14" s="708"/>
      <c r="F14" s="687"/>
    </row>
    <row r="15" spans="1:6">
      <c r="A15" s="454"/>
      <c r="B15" s="470"/>
      <c r="C15" s="685" t="s">
        <v>103</v>
      </c>
      <c r="D15" s="686">
        <v>200</v>
      </c>
      <c r="E15" s="708"/>
      <c r="F15" s="687">
        <f>D15*E15</f>
        <v>0</v>
      </c>
    </row>
    <row r="16" spans="1:6">
      <c r="A16" s="454"/>
      <c r="B16" s="470"/>
      <c r="C16" s="685"/>
      <c r="D16" s="686"/>
      <c r="E16" s="708"/>
      <c r="F16" s="687"/>
    </row>
    <row r="17" spans="1:6" ht="89.25">
      <c r="A17" s="454" t="s">
        <v>98</v>
      </c>
      <c r="B17" s="470" t="s">
        <v>157</v>
      </c>
      <c r="C17" s="685"/>
      <c r="D17" s="686"/>
      <c r="E17" s="708"/>
      <c r="F17" s="687"/>
    </row>
    <row r="18" spans="1:6" ht="15">
      <c r="A18" s="454"/>
      <c r="B18" s="470"/>
      <c r="C18" s="685" t="s">
        <v>218</v>
      </c>
      <c r="D18" s="686">
        <v>637</v>
      </c>
      <c r="E18" s="708"/>
      <c r="F18" s="687">
        <f>D18*E18</f>
        <v>0</v>
      </c>
    </row>
    <row r="19" spans="1:6">
      <c r="A19" s="454"/>
      <c r="B19" s="470"/>
      <c r="C19" s="685"/>
      <c r="D19" s="686"/>
      <c r="E19" s="708"/>
      <c r="F19" s="687"/>
    </row>
    <row r="20" spans="1:6" ht="63.75">
      <c r="A20" s="454" t="s">
        <v>101</v>
      </c>
      <c r="B20" s="470" t="s">
        <v>158</v>
      </c>
      <c r="C20" s="685"/>
      <c r="D20" s="686"/>
      <c r="E20" s="708"/>
      <c r="F20" s="687"/>
    </row>
    <row r="21" spans="1:6">
      <c r="A21" s="454"/>
      <c r="B21" s="470"/>
      <c r="C21" s="685" t="s">
        <v>93</v>
      </c>
      <c r="D21" s="686">
        <v>84</v>
      </c>
      <c r="E21" s="708"/>
      <c r="F21" s="687">
        <f>D21*E21</f>
        <v>0</v>
      </c>
    </row>
    <row r="22" spans="1:6">
      <c r="A22" s="454"/>
      <c r="B22" s="470"/>
      <c r="C22" s="685"/>
      <c r="D22" s="686"/>
      <c r="E22" s="708"/>
      <c r="F22" s="687"/>
    </row>
    <row r="23" spans="1:6" ht="63.75">
      <c r="A23" s="454" t="s">
        <v>110</v>
      </c>
      <c r="B23" s="470" t="s">
        <v>161</v>
      </c>
      <c r="C23" s="685"/>
      <c r="D23" s="686"/>
      <c r="E23" s="709"/>
      <c r="F23" s="686"/>
    </row>
    <row r="24" spans="1:6">
      <c r="A24" s="454"/>
      <c r="B24" s="470"/>
      <c r="C24" s="685" t="s">
        <v>109</v>
      </c>
      <c r="D24" s="686">
        <v>320</v>
      </c>
      <c r="E24" s="708"/>
      <c r="F24" s="687">
        <f>D24*E24</f>
        <v>0</v>
      </c>
    </row>
    <row r="25" spans="1:6">
      <c r="A25" s="454"/>
      <c r="B25" s="470"/>
      <c r="C25" s="685"/>
      <c r="D25" s="686"/>
      <c r="E25" s="708"/>
      <c r="F25" s="687"/>
    </row>
    <row r="26" spans="1:6" ht="89.25">
      <c r="A26" s="454" t="s">
        <v>116</v>
      </c>
      <c r="B26" s="470" t="s">
        <v>3926</v>
      </c>
      <c r="C26" s="685"/>
      <c r="D26" s="686"/>
      <c r="E26" s="708"/>
      <c r="F26" s="687"/>
    </row>
    <row r="27" spans="1:6">
      <c r="A27" s="454"/>
      <c r="B27" s="470" t="s">
        <v>111</v>
      </c>
      <c r="C27" s="685" t="s">
        <v>93</v>
      </c>
      <c r="D27" s="686">
        <v>24</v>
      </c>
      <c r="E27" s="708"/>
      <c r="F27" s="687">
        <f t="shared" ref="F27:F33" si="0">D27*E27</f>
        <v>0</v>
      </c>
    </row>
    <row r="28" spans="1:6">
      <c r="A28" s="454"/>
      <c r="B28" s="470" t="s">
        <v>112</v>
      </c>
      <c r="C28" s="685" t="s">
        <v>93</v>
      </c>
      <c r="D28" s="686">
        <v>24</v>
      </c>
      <c r="E28" s="708"/>
      <c r="F28" s="687">
        <f t="shared" si="0"/>
        <v>0</v>
      </c>
    </row>
    <row r="29" spans="1:6">
      <c r="A29" s="454"/>
      <c r="B29" s="470" t="s">
        <v>113</v>
      </c>
      <c r="C29" s="685" t="s">
        <v>93</v>
      </c>
      <c r="D29" s="686">
        <v>6</v>
      </c>
      <c r="E29" s="708"/>
      <c r="F29" s="687">
        <f t="shared" si="0"/>
        <v>0</v>
      </c>
    </row>
    <row r="30" spans="1:6">
      <c r="A30" s="454"/>
      <c r="B30" s="470" t="s">
        <v>114</v>
      </c>
      <c r="C30" s="685" t="s">
        <v>93</v>
      </c>
      <c r="D30" s="686">
        <v>8</v>
      </c>
      <c r="E30" s="708"/>
      <c r="F30" s="687">
        <f t="shared" si="0"/>
        <v>0</v>
      </c>
    </row>
    <row r="31" spans="1:6">
      <c r="A31" s="454"/>
      <c r="B31" s="470" t="s">
        <v>115</v>
      </c>
      <c r="C31" s="685" t="s">
        <v>93</v>
      </c>
      <c r="D31" s="686">
        <v>4</v>
      </c>
      <c r="E31" s="708"/>
      <c r="F31" s="687">
        <f t="shared" si="0"/>
        <v>0</v>
      </c>
    </row>
    <row r="32" spans="1:6">
      <c r="A32" s="454"/>
      <c r="B32" s="470" t="s">
        <v>835</v>
      </c>
      <c r="C32" s="685" t="s">
        <v>93</v>
      </c>
      <c r="D32" s="686">
        <v>3</v>
      </c>
      <c r="E32" s="708"/>
      <c r="F32" s="687">
        <f t="shared" si="0"/>
        <v>0</v>
      </c>
    </row>
    <row r="33" spans="1:6">
      <c r="A33" s="454"/>
      <c r="B33" s="470" t="s">
        <v>836</v>
      </c>
      <c r="C33" s="685" t="s">
        <v>93</v>
      </c>
      <c r="D33" s="686">
        <v>10</v>
      </c>
      <c r="E33" s="708"/>
      <c r="F33" s="687">
        <f t="shared" si="0"/>
        <v>0</v>
      </c>
    </row>
    <row r="34" spans="1:6">
      <c r="A34" s="454"/>
      <c r="B34" s="470"/>
      <c r="C34" s="685"/>
      <c r="D34" s="686"/>
      <c r="E34" s="708"/>
      <c r="F34" s="687"/>
    </row>
    <row r="35" spans="1:6" ht="63.75">
      <c r="A35" s="454" t="s">
        <v>120</v>
      </c>
      <c r="B35" s="470" t="s">
        <v>3927</v>
      </c>
      <c r="C35" s="685"/>
      <c r="D35" s="686"/>
      <c r="E35" s="708"/>
      <c r="F35" s="687"/>
    </row>
    <row r="36" spans="1:6">
      <c r="A36" s="454"/>
      <c r="B36" s="470" t="s">
        <v>117</v>
      </c>
      <c r="C36" s="685" t="s">
        <v>118</v>
      </c>
      <c r="D36" s="686">
        <v>1800</v>
      </c>
      <c r="E36" s="708"/>
      <c r="F36" s="687">
        <f>D36*E36</f>
        <v>0</v>
      </c>
    </row>
    <row r="37" spans="1:6">
      <c r="A37" s="454"/>
      <c r="B37" s="470" t="s">
        <v>119</v>
      </c>
      <c r="C37" s="685" t="s">
        <v>118</v>
      </c>
      <c r="D37" s="686">
        <v>1650</v>
      </c>
      <c r="E37" s="708"/>
      <c r="F37" s="687">
        <f>D37*E37</f>
        <v>0</v>
      </c>
    </row>
    <row r="38" spans="1:6">
      <c r="A38" s="454"/>
      <c r="B38" s="470" t="s">
        <v>159</v>
      </c>
      <c r="C38" s="685" t="s">
        <v>160</v>
      </c>
      <c r="D38" s="686">
        <v>10</v>
      </c>
      <c r="E38" s="708"/>
      <c r="F38" s="687">
        <f>D38*E38</f>
        <v>0</v>
      </c>
    </row>
    <row r="39" spans="1:6">
      <c r="A39" s="454"/>
      <c r="B39" s="470"/>
      <c r="C39" s="685"/>
      <c r="D39" s="686"/>
      <c r="E39" s="708"/>
      <c r="F39" s="687"/>
    </row>
    <row r="40" spans="1:6" ht="38.25">
      <c r="A40" s="454" t="s">
        <v>123</v>
      </c>
      <c r="B40" s="482" t="s">
        <v>197</v>
      </c>
      <c r="C40" s="685"/>
      <c r="D40" s="686"/>
      <c r="E40" s="708"/>
      <c r="F40" s="687"/>
    </row>
    <row r="41" spans="1:6">
      <c r="A41" s="454"/>
      <c r="B41" s="482"/>
      <c r="C41" s="685" t="s">
        <v>103</v>
      </c>
      <c r="D41" s="686">
        <v>1836</v>
      </c>
      <c r="E41" s="708"/>
      <c r="F41" s="687">
        <f>D41*E41</f>
        <v>0</v>
      </c>
    </row>
    <row r="42" spans="1:6">
      <c r="A42" s="454"/>
      <c r="B42" s="482"/>
      <c r="C42" s="685"/>
      <c r="D42" s="686"/>
      <c r="E42" s="708"/>
      <c r="F42" s="687"/>
    </row>
    <row r="43" spans="1:6" ht="63.75">
      <c r="A43" s="454" t="s">
        <v>124</v>
      </c>
      <c r="B43" s="482" t="s">
        <v>198</v>
      </c>
      <c r="C43" s="685"/>
      <c r="D43" s="686"/>
      <c r="E43" s="708"/>
      <c r="F43" s="687"/>
    </row>
    <row r="44" spans="1:6">
      <c r="A44" s="454"/>
      <c r="B44" s="482"/>
      <c r="C44" s="685" t="s">
        <v>103</v>
      </c>
      <c r="D44" s="686">
        <v>1836</v>
      </c>
      <c r="E44" s="708"/>
      <c r="F44" s="687">
        <f>D44*E44</f>
        <v>0</v>
      </c>
    </row>
    <row r="45" spans="1:6">
      <c r="A45" s="454"/>
      <c r="B45" s="482"/>
      <c r="C45" s="685"/>
      <c r="D45" s="686"/>
      <c r="E45" s="708"/>
      <c r="F45" s="687"/>
    </row>
    <row r="46" spans="1:6">
      <c r="A46" s="454"/>
      <c r="B46" s="29"/>
      <c r="C46" s="685"/>
      <c r="D46" s="686"/>
      <c r="E46" s="708"/>
      <c r="F46" s="687"/>
    </row>
    <row r="47" spans="1:6">
      <c r="A47" s="454"/>
      <c r="B47" s="482"/>
      <c r="C47" s="685"/>
      <c r="D47" s="686"/>
      <c r="E47" s="708"/>
      <c r="F47" s="687"/>
    </row>
    <row r="48" spans="1:6">
      <c r="A48" s="454"/>
      <c r="B48" s="482"/>
      <c r="C48" s="685"/>
      <c r="D48" s="686"/>
      <c r="E48" s="708"/>
      <c r="F48" s="687"/>
    </row>
    <row r="49" spans="1:7" ht="51">
      <c r="A49" s="454" t="s">
        <v>126</v>
      </c>
      <c r="B49" s="482" t="s">
        <v>3470</v>
      </c>
      <c r="C49" s="685"/>
      <c r="D49" s="686"/>
      <c r="E49" s="708"/>
      <c r="F49" s="687"/>
    </row>
    <row r="50" spans="1:7">
      <c r="A50" s="454"/>
      <c r="B50" s="482"/>
      <c r="C50" s="685" t="s">
        <v>103</v>
      </c>
      <c r="D50" s="686">
        <v>1836</v>
      </c>
      <c r="E50" s="708"/>
      <c r="F50" s="687">
        <f>D50*E50</f>
        <v>0</v>
      </c>
    </row>
    <row r="51" spans="1:7">
      <c r="A51" s="454"/>
      <c r="B51" s="470"/>
      <c r="C51" s="685"/>
      <c r="D51" s="686"/>
      <c r="E51" s="708"/>
      <c r="F51" s="687"/>
    </row>
    <row r="52" spans="1:7" ht="38.25">
      <c r="A52" s="454" t="s">
        <v>127</v>
      </c>
      <c r="B52" s="482" t="s">
        <v>204</v>
      </c>
      <c r="C52" s="685"/>
      <c r="D52" s="686"/>
      <c r="E52" s="708"/>
      <c r="F52" s="687"/>
    </row>
    <row r="53" spans="1:7">
      <c r="A53" s="454"/>
      <c r="B53" s="482"/>
      <c r="C53" s="685" t="s">
        <v>103</v>
      </c>
      <c r="D53" s="686">
        <v>1836</v>
      </c>
      <c r="E53" s="708"/>
      <c r="F53" s="687">
        <f>D53*E53</f>
        <v>0</v>
      </c>
    </row>
    <row r="54" spans="1:7">
      <c r="A54" s="454"/>
      <c r="B54" s="470"/>
      <c r="C54" s="685"/>
      <c r="D54" s="686"/>
      <c r="E54" s="708"/>
      <c r="F54" s="687"/>
    </row>
    <row r="55" spans="1:7" ht="51">
      <c r="A55" s="454" t="s">
        <v>128</v>
      </c>
      <c r="B55" s="482" t="s">
        <v>205</v>
      </c>
      <c r="C55" s="685"/>
      <c r="D55" s="686"/>
      <c r="E55" s="708"/>
      <c r="F55" s="687"/>
    </row>
    <row r="56" spans="1:7">
      <c r="A56" s="454"/>
      <c r="B56" s="482"/>
      <c r="C56" s="685" t="s">
        <v>103</v>
      </c>
      <c r="D56" s="686">
        <v>1836</v>
      </c>
      <c r="E56" s="708"/>
      <c r="F56" s="687">
        <f>D56*E56</f>
        <v>0</v>
      </c>
    </row>
    <row r="57" spans="1:7">
      <c r="A57" s="454"/>
      <c r="B57" s="470"/>
      <c r="C57" s="685"/>
      <c r="D57" s="686"/>
      <c r="E57" s="708"/>
      <c r="F57" s="687"/>
    </row>
    <row r="58" spans="1:7" s="9" customFormat="1" ht="51">
      <c r="A58" s="498" t="s">
        <v>129</v>
      </c>
      <c r="B58" s="505" t="s">
        <v>199</v>
      </c>
      <c r="C58" s="685"/>
      <c r="D58" s="688"/>
      <c r="E58" s="710"/>
      <c r="F58" s="689"/>
      <c r="G58" s="22"/>
    </row>
    <row r="59" spans="1:7" s="9" customFormat="1" ht="15">
      <c r="A59" s="498"/>
      <c r="B59" s="690" t="s">
        <v>163</v>
      </c>
      <c r="C59" s="685" t="s">
        <v>93</v>
      </c>
      <c r="D59" s="691">
        <v>110</v>
      </c>
      <c r="E59" s="711"/>
      <c r="F59" s="692">
        <f>ROUND(D59*E59,2)</f>
        <v>0</v>
      </c>
      <c r="G59" s="22"/>
    </row>
    <row r="60" spans="1:7" s="9" customFormat="1" ht="15.75" customHeight="1">
      <c r="A60" s="498"/>
      <c r="B60" s="693" t="s">
        <v>164</v>
      </c>
      <c r="C60" s="685" t="s">
        <v>93</v>
      </c>
      <c r="D60" s="691">
        <v>16</v>
      </c>
      <c r="E60" s="711"/>
      <c r="F60" s="692">
        <f>ROUND(D60*E60,2)</f>
        <v>0</v>
      </c>
      <c r="G60" s="22"/>
    </row>
    <row r="61" spans="1:7" s="9" customFormat="1" ht="15.75" customHeight="1">
      <c r="A61" s="498"/>
      <c r="B61" s="693" t="s">
        <v>162</v>
      </c>
      <c r="C61" s="685" t="s">
        <v>93</v>
      </c>
      <c r="D61" s="691">
        <v>10</v>
      </c>
      <c r="E61" s="711"/>
      <c r="F61" s="692">
        <f>ROUND(D61*E61,2)</f>
        <v>0</v>
      </c>
      <c r="G61" s="22"/>
    </row>
    <row r="62" spans="1:7" s="9" customFormat="1" ht="15.75" customHeight="1">
      <c r="A62" s="498"/>
      <c r="B62" s="693"/>
      <c r="C62" s="685"/>
      <c r="D62" s="691"/>
      <c r="E62" s="711"/>
      <c r="F62" s="692"/>
      <c r="G62" s="22"/>
    </row>
    <row r="63" spans="1:7" ht="89.25">
      <c r="A63" s="454" t="s">
        <v>130</v>
      </c>
      <c r="B63" s="470" t="s">
        <v>200</v>
      </c>
      <c r="C63" s="685"/>
      <c r="D63" s="686"/>
      <c r="E63" s="708"/>
      <c r="F63" s="687"/>
    </row>
    <row r="64" spans="1:7" ht="15">
      <c r="A64" s="454"/>
      <c r="B64" s="470" t="s">
        <v>219</v>
      </c>
      <c r="C64" s="685" t="s">
        <v>93</v>
      </c>
      <c r="D64" s="686">
        <v>18</v>
      </c>
      <c r="E64" s="708"/>
      <c r="F64" s="687">
        <f>D64*E64</f>
        <v>0</v>
      </c>
    </row>
    <row r="65" spans="1:6" ht="15">
      <c r="A65" s="454"/>
      <c r="B65" s="470" t="s">
        <v>220</v>
      </c>
      <c r="C65" s="685" t="s">
        <v>93</v>
      </c>
      <c r="D65" s="686">
        <v>135</v>
      </c>
      <c r="E65" s="708"/>
      <c r="F65" s="687">
        <f>D65*E65</f>
        <v>0</v>
      </c>
    </row>
    <row r="66" spans="1:6">
      <c r="A66" s="454"/>
      <c r="B66" s="693" t="s">
        <v>162</v>
      </c>
      <c r="C66" s="685" t="s">
        <v>93</v>
      </c>
      <c r="D66" s="686">
        <v>35</v>
      </c>
      <c r="E66" s="708"/>
      <c r="F66" s="687">
        <f>D66*E66</f>
        <v>0</v>
      </c>
    </row>
    <row r="67" spans="1:6">
      <c r="A67" s="454"/>
      <c r="B67" s="470"/>
      <c r="C67" s="685"/>
      <c r="D67" s="686"/>
      <c r="E67" s="708"/>
      <c r="F67" s="687"/>
    </row>
    <row r="68" spans="1:6" ht="25.5">
      <c r="A68" s="454" t="s">
        <v>133</v>
      </c>
      <c r="B68" s="470" t="s">
        <v>3471</v>
      </c>
    </row>
    <row r="69" spans="1:6">
      <c r="A69" s="454"/>
      <c r="B69" s="470"/>
      <c r="C69" s="685" t="s">
        <v>125</v>
      </c>
      <c r="D69" s="686">
        <v>416</v>
      </c>
      <c r="E69" s="708"/>
      <c r="F69" s="687">
        <f>D69*E69</f>
        <v>0</v>
      </c>
    </row>
    <row r="70" spans="1:6">
      <c r="A70" s="454"/>
      <c r="B70" s="470"/>
      <c r="C70" s="685"/>
      <c r="D70" s="686"/>
      <c r="E70" s="708"/>
      <c r="F70" s="687"/>
    </row>
    <row r="71" spans="1:6" ht="51">
      <c r="A71" s="454" t="s">
        <v>135</v>
      </c>
      <c r="B71" s="470" t="s">
        <v>3928</v>
      </c>
      <c r="C71" s="501"/>
      <c r="D71" s="686"/>
      <c r="E71" s="708"/>
      <c r="F71" s="687"/>
    </row>
    <row r="72" spans="1:6">
      <c r="A72" s="454"/>
      <c r="B72" s="504"/>
      <c r="C72" s="685" t="s">
        <v>96</v>
      </c>
      <c r="D72" s="686">
        <v>236</v>
      </c>
      <c r="E72" s="708"/>
      <c r="F72" s="687">
        <f>D72*E72</f>
        <v>0</v>
      </c>
    </row>
    <row r="73" spans="1:6">
      <c r="A73" s="454"/>
      <c r="B73" s="504"/>
      <c r="C73" s="685"/>
      <c r="D73" s="686"/>
      <c r="E73" s="708"/>
      <c r="F73" s="687"/>
    </row>
    <row r="74" spans="1:6" ht="51">
      <c r="A74" s="454" t="s">
        <v>136</v>
      </c>
      <c r="B74" s="481" t="s">
        <v>3472</v>
      </c>
      <c r="C74" s="685"/>
      <c r="D74" s="686"/>
      <c r="E74" s="708"/>
      <c r="F74" s="687"/>
    </row>
    <row r="75" spans="1:6">
      <c r="A75" s="454"/>
      <c r="B75" s="482"/>
      <c r="C75" s="685" t="s">
        <v>93</v>
      </c>
      <c r="D75" s="686">
        <v>35</v>
      </c>
      <c r="E75" s="708"/>
      <c r="F75" s="687">
        <f>D75*E75</f>
        <v>0</v>
      </c>
    </row>
    <row r="76" spans="1:6">
      <c r="A76" s="454"/>
      <c r="B76" s="470"/>
      <c r="C76" s="685"/>
      <c r="D76" s="686"/>
      <c r="E76" s="708"/>
      <c r="F76" s="687"/>
    </row>
    <row r="77" spans="1:6" ht="51">
      <c r="A77" s="454" t="s">
        <v>137</v>
      </c>
      <c r="B77" s="470" t="s">
        <v>837</v>
      </c>
      <c r="C77" s="685"/>
      <c r="D77" s="686"/>
      <c r="E77" s="708"/>
      <c r="F77" s="687"/>
    </row>
    <row r="78" spans="1:6">
      <c r="A78" s="454"/>
      <c r="B78" s="470"/>
      <c r="C78" s="685" t="s">
        <v>93</v>
      </c>
      <c r="D78" s="686">
        <v>1</v>
      </c>
      <c r="E78" s="708"/>
      <c r="F78" s="687">
        <f>D78*E78</f>
        <v>0</v>
      </c>
    </row>
    <row r="79" spans="1:6">
      <c r="A79" s="454"/>
      <c r="B79" s="470"/>
      <c r="C79" s="685"/>
      <c r="D79" s="686"/>
      <c r="E79" s="708"/>
      <c r="F79" s="687"/>
    </row>
    <row r="80" spans="1:6" ht="89.25">
      <c r="A80" s="454" t="s">
        <v>139</v>
      </c>
      <c r="B80" s="470" t="s">
        <v>838</v>
      </c>
      <c r="C80" s="685"/>
      <c r="D80" s="686"/>
      <c r="E80" s="708"/>
      <c r="F80" s="687"/>
    </row>
    <row r="81" spans="1:6">
      <c r="A81" s="454"/>
      <c r="B81" s="470"/>
      <c r="C81" s="685" t="s">
        <v>103</v>
      </c>
      <c r="D81" s="686">
        <v>266</v>
      </c>
      <c r="E81" s="708"/>
      <c r="F81" s="687">
        <f>D81*E81</f>
        <v>0</v>
      </c>
    </row>
    <row r="82" spans="1:6">
      <c r="A82" s="454"/>
      <c r="B82" s="470"/>
      <c r="C82" s="685"/>
      <c r="D82" s="686"/>
      <c r="E82" s="708"/>
      <c r="F82" s="687"/>
    </row>
    <row r="83" spans="1:6" ht="76.5">
      <c r="A83" s="454">
        <v>21</v>
      </c>
      <c r="B83" s="470" t="s">
        <v>839</v>
      </c>
      <c r="C83" s="685"/>
      <c r="D83" s="686"/>
      <c r="E83" s="708"/>
      <c r="F83" s="687"/>
    </row>
    <row r="84" spans="1:6">
      <c r="A84" s="454"/>
      <c r="B84" s="470"/>
      <c r="C84" s="685" t="s">
        <v>103</v>
      </c>
      <c r="D84" s="686">
        <v>2400</v>
      </c>
      <c r="E84" s="708"/>
      <c r="F84" s="687">
        <f>D84*E84</f>
        <v>0</v>
      </c>
    </row>
    <row r="85" spans="1:6">
      <c r="A85" s="454"/>
      <c r="B85" s="470"/>
      <c r="C85" s="685"/>
      <c r="D85" s="686"/>
      <c r="E85" s="708"/>
      <c r="F85" s="687"/>
    </row>
    <row r="86" spans="1:6" ht="51">
      <c r="A86" s="454" t="s">
        <v>143</v>
      </c>
      <c r="B86" s="470" t="s">
        <v>165</v>
      </c>
      <c r="C86" s="685"/>
      <c r="D86" s="686"/>
      <c r="E86" s="708"/>
      <c r="F86" s="687"/>
    </row>
    <row r="87" spans="1:6" ht="15">
      <c r="A87" s="454"/>
      <c r="B87" s="470"/>
      <c r="C87" s="685" t="s">
        <v>218</v>
      </c>
      <c r="D87" s="686">
        <v>1750</v>
      </c>
      <c r="E87" s="708"/>
      <c r="F87" s="687">
        <f>D87*E87</f>
        <v>0</v>
      </c>
    </row>
    <row r="88" spans="1:6">
      <c r="A88" s="454"/>
      <c r="B88" s="470"/>
      <c r="C88" s="685"/>
      <c r="D88" s="686"/>
      <c r="E88" s="708"/>
      <c r="F88" s="687"/>
    </row>
    <row r="89" spans="1:6" ht="51">
      <c r="A89" s="454" t="s">
        <v>145</v>
      </c>
      <c r="B89" s="470" t="s">
        <v>166</v>
      </c>
      <c r="C89" s="685"/>
      <c r="D89" s="686"/>
      <c r="E89" s="708"/>
      <c r="F89" s="687"/>
    </row>
    <row r="90" spans="1:6">
      <c r="A90" s="454"/>
      <c r="B90" s="470"/>
      <c r="C90" s="685" t="s">
        <v>104</v>
      </c>
      <c r="D90" s="686">
        <v>15</v>
      </c>
      <c r="E90" s="708"/>
      <c r="F90" s="687">
        <f>D90*E90</f>
        <v>0</v>
      </c>
    </row>
    <row r="91" spans="1:6">
      <c r="A91" s="454"/>
      <c r="B91" s="470"/>
      <c r="C91" s="685"/>
      <c r="D91" s="686"/>
      <c r="E91" s="708"/>
      <c r="F91" s="687"/>
    </row>
    <row r="92" spans="1:6" ht="25.5">
      <c r="A92" s="454" t="s">
        <v>146</v>
      </c>
      <c r="B92" s="470" t="s">
        <v>131</v>
      </c>
      <c r="C92" s="685"/>
      <c r="D92" s="686"/>
      <c r="E92" s="708"/>
      <c r="F92" s="687"/>
    </row>
    <row r="93" spans="1:6">
      <c r="A93" s="454"/>
      <c r="B93" s="470" t="s">
        <v>132</v>
      </c>
      <c r="C93" s="685" t="s">
        <v>104</v>
      </c>
      <c r="D93" s="686">
        <v>10</v>
      </c>
      <c r="E93" s="708"/>
      <c r="F93" s="687">
        <f>D93*E93</f>
        <v>0</v>
      </c>
    </row>
    <row r="94" spans="1:6">
      <c r="A94" s="454"/>
      <c r="B94" s="470"/>
      <c r="C94" s="685"/>
      <c r="D94" s="686"/>
      <c r="E94" s="708"/>
      <c r="F94" s="687"/>
    </row>
    <row r="95" spans="1:6" ht="25.5">
      <c r="A95" s="454" t="s">
        <v>148</v>
      </c>
      <c r="B95" s="470" t="s">
        <v>455</v>
      </c>
      <c r="C95" s="685"/>
      <c r="D95" s="686"/>
      <c r="E95" s="708"/>
      <c r="F95" s="687"/>
    </row>
    <row r="96" spans="1:6">
      <c r="A96" s="454"/>
      <c r="B96" s="470" t="s">
        <v>456</v>
      </c>
      <c r="C96" s="685" t="s">
        <v>104</v>
      </c>
      <c r="D96" s="686">
        <v>15</v>
      </c>
      <c r="E96" s="708"/>
      <c r="F96" s="687">
        <f t="shared" ref="F96:F102" si="1">D96*E96</f>
        <v>0</v>
      </c>
    </row>
    <row r="97" spans="1:6">
      <c r="A97" s="454"/>
      <c r="B97" s="470"/>
      <c r="C97" s="685"/>
      <c r="D97" s="686"/>
      <c r="E97" s="708"/>
      <c r="F97" s="687"/>
    </row>
    <row r="98" spans="1:6" ht="38.25">
      <c r="A98" s="454" t="s">
        <v>152</v>
      </c>
      <c r="B98" s="483" t="s">
        <v>457</v>
      </c>
      <c r="C98" s="685"/>
      <c r="D98" s="686"/>
      <c r="E98" s="708"/>
      <c r="F98" s="687"/>
    </row>
    <row r="99" spans="1:6">
      <c r="A99" s="454"/>
      <c r="B99" s="470"/>
      <c r="C99" s="685" t="s">
        <v>96</v>
      </c>
      <c r="D99" s="686">
        <v>180</v>
      </c>
      <c r="E99" s="708"/>
      <c r="F99" s="687">
        <f t="shared" si="1"/>
        <v>0</v>
      </c>
    </row>
    <row r="100" spans="1:6">
      <c r="A100" s="454"/>
      <c r="B100" s="470"/>
      <c r="C100" s="685"/>
      <c r="D100" s="686"/>
      <c r="E100" s="708"/>
      <c r="F100" s="687"/>
    </row>
    <row r="101" spans="1:6" ht="25.5">
      <c r="A101" s="454" t="s">
        <v>185</v>
      </c>
      <c r="B101" s="483" t="s">
        <v>3473</v>
      </c>
      <c r="C101" s="501"/>
      <c r="D101" s="686"/>
      <c r="E101" s="708"/>
      <c r="F101" s="687"/>
    </row>
    <row r="102" spans="1:6">
      <c r="A102" s="454"/>
      <c r="B102" s="504"/>
      <c r="C102" s="685" t="s">
        <v>103</v>
      </c>
      <c r="D102" s="686">
        <v>600</v>
      </c>
      <c r="E102" s="708"/>
      <c r="F102" s="687">
        <f t="shared" si="1"/>
        <v>0</v>
      </c>
    </row>
    <row r="103" spans="1:6">
      <c r="A103" s="454"/>
      <c r="B103" s="470"/>
      <c r="C103" s="685"/>
      <c r="D103" s="686"/>
      <c r="E103" s="708"/>
      <c r="F103" s="687"/>
    </row>
    <row r="104" spans="1:6" ht="38.25">
      <c r="A104" s="454" t="s">
        <v>187</v>
      </c>
      <c r="B104" s="470" t="s">
        <v>167</v>
      </c>
      <c r="C104" s="685"/>
      <c r="D104" s="686"/>
      <c r="E104" s="708"/>
      <c r="F104" s="687"/>
    </row>
    <row r="105" spans="1:6">
      <c r="A105" s="454"/>
      <c r="B105" s="470"/>
      <c r="C105" s="685" t="s">
        <v>104</v>
      </c>
      <c r="D105" s="686">
        <v>30</v>
      </c>
      <c r="E105" s="708"/>
      <c r="F105" s="687">
        <f>D105*E105</f>
        <v>0</v>
      </c>
    </row>
    <row r="106" spans="1:6">
      <c r="A106" s="454"/>
      <c r="B106" s="470"/>
      <c r="C106" s="685"/>
      <c r="D106" s="686"/>
      <c r="E106" s="708"/>
      <c r="F106" s="687"/>
    </row>
    <row r="107" spans="1:6" ht="38.25">
      <c r="A107" s="454" t="s">
        <v>189</v>
      </c>
      <c r="B107" s="470" t="s">
        <v>168</v>
      </c>
      <c r="C107" s="685"/>
      <c r="D107" s="686"/>
      <c r="E107" s="708"/>
      <c r="F107" s="687"/>
    </row>
    <row r="108" spans="1:6">
      <c r="A108" s="454"/>
      <c r="B108" s="470"/>
      <c r="C108" s="685" t="s">
        <v>104</v>
      </c>
      <c r="D108" s="686">
        <v>14</v>
      </c>
      <c r="E108" s="708"/>
      <c r="F108" s="687">
        <f>D108*E108</f>
        <v>0</v>
      </c>
    </row>
    <row r="109" spans="1:6">
      <c r="A109" s="454"/>
      <c r="B109" s="470"/>
      <c r="C109" s="685"/>
      <c r="D109" s="686"/>
      <c r="E109" s="708"/>
      <c r="F109" s="687"/>
    </row>
    <row r="110" spans="1:6" ht="76.5">
      <c r="A110" s="454" t="s">
        <v>190</v>
      </c>
      <c r="B110" s="470" t="s">
        <v>458</v>
      </c>
      <c r="C110" s="685"/>
      <c r="D110" s="686"/>
      <c r="E110" s="708"/>
      <c r="F110" s="687"/>
    </row>
    <row r="111" spans="1:6">
      <c r="A111" s="454"/>
      <c r="B111" s="470"/>
      <c r="C111" s="685" t="s">
        <v>104</v>
      </c>
      <c r="D111" s="686">
        <v>25</v>
      </c>
      <c r="E111" s="708"/>
      <c r="F111" s="687">
        <f>D111*E111</f>
        <v>0</v>
      </c>
    </row>
    <row r="112" spans="1:6">
      <c r="A112" s="454"/>
      <c r="B112" s="470"/>
      <c r="C112" s="685"/>
      <c r="D112" s="686"/>
      <c r="E112" s="708"/>
      <c r="F112" s="687"/>
    </row>
    <row r="113" spans="1:6" ht="38.25">
      <c r="A113" s="454" t="s">
        <v>191</v>
      </c>
      <c r="B113" s="470" t="s">
        <v>169</v>
      </c>
      <c r="C113" s="685"/>
      <c r="D113" s="686"/>
      <c r="E113" s="708"/>
      <c r="F113" s="687"/>
    </row>
    <row r="114" spans="1:6">
      <c r="A114" s="454"/>
      <c r="B114" s="470"/>
      <c r="C114" s="685" t="s">
        <v>103</v>
      </c>
      <c r="D114" s="686">
        <v>350</v>
      </c>
      <c r="E114" s="708"/>
      <c r="F114" s="687">
        <f>D114*E114</f>
        <v>0</v>
      </c>
    </row>
    <row r="115" spans="1:6">
      <c r="A115" s="454"/>
      <c r="B115" s="470"/>
      <c r="C115" s="685"/>
      <c r="D115" s="686"/>
      <c r="E115" s="708"/>
      <c r="F115" s="687"/>
    </row>
    <row r="116" spans="1:6" ht="38.25">
      <c r="A116" s="454" t="s">
        <v>192</v>
      </c>
      <c r="B116" s="470" t="s">
        <v>170</v>
      </c>
    </row>
    <row r="117" spans="1:6">
      <c r="A117" s="454"/>
      <c r="B117" s="470"/>
      <c r="C117" s="685" t="s">
        <v>103</v>
      </c>
      <c r="D117" s="686">
        <v>137.5</v>
      </c>
      <c r="E117" s="708"/>
      <c r="F117" s="687">
        <f>D117*E117</f>
        <v>0</v>
      </c>
    </row>
    <row r="118" spans="1:6">
      <c r="A118" s="454"/>
      <c r="B118" s="470"/>
      <c r="C118" s="685"/>
      <c r="D118" s="686"/>
      <c r="E118" s="708"/>
      <c r="F118" s="687"/>
    </row>
    <row r="119" spans="1:6" ht="38.25">
      <c r="A119" s="454" t="s">
        <v>193</v>
      </c>
      <c r="B119" s="470" t="s">
        <v>840</v>
      </c>
      <c r="D119" s="686"/>
      <c r="E119" s="708"/>
      <c r="F119" s="687"/>
    </row>
    <row r="120" spans="1:6">
      <c r="A120" s="454"/>
      <c r="B120" s="470"/>
      <c r="C120" s="685" t="s">
        <v>103</v>
      </c>
      <c r="D120" s="686">
        <v>83.56</v>
      </c>
      <c r="E120" s="708"/>
      <c r="F120" s="687">
        <f>D120*E120</f>
        <v>0</v>
      </c>
    </row>
    <row r="121" spans="1:6">
      <c r="A121" s="454"/>
      <c r="B121" s="470"/>
      <c r="C121" s="685"/>
      <c r="D121" s="686"/>
      <c r="E121" s="708"/>
      <c r="F121" s="687"/>
    </row>
    <row r="122" spans="1:6" ht="51">
      <c r="A122" s="454" t="s">
        <v>194</v>
      </c>
      <c r="B122" s="482" t="s">
        <v>841</v>
      </c>
      <c r="C122" s="685"/>
      <c r="D122" s="686"/>
      <c r="E122" s="708"/>
      <c r="F122" s="687"/>
    </row>
    <row r="123" spans="1:6">
      <c r="A123" s="454"/>
      <c r="B123" s="482"/>
      <c r="C123" s="685" t="s">
        <v>103</v>
      </c>
      <c r="D123" s="686">
        <v>5680</v>
      </c>
      <c r="E123" s="708"/>
      <c r="F123" s="687">
        <f t="shared" ref="F123:F129" si="2">D123*E123</f>
        <v>0</v>
      </c>
    </row>
    <row r="124" spans="1:6">
      <c r="A124" s="454"/>
      <c r="B124" s="482"/>
      <c r="C124" s="685"/>
      <c r="D124" s="686"/>
      <c r="E124" s="708"/>
      <c r="F124" s="687"/>
    </row>
    <row r="125" spans="1:6" ht="102">
      <c r="A125" s="454" t="s">
        <v>195</v>
      </c>
      <c r="B125" s="482" t="s">
        <v>3474</v>
      </c>
      <c r="C125" s="685"/>
      <c r="D125" s="686"/>
      <c r="E125" s="708"/>
      <c r="F125" s="687"/>
    </row>
    <row r="126" spans="1:6">
      <c r="A126" s="454"/>
      <c r="B126" s="482"/>
      <c r="C126" s="685" t="s">
        <v>103</v>
      </c>
      <c r="D126" s="686">
        <v>1836</v>
      </c>
      <c r="E126" s="708"/>
      <c r="F126" s="687">
        <f t="shared" si="2"/>
        <v>0</v>
      </c>
    </row>
    <row r="127" spans="1:6">
      <c r="A127" s="454"/>
      <c r="B127" s="482"/>
      <c r="C127" s="685"/>
      <c r="D127" s="686"/>
      <c r="E127" s="708"/>
      <c r="F127" s="687"/>
    </row>
    <row r="128" spans="1:6" ht="51">
      <c r="A128" s="454" t="s">
        <v>206</v>
      </c>
      <c r="B128" s="482" t="s">
        <v>403</v>
      </c>
      <c r="C128" s="685"/>
      <c r="D128" s="686"/>
      <c r="E128" s="708"/>
      <c r="F128" s="687"/>
    </row>
    <row r="129" spans="1:6">
      <c r="A129" s="454"/>
      <c r="B129" s="460"/>
      <c r="C129" s="685" t="s">
        <v>103</v>
      </c>
      <c r="D129" s="686">
        <v>800</v>
      </c>
      <c r="E129" s="708"/>
      <c r="F129" s="687">
        <f t="shared" si="2"/>
        <v>0</v>
      </c>
    </row>
    <row r="130" spans="1:6">
      <c r="A130" s="454"/>
      <c r="B130" s="460"/>
      <c r="C130" s="685"/>
      <c r="D130" s="686"/>
      <c r="E130" s="708"/>
      <c r="F130" s="687"/>
    </row>
    <row r="131" spans="1:6" ht="114.75">
      <c r="A131" s="460" t="s">
        <v>207</v>
      </c>
      <c r="B131" s="694" t="s">
        <v>413</v>
      </c>
      <c r="C131" s="695"/>
      <c r="D131" s="686"/>
      <c r="E131" s="708"/>
      <c r="F131" s="687"/>
    </row>
    <row r="132" spans="1:6">
      <c r="A132" s="460"/>
      <c r="B132" s="694"/>
      <c r="C132" s="695" t="s">
        <v>103</v>
      </c>
      <c r="D132" s="686">
        <v>500</v>
      </c>
      <c r="E132" s="708"/>
      <c r="F132" s="687">
        <f>D132*E132</f>
        <v>0</v>
      </c>
    </row>
    <row r="133" spans="1:6">
      <c r="A133" s="454"/>
      <c r="B133" s="482"/>
      <c r="C133" s="685"/>
      <c r="D133" s="686"/>
      <c r="E133" s="708"/>
      <c r="F133" s="687"/>
    </row>
    <row r="134" spans="1:6">
      <c r="A134" s="454" t="s">
        <v>208</v>
      </c>
      <c r="B134" s="470" t="s">
        <v>121</v>
      </c>
      <c r="C134" s="685"/>
      <c r="D134" s="686"/>
      <c r="E134" s="708"/>
      <c r="F134" s="687"/>
    </row>
    <row r="135" spans="1:6">
      <c r="A135" s="454"/>
      <c r="B135" s="470" t="s">
        <v>122</v>
      </c>
      <c r="C135" s="685" t="s">
        <v>103</v>
      </c>
      <c r="D135" s="686">
        <v>350</v>
      </c>
      <c r="E135" s="708"/>
      <c r="F135" s="687">
        <f>D135*E135</f>
        <v>0</v>
      </c>
    </row>
    <row r="136" spans="1:6">
      <c r="A136" s="454"/>
      <c r="B136" s="470" t="s">
        <v>842</v>
      </c>
      <c r="C136" s="685" t="s">
        <v>103</v>
      </c>
      <c r="D136" s="686">
        <v>1386</v>
      </c>
      <c r="E136" s="708"/>
      <c r="F136" s="687">
        <f>D136*E136</f>
        <v>0</v>
      </c>
    </row>
    <row r="137" spans="1:6">
      <c r="A137" s="454"/>
      <c r="B137" s="470" t="s">
        <v>843</v>
      </c>
      <c r="C137" s="685" t="s">
        <v>103</v>
      </c>
      <c r="D137" s="686">
        <v>100</v>
      </c>
      <c r="E137" s="708"/>
      <c r="F137" s="687">
        <f>D137*E137</f>
        <v>0</v>
      </c>
    </row>
    <row r="138" spans="1:6">
      <c r="A138" s="454"/>
      <c r="B138" s="470"/>
      <c r="C138" s="685"/>
      <c r="D138" s="686"/>
      <c r="E138" s="708"/>
      <c r="F138" s="687"/>
    </row>
    <row r="139" spans="1:6" ht="51">
      <c r="A139" s="454" t="s">
        <v>209</v>
      </c>
      <c r="B139" s="696" t="s">
        <v>171</v>
      </c>
      <c r="C139" s="685"/>
      <c r="D139" s="686"/>
      <c r="E139" s="708"/>
      <c r="F139" s="687"/>
    </row>
    <row r="140" spans="1:6">
      <c r="A140" s="454"/>
      <c r="B140" s="696"/>
      <c r="C140" s="685" t="s">
        <v>103</v>
      </c>
      <c r="D140" s="686">
        <v>1836</v>
      </c>
      <c r="E140" s="708"/>
      <c r="F140" s="687">
        <f t="shared" ref="F140:F164" si="3">D140*E140</f>
        <v>0</v>
      </c>
    </row>
    <row r="141" spans="1:6">
      <c r="A141" s="454"/>
      <c r="B141" s="470"/>
      <c r="C141" s="685"/>
      <c r="D141" s="686"/>
      <c r="E141" s="708"/>
      <c r="F141" s="687"/>
    </row>
    <row r="142" spans="1:6" ht="51">
      <c r="A142" s="454" t="s">
        <v>210</v>
      </c>
      <c r="B142" s="470" t="s">
        <v>202</v>
      </c>
      <c r="C142" s="685"/>
      <c r="D142" s="686"/>
      <c r="E142" s="708"/>
      <c r="F142" s="687"/>
    </row>
    <row r="143" spans="1:6">
      <c r="A143" s="454"/>
      <c r="B143" s="470"/>
      <c r="C143" s="685" t="s">
        <v>103</v>
      </c>
      <c r="D143" s="686">
        <v>1836</v>
      </c>
      <c r="E143" s="708"/>
      <c r="F143" s="687">
        <f t="shared" si="3"/>
        <v>0</v>
      </c>
    </row>
    <row r="144" spans="1:6">
      <c r="A144" s="454"/>
      <c r="B144" s="470"/>
      <c r="C144" s="685"/>
      <c r="D144" s="686"/>
      <c r="E144" s="708"/>
      <c r="F144" s="687"/>
    </row>
    <row r="145" spans="1:6" ht="63.75">
      <c r="A145" s="454" t="s">
        <v>211</v>
      </c>
      <c r="B145" s="470" t="s">
        <v>201</v>
      </c>
      <c r="C145" s="685"/>
      <c r="D145" s="697"/>
      <c r="E145" s="712"/>
      <c r="F145" s="687"/>
    </row>
    <row r="146" spans="1:6">
      <c r="A146" s="454"/>
      <c r="B146" s="698" t="s">
        <v>172</v>
      </c>
      <c r="C146" s="685" t="s">
        <v>93</v>
      </c>
      <c r="D146" s="697">
        <v>40</v>
      </c>
      <c r="E146" s="712"/>
      <c r="F146" s="687">
        <f t="shared" si="3"/>
        <v>0</v>
      </c>
    </row>
    <row r="147" spans="1:6">
      <c r="A147" s="454"/>
      <c r="B147" s="698" t="s">
        <v>173</v>
      </c>
      <c r="C147" s="685" t="s">
        <v>93</v>
      </c>
      <c r="D147" s="697">
        <v>30</v>
      </c>
      <c r="E147" s="712"/>
      <c r="F147" s="687">
        <f t="shared" si="3"/>
        <v>0</v>
      </c>
    </row>
    <row r="148" spans="1:6">
      <c r="A148" s="454"/>
      <c r="B148" s="698" t="s">
        <v>174</v>
      </c>
      <c r="C148" s="685" t="s">
        <v>93</v>
      </c>
      <c r="D148" s="697">
        <v>20</v>
      </c>
      <c r="E148" s="712"/>
      <c r="F148" s="687">
        <f t="shared" si="3"/>
        <v>0</v>
      </c>
    </row>
    <row r="149" spans="1:6">
      <c r="A149" s="454"/>
      <c r="B149" s="698" t="s">
        <v>175</v>
      </c>
      <c r="C149" s="685" t="s">
        <v>93</v>
      </c>
      <c r="D149" s="697">
        <v>11</v>
      </c>
      <c r="E149" s="712"/>
      <c r="F149" s="687">
        <f t="shared" si="3"/>
        <v>0</v>
      </c>
    </row>
    <row r="150" spans="1:6">
      <c r="A150" s="454"/>
      <c r="B150" s="698" t="s">
        <v>176</v>
      </c>
      <c r="C150" s="685" t="s">
        <v>93</v>
      </c>
      <c r="D150" s="697">
        <v>19</v>
      </c>
      <c r="E150" s="712"/>
      <c r="F150" s="687">
        <f t="shared" si="3"/>
        <v>0</v>
      </c>
    </row>
    <row r="151" spans="1:6">
      <c r="A151" s="454"/>
      <c r="B151" s="698" t="s">
        <v>177</v>
      </c>
      <c r="C151" s="685" t="s">
        <v>93</v>
      </c>
      <c r="D151" s="697">
        <v>11</v>
      </c>
      <c r="E151" s="712"/>
      <c r="F151" s="687">
        <f t="shared" si="3"/>
        <v>0</v>
      </c>
    </row>
    <row r="152" spans="1:6">
      <c r="A152" s="454"/>
      <c r="B152" s="698" t="s">
        <v>178</v>
      </c>
      <c r="C152" s="685" t="s">
        <v>93</v>
      </c>
      <c r="D152" s="697">
        <v>25</v>
      </c>
      <c r="E152" s="712"/>
      <c r="F152" s="687">
        <f t="shared" si="3"/>
        <v>0</v>
      </c>
    </row>
    <row r="153" spans="1:6">
      <c r="A153" s="454"/>
      <c r="B153" s="698" t="s">
        <v>179</v>
      </c>
      <c r="C153" s="685" t="s">
        <v>93</v>
      </c>
      <c r="D153" s="697">
        <v>21</v>
      </c>
      <c r="E153" s="712"/>
      <c r="F153" s="687">
        <f t="shared" si="3"/>
        <v>0</v>
      </c>
    </row>
    <row r="154" spans="1:6">
      <c r="A154" s="454"/>
      <c r="B154" s="698" t="s">
        <v>180</v>
      </c>
      <c r="C154" s="685" t="s">
        <v>93</v>
      </c>
      <c r="D154" s="697">
        <v>22</v>
      </c>
      <c r="E154" s="712"/>
      <c r="F154" s="687">
        <f t="shared" si="3"/>
        <v>0</v>
      </c>
    </row>
    <row r="155" spans="1:6">
      <c r="A155" s="454"/>
      <c r="B155" s="698" t="s">
        <v>181</v>
      </c>
      <c r="C155" s="685" t="s">
        <v>93</v>
      </c>
      <c r="D155" s="697">
        <v>2</v>
      </c>
      <c r="E155" s="712"/>
      <c r="F155" s="687">
        <f t="shared" si="3"/>
        <v>0</v>
      </c>
    </row>
    <row r="156" spans="1:6">
      <c r="A156" s="454"/>
      <c r="B156" s="698" t="s">
        <v>182</v>
      </c>
      <c r="C156" s="685" t="s">
        <v>93</v>
      </c>
      <c r="D156" s="697">
        <v>12</v>
      </c>
      <c r="E156" s="712"/>
      <c r="F156" s="687">
        <f t="shared" si="3"/>
        <v>0</v>
      </c>
    </row>
    <row r="157" spans="1:6">
      <c r="A157" s="454"/>
      <c r="B157" s="698" t="s">
        <v>183</v>
      </c>
      <c r="C157" s="685" t="s">
        <v>93</v>
      </c>
      <c r="D157" s="697">
        <v>2</v>
      </c>
      <c r="E157" s="712"/>
      <c r="F157" s="687">
        <f t="shared" si="3"/>
        <v>0</v>
      </c>
    </row>
    <row r="158" spans="1:6">
      <c r="A158" s="454"/>
      <c r="B158" s="698" t="s">
        <v>184</v>
      </c>
      <c r="C158" s="685" t="s">
        <v>93</v>
      </c>
      <c r="D158" s="697">
        <v>2</v>
      </c>
      <c r="E158" s="713"/>
      <c r="F158" s="687">
        <f t="shared" si="3"/>
        <v>0</v>
      </c>
    </row>
    <row r="159" spans="1:6">
      <c r="A159" s="454"/>
      <c r="B159" s="470"/>
      <c r="C159" s="685"/>
      <c r="D159" s="686"/>
      <c r="E159" s="708"/>
      <c r="F159" s="687"/>
    </row>
    <row r="160" spans="1:6" ht="51">
      <c r="A160" s="454" t="s">
        <v>212</v>
      </c>
      <c r="B160" s="700" t="s">
        <v>203</v>
      </c>
      <c r="C160" s="685"/>
      <c r="D160" s="699"/>
      <c r="E160" s="713"/>
      <c r="F160" s="687"/>
    </row>
    <row r="161" spans="1:6">
      <c r="A161" s="454"/>
      <c r="B161" s="700"/>
      <c r="C161" s="685" t="s">
        <v>104</v>
      </c>
      <c r="D161" s="699">
        <v>15</v>
      </c>
      <c r="E161" s="713"/>
      <c r="F161" s="687">
        <f t="shared" si="3"/>
        <v>0</v>
      </c>
    </row>
    <row r="162" spans="1:6">
      <c r="A162" s="454"/>
      <c r="B162" s="470"/>
      <c r="C162" s="685"/>
      <c r="D162" s="686"/>
      <c r="E162" s="708"/>
      <c r="F162" s="687"/>
    </row>
    <row r="163" spans="1:6" ht="38.25">
      <c r="A163" s="454" t="s">
        <v>213</v>
      </c>
      <c r="B163" s="482" t="s">
        <v>186</v>
      </c>
      <c r="C163" s="685"/>
      <c r="D163" s="699"/>
      <c r="E163" s="708"/>
      <c r="F163" s="687"/>
    </row>
    <row r="164" spans="1:6">
      <c r="A164" s="454"/>
      <c r="B164" s="460"/>
      <c r="C164" s="685" t="s">
        <v>96</v>
      </c>
      <c r="D164" s="699">
        <v>15000</v>
      </c>
      <c r="E164" s="708"/>
      <c r="F164" s="687">
        <f t="shared" si="3"/>
        <v>0</v>
      </c>
    </row>
    <row r="165" spans="1:6">
      <c r="A165" s="454"/>
      <c r="B165" s="460"/>
      <c r="C165" s="685"/>
      <c r="D165" s="699"/>
      <c r="E165" s="708"/>
      <c r="F165" s="687"/>
    </row>
    <row r="166" spans="1:6" ht="51">
      <c r="A166" s="454" t="s">
        <v>414</v>
      </c>
      <c r="B166" s="470" t="s">
        <v>188</v>
      </c>
      <c r="C166" s="685"/>
      <c r="D166" s="686"/>
      <c r="E166" s="708"/>
      <c r="F166" s="687"/>
    </row>
    <row r="167" spans="1:6">
      <c r="A167" s="454"/>
      <c r="B167" s="470"/>
      <c r="C167" s="685" t="s">
        <v>103</v>
      </c>
      <c r="D167" s="686">
        <v>70</v>
      </c>
      <c r="E167" s="708"/>
      <c r="F167" s="687">
        <f>D167*E167</f>
        <v>0</v>
      </c>
    </row>
    <row r="168" spans="1:6">
      <c r="A168" s="454"/>
      <c r="B168" s="470"/>
      <c r="C168" s="685"/>
      <c r="D168" s="686"/>
      <c r="E168" s="708"/>
      <c r="F168" s="687"/>
    </row>
    <row r="169" spans="1:6" ht="25.5">
      <c r="A169" s="454" t="s">
        <v>415</v>
      </c>
      <c r="B169" s="470" t="s">
        <v>138</v>
      </c>
      <c r="C169" s="685"/>
      <c r="D169" s="686"/>
      <c r="E169" s="709"/>
      <c r="F169" s="686"/>
    </row>
    <row r="170" spans="1:6">
      <c r="A170" s="454"/>
      <c r="B170" s="470"/>
      <c r="C170" s="685" t="s">
        <v>109</v>
      </c>
      <c r="D170" s="686">
        <v>79</v>
      </c>
      <c r="E170" s="708"/>
      <c r="F170" s="687">
        <f>D170*E170</f>
        <v>0</v>
      </c>
    </row>
    <row r="171" spans="1:6">
      <c r="A171" s="454"/>
      <c r="B171" s="470"/>
      <c r="C171" s="685"/>
      <c r="D171" s="686"/>
      <c r="E171" s="708"/>
      <c r="F171" s="687"/>
    </row>
    <row r="172" spans="1:6" ht="38.25">
      <c r="A172" s="454" t="s">
        <v>416</v>
      </c>
      <c r="B172" s="470" t="s">
        <v>140</v>
      </c>
      <c r="C172" s="685"/>
      <c r="D172" s="686"/>
      <c r="E172" s="709"/>
      <c r="F172" s="686"/>
    </row>
    <row r="173" spans="1:6">
      <c r="A173" s="454"/>
      <c r="B173" s="470"/>
      <c r="C173" s="685" t="s">
        <v>109</v>
      </c>
      <c r="D173" s="686">
        <v>4</v>
      </c>
      <c r="E173" s="708"/>
      <c r="F173" s="687">
        <f>D173*E173</f>
        <v>0</v>
      </c>
    </row>
    <row r="174" spans="1:6">
      <c r="A174" s="454"/>
      <c r="B174" s="470"/>
      <c r="C174" s="685"/>
      <c r="D174" s="686"/>
      <c r="E174" s="708"/>
      <c r="F174" s="687"/>
    </row>
    <row r="175" spans="1:6" ht="38.25">
      <c r="A175" s="454" t="s">
        <v>417</v>
      </c>
      <c r="B175" s="470" t="s">
        <v>142</v>
      </c>
      <c r="C175" s="685"/>
      <c r="D175" s="686"/>
      <c r="E175" s="709"/>
      <c r="F175" s="686"/>
    </row>
    <row r="176" spans="1:6">
      <c r="A176" s="454"/>
      <c r="B176" s="470"/>
      <c r="C176" s="685" t="s">
        <v>93</v>
      </c>
      <c r="D176" s="686">
        <v>18</v>
      </c>
      <c r="E176" s="708"/>
      <c r="F176" s="687">
        <f>D176*E176</f>
        <v>0</v>
      </c>
    </row>
    <row r="177" spans="1:6">
      <c r="A177" s="454"/>
      <c r="B177" s="470"/>
      <c r="C177" s="685"/>
      <c r="D177" s="686"/>
      <c r="E177" s="708"/>
      <c r="F177" s="687"/>
    </row>
    <row r="178" spans="1:6" ht="76.5">
      <c r="A178" s="454" t="s">
        <v>418</v>
      </c>
      <c r="B178" s="470" t="s">
        <v>144</v>
      </c>
      <c r="C178" s="685"/>
      <c r="D178" s="686"/>
      <c r="E178" s="709"/>
      <c r="F178" s="686"/>
    </row>
    <row r="179" spans="1:6">
      <c r="A179" s="454"/>
      <c r="B179" s="470"/>
      <c r="C179" s="685" t="s">
        <v>109</v>
      </c>
      <c r="D179" s="686">
        <v>250</v>
      </c>
      <c r="E179" s="708"/>
      <c r="F179" s="687">
        <f>D179*E179</f>
        <v>0</v>
      </c>
    </row>
    <row r="180" spans="1:6">
      <c r="A180" s="454"/>
      <c r="B180" s="470"/>
      <c r="C180" s="685"/>
      <c r="D180" s="686"/>
      <c r="E180" s="708"/>
      <c r="F180" s="687"/>
    </row>
    <row r="181" spans="1:6" ht="63.75">
      <c r="A181" s="454" t="s">
        <v>419</v>
      </c>
      <c r="B181" s="470" t="s">
        <v>459</v>
      </c>
      <c r="C181" s="685"/>
      <c r="D181" s="686"/>
      <c r="E181" s="708"/>
      <c r="F181" s="687"/>
    </row>
    <row r="182" spans="1:6">
      <c r="A182" s="454"/>
      <c r="B182" s="470"/>
      <c r="C182" s="685" t="s">
        <v>104</v>
      </c>
      <c r="D182" s="686">
        <v>4.0999999999999996</v>
      </c>
      <c r="E182" s="708"/>
      <c r="F182" s="687">
        <f>D182*E182</f>
        <v>0</v>
      </c>
    </row>
    <row r="183" spans="1:6">
      <c r="A183" s="454"/>
      <c r="B183" s="470"/>
      <c r="C183" s="685"/>
      <c r="D183" s="686"/>
      <c r="E183" s="708"/>
      <c r="F183" s="687"/>
    </row>
    <row r="184" spans="1:6" ht="51">
      <c r="A184" s="454" t="s">
        <v>420</v>
      </c>
      <c r="B184" s="470" t="s">
        <v>844</v>
      </c>
      <c r="C184" s="685"/>
      <c r="D184" s="686"/>
      <c r="E184" s="708"/>
      <c r="F184" s="687"/>
    </row>
    <row r="185" spans="1:6">
      <c r="A185" s="454"/>
      <c r="B185" s="470"/>
      <c r="C185" s="685" t="s">
        <v>104</v>
      </c>
      <c r="D185" s="686">
        <v>137</v>
      </c>
      <c r="E185" s="708"/>
      <c r="F185" s="687">
        <f>D185*E185</f>
        <v>0</v>
      </c>
    </row>
    <row r="186" spans="1:6">
      <c r="A186" s="454"/>
      <c r="B186" s="470"/>
      <c r="C186" s="685"/>
      <c r="D186" s="686"/>
      <c r="E186" s="708"/>
      <c r="F186" s="687"/>
    </row>
    <row r="187" spans="1:6" ht="51">
      <c r="A187" s="454" t="s">
        <v>460</v>
      </c>
      <c r="B187" s="470" t="s">
        <v>196</v>
      </c>
      <c r="C187" s="685"/>
      <c r="D187" s="686"/>
      <c r="E187" s="708"/>
      <c r="F187" s="687"/>
    </row>
    <row r="188" spans="1:6">
      <c r="A188" s="454"/>
      <c r="B188" s="470"/>
      <c r="C188" s="685" t="s">
        <v>103</v>
      </c>
      <c r="D188" s="686">
        <v>10</v>
      </c>
      <c r="E188" s="708"/>
      <c r="F188" s="687">
        <f>D188*E188</f>
        <v>0</v>
      </c>
    </row>
    <row r="189" spans="1:6">
      <c r="A189" s="454"/>
      <c r="B189" s="470"/>
      <c r="C189" s="685"/>
      <c r="D189" s="686"/>
      <c r="E189" s="708"/>
      <c r="F189" s="687"/>
    </row>
    <row r="190" spans="1:6" ht="25.5">
      <c r="A190" s="454" t="s">
        <v>461</v>
      </c>
      <c r="B190" s="470" t="s">
        <v>134</v>
      </c>
      <c r="C190" s="685"/>
      <c r="D190" s="686"/>
      <c r="E190" s="709"/>
      <c r="F190" s="686"/>
    </row>
    <row r="191" spans="1:6">
      <c r="A191" s="454"/>
      <c r="B191" s="470"/>
      <c r="C191" s="685" t="s">
        <v>93</v>
      </c>
      <c r="D191" s="686">
        <v>13</v>
      </c>
      <c r="E191" s="708"/>
      <c r="F191" s="687">
        <f>D191*E191</f>
        <v>0</v>
      </c>
    </row>
    <row r="192" spans="1:6">
      <c r="A192" s="454"/>
      <c r="B192" s="470"/>
      <c r="C192" s="685"/>
      <c r="D192" s="686"/>
      <c r="E192" s="708"/>
      <c r="F192" s="687"/>
    </row>
    <row r="193" spans="1:255" ht="38.25">
      <c r="A193" s="454" t="s">
        <v>462</v>
      </c>
      <c r="B193" s="470" t="s">
        <v>147</v>
      </c>
      <c r="C193" s="685"/>
      <c r="D193" s="686"/>
      <c r="E193" s="709"/>
      <c r="F193" s="686"/>
    </row>
    <row r="194" spans="1:255">
      <c r="A194" s="454"/>
      <c r="B194" s="470"/>
      <c r="C194" s="685" t="s">
        <v>103</v>
      </c>
      <c r="D194" s="686">
        <v>1836</v>
      </c>
      <c r="E194" s="708"/>
      <c r="F194" s="687">
        <f>D194*E194</f>
        <v>0</v>
      </c>
    </row>
    <row r="195" spans="1:255">
      <c r="A195" s="454"/>
      <c r="B195" s="470"/>
      <c r="C195" s="685"/>
      <c r="D195" s="686"/>
      <c r="E195" s="708"/>
      <c r="F195" s="687"/>
    </row>
    <row r="196" spans="1:255" ht="51">
      <c r="A196" s="454" t="s">
        <v>463</v>
      </c>
      <c r="B196" s="470" t="s">
        <v>149</v>
      </c>
      <c r="C196" s="685"/>
      <c r="D196" s="686"/>
      <c r="E196" s="708"/>
      <c r="F196" s="687"/>
    </row>
    <row r="197" spans="1:255">
      <c r="A197" s="454"/>
      <c r="B197" s="470" t="s">
        <v>150</v>
      </c>
      <c r="C197" s="685" t="s">
        <v>118</v>
      </c>
      <c r="D197" s="686">
        <v>320</v>
      </c>
      <c r="E197" s="708"/>
      <c r="F197" s="687">
        <f>D197*E197</f>
        <v>0</v>
      </c>
    </row>
    <row r="198" spans="1:255">
      <c r="A198" s="454"/>
      <c r="B198" s="470" t="s">
        <v>151</v>
      </c>
      <c r="C198" s="685" t="s">
        <v>118</v>
      </c>
      <c r="D198" s="686">
        <v>320</v>
      </c>
      <c r="E198" s="708"/>
      <c r="F198" s="687">
        <f>D198*E198</f>
        <v>0</v>
      </c>
      <c r="G198" s="63"/>
      <c r="H198" s="63"/>
      <c r="I198" s="63"/>
      <c r="K198" s="63"/>
      <c r="L198" s="63"/>
      <c r="M198" s="63"/>
      <c r="N198" s="63"/>
      <c r="O198" s="63"/>
      <c r="Q198" s="63"/>
      <c r="R198" s="63"/>
      <c r="S198" s="63"/>
      <c r="T198" s="63"/>
      <c r="U198" s="63"/>
      <c r="W198" s="63"/>
      <c r="X198" s="63"/>
      <c r="Y198" s="63"/>
      <c r="Z198" s="63"/>
      <c r="AA198" s="63"/>
      <c r="AC198" s="63"/>
      <c r="AD198" s="63"/>
      <c r="AE198" s="63"/>
      <c r="AF198" s="63"/>
      <c r="AG198" s="63"/>
      <c r="AI198" s="63"/>
      <c r="AJ198" s="63"/>
      <c r="AK198" s="63"/>
      <c r="AL198" s="63"/>
      <c r="AM198" s="63"/>
      <c r="AO198" s="63"/>
      <c r="AP198" s="63"/>
      <c r="AQ198" s="63"/>
      <c r="AR198" s="63"/>
      <c r="AS198" s="63"/>
      <c r="AU198" s="63"/>
      <c r="AV198" s="63"/>
      <c r="AW198" s="63"/>
      <c r="AX198" s="63"/>
      <c r="AY198" s="63"/>
      <c r="BA198" s="63"/>
      <c r="BB198" s="63"/>
      <c r="BC198" s="63"/>
      <c r="BD198" s="63"/>
      <c r="BE198" s="63"/>
      <c r="BG198" s="63"/>
      <c r="BH198" s="63"/>
      <c r="BI198" s="63"/>
      <c r="BJ198" s="63"/>
      <c r="BK198" s="63"/>
      <c r="BM198" s="63"/>
      <c r="BN198" s="63"/>
      <c r="BO198" s="63"/>
      <c r="BP198" s="63"/>
      <c r="BQ198" s="63"/>
      <c r="BS198" s="63"/>
      <c r="BT198" s="63"/>
      <c r="BU198" s="63"/>
      <c r="BV198" s="63"/>
      <c r="BW198" s="63"/>
      <c r="BY198" s="63"/>
      <c r="BZ198" s="63"/>
      <c r="CA198" s="63"/>
      <c r="CB198" s="63"/>
      <c r="CC198" s="63"/>
      <c r="CE198" s="63"/>
      <c r="CF198" s="63"/>
      <c r="CG198" s="63"/>
      <c r="CH198" s="63"/>
      <c r="CI198" s="63"/>
      <c r="CK198" s="63"/>
      <c r="CL198" s="63"/>
      <c r="CM198" s="63"/>
      <c r="CN198" s="63"/>
      <c r="CO198" s="63"/>
      <c r="CQ198" s="63"/>
      <c r="CR198" s="63"/>
      <c r="CS198" s="63"/>
      <c r="CT198" s="63"/>
      <c r="CU198" s="63"/>
      <c r="CW198" s="63"/>
      <c r="CX198" s="63"/>
      <c r="CY198" s="63"/>
      <c r="CZ198" s="63"/>
      <c r="DA198" s="63"/>
      <c r="DC198" s="63"/>
      <c r="DD198" s="63"/>
      <c r="DE198" s="63"/>
      <c r="DF198" s="63"/>
      <c r="DG198" s="63"/>
      <c r="DI198" s="63"/>
      <c r="DJ198" s="63"/>
      <c r="DK198" s="63"/>
      <c r="DL198" s="63"/>
      <c r="DM198" s="63"/>
      <c r="DO198" s="63"/>
      <c r="DP198" s="63"/>
      <c r="DQ198" s="63"/>
      <c r="DR198" s="63"/>
      <c r="DS198" s="63"/>
      <c r="DU198" s="63"/>
      <c r="DV198" s="63"/>
      <c r="DW198" s="63"/>
      <c r="DX198" s="63"/>
      <c r="DY198" s="63"/>
      <c r="EA198" s="63"/>
      <c r="EB198" s="63"/>
      <c r="EC198" s="63"/>
      <c r="ED198" s="63"/>
      <c r="EE198" s="63"/>
      <c r="EG198" s="63"/>
      <c r="EH198" s="63"/>
      <c r="EI198" s="63"/>
      <c r="EJ198" s="63"/>
      <c r="EK198" s="63"/>
      <c r="EM198" s="63"/>
      <c r="EN198" s="63"/>
      <c r="EO198" s="63"/>
      <c r="EP198" s="63"/>
      <c r="EQ198" s="63"/>
      <c r="ES198" s="63"/>
      <c r="ET198" s="63"/>
      <c r="EU198" s="63"/>
      <c r="EV198" s="63"/>
      <c r="EW198" s="63"/>
      <c r="EY198" s="63"/>
      <c r="EZ198" s="63"/>
      <c r="FA198" s="63"/>
      <c r="FB198" s="63"/>
      <c r="FC198" s="63"/>
      <c r="FE198" s="63"/>
      <c r="FF198" s="63"/>
      <c r="FG198" s="63"/>
      <c r="FH198" s="63"/>
      <c r="FI198" s="63"/>
      <c r="FK198" s="63"/>
      <c r="FL198" s="63"/>
      <c r="FM198" s="63"/>
      <c r="FN198" s="63"/>
      <c r="FO198" s="63"/>
      <c r="FQ198" s="63"/>
      <c r="FR198" s="63"/>
      <c r="FS198" s="63"/>
      <c r="FT198" s="63"/>
      <c r="FU198" s="63"/>
      <c r="FW198" s="63"/>
      <c r="FX198" s="63"/>
      <c r="FY198" s="63"/>
      <c r="FZ198" s="63"/>
      <c r="GA198" s="63"/>
      <c r="GC198" s="63"/>
      <c r="GD198" s="63"/>
      <c r="GE198" s="63"/>
      <c r="GF198" s="63"/>
      <c r="GG198" s="63"/>
      <c r="GI198" s="63"/>
      <c r="GJ198" s="63"/>
      <c r="GK198" s="63"/>
      <c r="GL198" s="63"/>
      <c r="GM198" s="63"/>
      <c r="GO198" s="63"/>
      <c r="GP198" s="63"/>
      <c r="GQ198" s="63"/>
      <c r="GR198" s="63"/>
      <c r="GS198" s="63"/>
      <c r="GU198" s="63"/>
      <c r="GV198" s="63"/>
      <c r="GW198" s="63"/>
      <c r="GX198" s="63"/>
      <c r="GY198" s="63"/>
      <c r="HA198" s="63"/>
      <c r="HB198" s="63"/>
      <c r="HC198" s="63"/>
      <c r="HD198" s="63"/>
      <c r="HE198" s="63"/>
      <c r="HG198" s="63"/>
      <c r="HH198" s="63"/>
      <c r="HI198" s="63"/>
      <c r="HJ198" s="63"/>
      <c r="HK198" s="63"/>
      <c r="HM198" s="63"/>
      <c r="HN198" s="63"/>
      <c r="HO198" s="63"/>
      <c r="HP198" s="63"/>
      <c r="HQ198" s="63"/>
      <c r="HS198" s="63"/>
      <c r="HT198" s="63"/>
      <c r="HU198" s="63"/>
      <c r="HV198" s="63"/>
      <c r="HW198" s="63"/>
      <c r="HY198" s="63"/>
      <c r="HZ198" s="63"/>
      <c r="IA198" s="63"/>
      <c r="IB198" s="63"/>
      <c r="IC198" s="63"/>
      <c r="IE198" s="63"/>
      <c r="IF198" s="63"/>
      <c r="IG198" s="63"/>
      <c r="IH198" s="63"/>
      <c r="II198" s="63"/>
      <c r="IK198" s="63"/>
      <c r="IL198" s="63"/>
      <c r="IM198" s="63"/>
      <c r="IN198" s="63"/>
      <c r="IO198" s="63"/>
      <c r="IQ198" s="63"/>
      <c r="IR198" s="63"/>
      <c r="IS198" s="63"/>
      <c r="IT198" s="63"/>
      <c r="IU198" s="63"/>
    </row>
    <row r="199" spans="1:255">
      <c r="A199" s="454"/>
      <c r="B199" s="470"/>
      <c r="C199" s="685"/>
      <c r="D199" s="686"/>
      <c r="E199" s="708"/>
      <c r="F199" s="687"/>
      <c r="G199" s="63"/>
      <c r="H199" s="63"/>
      <c r="I199" s="63"/>
      <c r="K199" s="63"/>
      <c r="L199" s="63"/>
      <c r="M199" s="63"/>
      <c r="N199" s="63"/>
      <c r="O199" s="63"/>
      <c r="Q199" s="63"/>
      <c r="R199" s="63"/>
      <c r="S199" s="63"/>
      <c r="T199" s="63"/>
      <c r="U199" s="63"/>
      <c r="W199" s="63"/>
      <c r="X199" s="63"/>
      <c r="Y199" s="63"/>
      <c r="Z199" s="63"/>
      <c r="AA199" s="63"/>
      <c r="AC199" s="63"/>
      <c r="AD199" s="63"/>
      <c r="AE199" s="63"/>
      <c r="AF199" s="63"/>
      <c r="AG199" s="63"/>
      <c r="AI199" s="63"/>
      <c r="AJ199" s="63"/>
      <c r="AK199" s="63"/>
      <c r="AL199" s="63"/>
      <c r="AM199" s="63"/>
      <c r="AO199" s="63"/>
      <c r="AP199" s="63"/>
      <c r="AQ199" s="63"/>
      <c r="AR199" s="63"/>
      <c r="AS199" s="63"/>
      <c r="AU199" s="63"/>
      <c r="AV199" s="63"/>
      <c r="AW199" s="63"/>
      <c r="AX199" s="63"/>
      <c r="AY199" s="63"/>
      <c r="BA199" s="63"/>
      <c r="BB199" s="63"/>
      <c r="BC199" s="63"/>
      <c r="BD199" s="63"/>
      <c r="BE199" s="63"/>
      <c r="BG199" s="63"/>
      <c r="BH199" s="63"/>
      <c r="BI199" s="63"/>
      <c r="BJ199" s="63"/>
      <c r="BK199" s="63"/>
      <c r="BM199" s="63"/>
      <c r="BN199" s="63"/>
      <c r="BO199" s="63"/>
      <c r="BP199" s="63"/>
      <c r="BQ199" s="63"/>
      <c r="BS199" s="63"/>
      <c r="BT199" s="63"/>
      <c r="BU199" s="63"/>
      <c r="BV199" s="63"/>
      <c r="BW199" s="63"/>
      <c r="BY199" s="63"/>
      <c r="BZ199" s="63"/>
      <c r="CA199" s="63"/>
      <c r="CB199" s="63"/>
      <c r="CC199" s="63"/>
      <c r="CE199" s="63"/>
      <c r="CF199" s="63"/>
      <c r="CG199" s="63"/>
      <c r="CH199" s="63"/>
      <c r="CI199" s="63"/>
      <c r="CK199" s="63"/>
      <c r="CL199" s="63"/>
      <c r="CM199" s="63"/>
      <c r="CN199" s="63"/>
      <c r="CO199" s="63"/>
      <c r="CQ199" s="63"/>
      <c r="CR199" s="63"/>
      <c r="CS199" s="63"/>
      <c r="CT199" s="63"/>
      <c r="CU199" s="63"/>
      <c r="CW199" s="63"/>
      <c r="CX199" s="63"/>
      <c r="CY199" s="63"/>
      <c r="CZ199" s="63"/>
      <c r="DA199" s="63"/>
      <c r="DC199" s="63"/>
      <c r="DD199" s="63"/>
      <c r="DE199" s="63"/>
      <c r="DF199" s="63"/>
      <c r="DG199" s="63"/>
      <c r="DI199" s="63"/>
      <c r="DJ199" s="63"/>
      <c r="DK199" s="63"/>
      <c r="DL199" s="63"/>
      <c r="DM199" s="63"/>
      <c r="DO199" s="63"/>
      <c r="DP199" s="63"/>
      <c r="DQ199" s="63"/>
      <c r="DR199" s="63"/>
      <c r="DS199" s="63"/>
      <c r="DU199" s="63"/>
      <c r="DV199" s="63"/>
      <c r="DW199" s="63"/>
      <c r="DX199" s="63"/>
      <c r="DY199" s="63"/>
      <c r="EA199" s="63"/>
      <c r="EB199" s="63"/>
      <c r="EC199" s="63"/>
      <c r="ED199" s="63"/>
      <c r="EE199" s="63"/>
      <c r="EG199" s="63"/>
      <c r="EH199" s="63"/>
      <c r="EI199" s="63"/>
      <c r="EJ199" s="63"/>
      <c r="EK199" s="63"/>
      <c r="EM199" s="63"/>
      <c r="EN199" s="63"/>
      <c r="EO199" s="63"/>
      <c r="EP199" s="63"/>
      <c r="EQ199" s="63"/>
      <c r="ES199" s="63"/>
      <c r="ET199" s="63"/>
      <c r="EU199" s="63"/>
      <c r="EV199" s="63"/>
      <c r="EW199" s="63"/>
      <c r="EY199" s="63"/>
      <c r="EZ199" s="63"/>
      <c r="FA199" s="63"/>
      <c r="FB199" s="63"/>
      <c r="FC199" s="63"/>
      <c r="FE199" s="63"/>
      <c r="FF199" s="63"/>
      <c r="FG199" s="63"/>
      <c r="FH199" s="63"/>
      <c r="FI199" s="63"/>
      <c r="FK199" s="63"/>
      <c r="FL199" s="63"/>
      <c r="FM199" s="63"/>
      <c r="FN199" s="63"/>
      <c r="FO199" s="63"/>
      <c r="FQ199" s="63"/>
      <c r="FR199" s="63"/>
      <c r="FS199" s="63"/>
      <c r="FT199" s="63"/>
      <c r="FU199" s="63"/>
      <c r="FW199" s="63"/>
      <c r="FX199" s="63"/>
      <c r="FY199" s="63"/>
      <c r="FZ199" s="63"/>
      <c r="GA199" s="63"/>
      <c r="GC199" s="63"/>
      <c r="GD199" s="63"/>
      <c r="GE199" s="63"/>
      <c r="GF199" s="63"/>
      <c r="GG199" s="63"/>
      <c r="GI199" s="63"/>
      <c r="GJ199" s="63"/>
      <c r="GK199" s="63"/>
      <c r="GL199" s="63"/>
      <c r="GM199" s="63"/>
      <c r="GO199" s="63"/>
      <c r="GP199" s="63"/>
      <c r="GQ199" s="63"/>
      <c r="GR199" s="63"/>
      <c r="GS199" s="63"/>
      <c r="GU199" s="63"/>
      <c r="GV199" s="63"/>
      <c r="GW199" s="63"/>
      <c r="GX199" s="63"/>
      <c r="GY199" s="63"/>
      <c r="HA199" s="63"/>
      <c r="HB199" s="63"/>
      <c r="HC199" s="63"/>
      <c r="HD199" s="63"/>
      <c r="HE199" s="63"/>
      <c r="HG199" s="63"/>
      <c r="HH199" s="63"/>
      <c r="HI199" s="63"/>
      <c r="HJ199" s="63"/>
      <c r="HK199" s="63"/>
      <c r="HM199" s="63"/>
      <c r="HN199" s="63"/>
      <c r="HO199" s="63"/>
      <c r="HP199" s="63"/>
      <c r="HQ199" s="63"/>
      <c r="HS199" s="63"/>
      <c r="HT199" s="63"/>
      <c r="HU199" s="63"/>
      <c r="HV199" s="63"/>
      <c r="HW199" s="63"/>
      <c r="HY199" s="63"/>
      <c r="HZ199" s="63"/>
      <c r="IA199" s="63"/>
      <c r="IB199" s="63"/>
      <c r="IC199" s="63"/>
      <c r="IE199" s="63"/>
      <c r="IF199" s="63"/>
      <c r="IG199" s="63"/>
      <c r="IH199" s="63"/>
      <c r="II199" s="63"/>
      <c r="IK199" s="63"/>
      <c r="IL199" s="63"/>
      <c r="IM199" s="63"/>
      <c r="IN199" s="63"/>
      <c r="IO199" s="63"/>
      <c r="IQ199" s="63"/>
      <c r="IR199" s="63"/>
      <c r="IS199" s="63"/>
      <c r="IT199" s="63"/>
      <c r="IU199" s="63"/>
    </row>
    <row r="200" spans="1:255" ht="76.5">
      <c r="A200" s="454" t="s">
        <v>464</v>
      </c>
      <c r="B200" s="470" t="s">
        <v>3475</v>
      </c>
      <c r="C200" s="685"/>
      <c r="D200" s="686"/>
      <c r="E200" s="708"/>
      <c r="F200" s="687"/>
      <c r="G200" s="63"/>
      <c r="H200" s="63"/>
      <c r="I200" s="63"/>
      <c r="K200" s="63"/>
      <c r="L200" s="63"/>
      <c r="M200" s="63"/>
      <c r="N200" s="63"/>
      <c r="O200" s="63"/>
      <c r="Q200" s="63"/>
      <c r="R200" s="63"/>
      <c r="S200" s="63"/>
      <c r="T200" s="63"/>
      <c r="U200" s="63"/>
      <c r="W200" s="63"/>
      <c r="X200" s="63"/>
      <c r="Y200" s="63"/>
      <c r="Z200" s="63"/>
      <c r="AA200" s="63"/>
      <c r="AC200" s="63"/>
      <c r="AD200" s="63"/>
      <c r="AE200" s="63"/>
      <c r="AF200" s="63"/>
      <c r="AG200" s="63"/>
      <c r="AI200" s="63"/>
      <c r="AJ200" s="63"/>
      <c r="AK200" s="63"/>
      <c r="AL200" s="63"/>
      <c r="AM200" s="63"/>
      <c r="AO200" s="63"/>
      <c r="AP200" s="63"/>
      <c r="AQ200" s="63"/>
      <c r="AR200" s="63"/>
      <c r="AS200" s="63"/>
      <c r="AU200" s="63"/>
      <c r="AV200" s="63"/>
      <c r="AW200" s="63"/>
      <c r="AX200" s="63"/>
      <c r="AY200" s="63"/>
      <c r="BA200" s="63"/>
      <c r="BB200" s="63"/>
      <c r="BC200" s="63"/>
      <c r="BD200" s="63"/>
      <c r="BE200" s="63"/>
      <c r="BG200" s="63"/>
      <c r="BH200" s="63"/>
      <c r="BI200" s="63"/>
      <c r="BJ200" s="63"/>
      <c r="BK200" s="63"/>
      <c r="BM200" s="63"/>
      <c r="BN200" s="63"/>
      <c r="BO200" s="63"/>
      <c r="BP200" s="63"/>
      <c r="BQ200" s="63"/>
      <c r="BS200" s="63"/>
      <c r="BT200" s="63"/>
      <c r="BU200" s="63"/>
      <c r="BV200" s="63"/>
      <c r="BW200" s="63"/>
      <c r="BY200" s="63"/>
      <c r="BZ200" s="63"/>
      <c r="CA200" s="63"/>
      <c r="CB200" s="63"/>
      <c r="CC200" s="63"/>
      <c r="CE200" s="63"/>
      <c r="CF200" s="63"/>
      <c r="CG200" s="63"/>
      <c r="CH200" s="63"/>
      <c r="CI200" s="63"/>
      <c r="CK200" s="63"/>
      <c r="CL200" s="63"/>
      <c r="CM200" s="63"/>
      <c r="CN200" s="63"/>
      <c r="CO200" s="63"/>
      <c r="CQ200" s="63"/>
      <c r="CR200" s="63"/>
      <c r="CS200" s="63"/>
      <c r="CT200" s="63"/>
      <c r="CU200" s="63"/>
      <c r="CW200" s="63"/>
      <c r="CX200" s="63"/>
      <c r="CY200" s="63"/>
      <c r="CZ200" s="63"/>
      <c r="DA200" s="63"/>
      <c r="DC200" s="63"/>
      <c r="DD200" s="63"/>
      <c r="DE200" s="63"/>
      <c r="DF200" s="63"/>
      <c r="DG200" s="63"/>
      <c r="DI200" s="63"/>
      <c r="DJ200" s="63"/>
      <c r="DK200" s="63"/>
      <c r="DL200" s="63"/>
      <c r="DM200" s="63"/>
      <c r="DO200" s="63"/>
      <c r="DP200" s="63"/>
      <c r="DQ200" s="63"/>
      <c r="DR200" s="63"/>
      <c r="DS200" s="63"/>
      <c r="DU200" s="63"/>
      <c r="DV200" s="63"/>
      <c r="DW200" s="63"/>
      <c r="DX200" s="63"/>
      <c r="DY200" s="63"/>
      <c r="EA200" s="63"/>
      <c r="EB200" s="63"/>
      <c r="EC200" s="63"/>
      <c r="ED200" s="63"/>
      <c r="EE200" s="63"/>
      <c r="EG200" s="63"/>
      <c r="EH200" s="63"/>
      <c r="EI200" s="63"/>
      <c r="EJ200" s="63"/>
      <c r="EK200" s="63"/>
      <c r="EM200" s="63"/>
      <c r="EN200" s="63"/>
      <c r="EO200" s="63"/>
      <c r="EP200" s="63"/>
      <c r="EQ200" s="63"/>
      <c r="ES200" s="63"/>
      <c r="ET200" s="63"/>
      <c r="EU200" s="63"/>
      <c r="EV200" s="63"/>
      <c r="EW200" s="63"/>
      <c r="EY200" s="63"/>
      <c r="EZ200" s="63"/>
      <c r="FA200" s="63"/>
      <c r="FB200" s="63"/>
      <c r="FC200" s="63"/>
      <c r="FE200" s="63"/>
      <c r="FF200" s="63"/>
      <c r="FG200" s="63"/>
      <c r="FH200" s="63"/>
      <c r="FI200" s="63"/>
      <c r="FK200" s="63"/>
      <c r="FL200" s="63"/>
      <c r="FM200" s="63"/>
      <c r="FN200" s="63"/>
      <c r="FO200" s="63"/>
      <c r="FQ200" s="63"/>
      <c r="FR200" s="63"/>
      <c r="FS200" s="63"/>
      <c r="FT200" s="63"/>
      <c r="FU200" s="63"/>
      <c r="FW200" s="63"/>
      <c r="FX200" s="63"/>
      <c r="FY200" s="63"/>
      <c r="FZ200" s="63"/>
      <c r="GA200" s="63"/>
      <c r="GC200" s="63"/>
      <c r="GD200" s="63"/>
      <c r="GE200" s="63"/>
      <c r="GF200" s="63"/>
      <c r="GG200" s="63"/>
      <c r="GI200" s="63"/>
      <c r="GJ200" s="63"/>
      <c r="GK200" s="63"/>
      <c r="GL200" s="63"/>
      <c r="GM200" s="63"/>
      <c r="GO200" s="63"/>
      <c r="GP200" s="63"/>
      <c r="GQ200" s="63"/>
      <c r="GR200" s="63"/>
      <c r="GS200" s="63"/>
      <c r="GU200" s="63"/>
      <c r="GV200" s="63"/>
      <c r="GW200" s="63"/>
      <c r="GX200" s="63"/>
      <c r="GY200" s="63"/>
      <c r="HA200" s="63"/>
      <c r="HB200" s="63"/>
      <c r="HC200" s="63"/>
      <c r="HD200" s="63"/>
      <c r="HE200" s="63"/>
      <c r="HG200" s="63"/>
      <c r="HH200" s="63"/>
      <c r="HI200" s="63"/>
      <c r="HJ200" s="63"/>
      <c r="HK200" s="63"/>
      <c r="HM200" s="63"/>
      <c r="HN200" s="63"/>
      <c r="HO200" s="63"/>
      <c r="HP200" s="63"/>
      <c r="HQ200" s="63"/>
      <c r="HS200" s="63"/>
      <c r="HT200" s="63"/>
      <c r="HU200" s="63"/>
      <c r="HV200" s="63"/>
      <c r="HW200" s="63"/>
      <c r="HY200" s="63"/>
      <c r="HZ200" s="63"/>
      <c r="IA200" s="63"/>
      <c r="IB200" s="63"/>
      <c r="IC200" s="63"/>
      <c r="IE200" s="63"/>
      <c r="IF200" s="63"/>
      <c r="IG200" s="63"/>
      <c r="IH200" s="63"/>
      <c r="II200" s="63"/>
      <c r="IK200" s="63"/>
      <c r="IL200" s="63"/>
      <c r="IM200" s="63"/>
      <c r="IN200" s="63"/>
      <c r="IO200" s="63"/>
      <c r="IQ200" s="63"/>
      <c r="IR200" s="63"/>
      <c r="IS200" s="63"/>
      <c r="IT200" s="63"/>
      <c r="IU200" s="63"/>
    </row>
    <row r="201" spans="1:255">
      <c r="A201" s="454"/>
      <c r="B201" s="470" t="s">
        <v>907</v>
      </c>
      <c r="C201" s="685" t="s">
        <v>103</v>
      </c>
      <c r="D201" s="686">
        <v>500</v>
      </c>
      <c r="E201" s="708"/>
      <c r="F201" s="687">
        <f>SUM(D201*E201)</f>
        <v>0</v>
      </c>
      <c r="G201" s="63"/>
      <c r="H201" s="63"/>
      <c r="I201" s="63"/>
      <c r="K201" s="63"/>
      <c r="L201" s="63"/>
      <c r="M201" s="63"/>
      <c r="N201" s="63"/>
      <c r="O201" s="63"/>
      <c r="Q201" s="63"/>
      <c r="R201" s="63"/>
      <c r="S201" s="63"/>
      <c r="T201" s="63"/>
      <c r="U201" s="63"/>
      <c r="W201" s="63"/>
      <c r="X201" s="63"/>
      <c r="Y201" s="63"/>
      <c r="Z201" s="63"/>
      <c r="AA201" s="63"/>
      <c r="AC201" s="63"/>
      <c r="AD201" s="63"/>
      <c r="AE201" s="63"/>
      <c r="AF201" s="63"/>
      <c r="AG201" s="63"/>
      <c r="AI201" s="63"/>
      <c r="AJ201" s="63"/>
      <c r="AK201" s="63"/>
      <c r="AL201" s="63"/>
      <c r="AM201" s="63"/>
      <c r="AO201" s="63"/>
      <c r="AP201" s="63"/>
      <c r="AQ201" s="63"/>
      <c r="AR201" s="63"/>
      <c r="AS201" s="63"/>
      <c r="AU201" s="63"/>
      <c r="AV201" s="63"/>
      <c r="AW201" s="63"/>
      <c r="AX201" s="63"/>
      <c r="AY201" s="63"/>
      <c r="BA201" s="63"/>
      <c r="BB201" s="63"/>
      <c r="BC201" s="63"/>
      <c r="BD201" s="63"/>
      <c r="BE201" s="63"/>
      <c r="BG201" s="63"/>
      <c r="BH201" s="63"/>
      <c r="BI201" s="63"/>
      <c r="BJ201" s="63"/>
      <c r="BK201" s="63"/>
      <c r="BM201" s="63"/>
      <c r="BN201" s="63"/>
      <c r="BO201" s="63"/>
      <c r="BP201" s="63"/>
      <c r="BQ201" s="63"/>
      <c r="BS201" s="63"/>
      <c r="BT201" s="63"/>
      <c r="BU201" s="63"/>
      <c r="BV201" s="63"/>
      <c r="BW201" s="63"/>
      <c r="BY201" s="63"/>
      <c r="BZ201" s="63"/>
      <c r="CA201" s="63"/>
      <c r="CB201" s="63"/>
      <c r="CC201" s="63"/>
      <c r="CE201" s="63"/>
      <c r="CF201" s="63"/>
      <c r="CG201" s="63"/>
      <c r="CH201" s="63"/>
      <c r="CI201" s="63"/>
      <c r="CK201" s="63"/>
      <c r="CL201" s="63"/>
      <c r="CM201" s="63"/>
      <c r="CN201" s="63"/>
      <c r="CO201" s="63"/>
      <c r="CQ201" s="63"/>
      <c r="CR201" s="63"/>
      <c r="CS201" s="63"/>
      <c r="CT201" s="63"/>
      <c r="CU201" s="63"/>
      <c r="CW201" s="63"/>
      <c r="CX201" s="63"/>
      <c r="CY201" s="63"/>
      <c r="CZ201" s="63"/>
      <c r="DA201" s="63"/>
      <c r="DC201" s="63"/>
      <c r="DD201" s="63"/>
      <c r="DE201" s="63"/>
      <c r="DF201" s="63"/>
      <c r="DG201" s="63"/>
      <c r="DI201" s="63"/>
      <c r="DJ201" s="63"/>
      <c r="DK201" s="63"/>
      <c r="DL201" s="63"/>
      <c r="DM201" s="63"/>
      <c r="DO201" s="63"/>
      <c r="DP201" s="63"/>
      <c r="DQ201" s="63"/>
      <c r="DR201" s="63"/>
      <c r="DS201" s="63"/>
      <c r="DU201" s="63"/>
      <c r="DV201" s="63"/>
      <c r="DW201" s="63"/>
      <c r="DX201" s="63"/>
      <c r="DY201" s="63"/>
      <c r="EA201" s="63"/>
      <c r="EB201" s="63"/>
      <c r="EC201" s="63"/>
      <c r="ED201" s="63"/>
      <c r="EE201" s="63"/>
      <c r="EG201" s="63"/>
      <c r="EH201" s="63"/>
      <c r="EI201" s="63"/>
      <c r="EJ201" s="63"/>
      <c r="EK201" s="63"/>
      <c r="EM201" s="63"/>
      <c r="EN201" s="63"/>
      <c r="EO201" s="63"/>
      <c r="EP201" s="63"/>
      <c r="EQ201" s="63"/>
      <c r="ES201" s="63"/>
      <c r="ET201" s="63"/>
      <c r="EU201" s="63"/>
      <c r="EV201" s="63"/>
      <c r="EW201" s="63"/>
      <c r="EY201" s="63"/>
      <c r="EZ201" s="63"/>
      <c r="FA201" s="63"/>
      <c r="FB201" s="63"/>
      <c r="FC201" s="63"/>
      <c r="FE201" s="63"/>
      <c r="FF201" s="63"/>
      <c r="FG201" s="63"/>
      <c r="FH201" s="63"/>
      <c r="FI201" s="63"/>
      <c r="FK201" s="63"/>
      <c r="FL201" s="63"/>
      <c r="FM201" s="63"/>
      <c r="FN201" s="63"/>
      <c r="FO201" s="63"/>
      <c r="FQ201" s="63"/>
      <c r="FR201" s="63"/>
      <c r="FS201" s="63"/>
      <c r="FT201" s="63"/>
      <c r="FU201" s="63"/>
      <c r="FW201" s="63"/>
      <c r="FX201" s="63"/>
      <c r="FY201" s="63"/>
      <c r="FZ201" s="63"/>
      <c r="GA201" s="63"/>
      <c r="GC201" s="63"/>
      <c r="GD201" s="63"/>
      <c r="GE201" s="63"/>
      <c r="GF201" s="63"/>
      <c r="GG201" s="63"/>
      <c r="GI201" s="63"/>
      <c r="GJ201" s="63"/>
      <c r="GK201" s="63"/>
      <c r="GL201" s="63"/>
      <c r="GM201" s="63"/>
      <c r="GO201" s="63"/>
      <c r="GP201" s="63"/>
      <c r="GQ201" s="63"/>
      <c r="GR201" s="63"/>
      <c r="GS201" s="63"/>
      <c r="GU201" s="63"/>
      <c r="GV201" s="63"/>
      <c r="GW201" s="63"/>
      <c r="GX201" s="63"/>
      <c r="GY201" s="63"/>
      <c r="HA201" s="63"/>
      <c r="HB201" s="63"/>
      <c r="HC201" s="63"/>
      <c r="HD201" s="63"/>
      <c r="HE201" s="63"/>
      <c r="HG201" s="63"/>
      <c r="HH201" s="63"/>
      <c r="HI201" s="63"/>
      <c r="HJ201" s="63"/>
      <c r="HK201" s="63"/>
      <c r="HM201" s="63"/>
      <c r="HN201" s="63"/>
      <c r="HO201" s="63"/>
      <c r="HP201" s="63"/>
      <c r="HQ201" s="63"/>
      <c r="HS201" s="63"/>
      <c r="HT201" s="63"/>
      <c r="HU201" s="63"/>
      <c r="HV201" s="63"/>
      <c r="HW201" s="63"/>
      <c r="HY201" s="63"/>
      <c r="HZ201" s="63"/>
      <c r="IA201" s="63"/>
      <c r="IB201" s="63"/>
      <c r="IC201" s="63"/>
      <c r="IE201" s="63"/>
      <c r="IF201" s="63"/>
      <c r="IG201" s="63"/>
      <c r="IH201" s="63"/>
      <c r="II201" s="63"/>
      <c r="IK201" s="63"/>
      <c r="IL201" s="63"/>
      <c r="IM201" s="63"/>
      <c r="IN201" s="63"/>
      <c r="IO201" s="63"/>
      <c r="IQ201" s="63"/>
      <c r="IR201" s="63"/>
      <c r="IS201" s="63"/>
      <c r="IT201" s="63"/>
      <c r="IU201" s="63"/>
    </row>
    <row r="202" spans="1:255">
      <c r="A202" s="454"/>
      <c r="B202" s="470" t="s">
        <v>908</v>
      </c>
      <c r="C202" s="685" t="s">
        <v>96</v>
      </c>
      <c r="D202" s="686">
        <v>40</v>
      </c>
      <c r="E202" s="708"/>
      <c r="F202" s="687">
        <f>SUM(D202*E202)</f>
        <v>0</v>
      </c>
      <c r="G202" s="63"/>
      <c r="H202" s="63"/>
      <c r="I202" s="63"/>
      <c r="K202" s="63"/>
      <c r="L202" s="63"/>
      <c r="M202" s="63"/>
      <c r="N202" s="63"/>
      <c r="O202" s="63"/>
      <c r="Q202" s="63"/>
      <c r="R202" s="63"/>
      <c r="S202" s="63"/>
      <c r="T202" s="63"/>
      <c r="U202" s="63"/>
      <c r="W202" s="63"/>
      <c r="X202" s="63"/>
      <c r="Y202" s="63"/>
      <c r="Z202" s="63"/>
      <c r="AA202" s="63"/>
      <c r="AC202" s="63"/>
      <c r="AD202" s="63"/>
      <c r="AE202" s="63"/>
      <c r="AF202" s="63"/>
      <c r="AG202" s="63"/>
      <c r="AI202" s="63"/>
      <c r="AJ202" s="63"/>
      <c r="AK202" s="63"/>
      <c r="AL202" s="63"/>
      <c r="AM202" s="63"/>
      <c r="AO202" s="63"/>
      <c r="AP202" s="63"/>
      <c r="AQ202" s="63"/>
      <c r="AR202" s="63"/>
      <c r="AS202" s="63"/>
      <c r="AU202" s="63"/>
      <c r="AV202" s="63"/>
      <c r="AW202" s="63"/>
      <c r="AX202" s="63"/>
      <c r="AY202" s="63"/>
      <c r="BA202" s="63"/>
      <c r="BB202" s="63"/>
      <c r="BC202" s="63"/>
      <c r="BD202" s="63"/>
      <c r="BE202" s="63"/>
      <c r="BG202" s="63"/>
      <c r="BH202" s="63"/>
      <c r="BI202" s="63"/>
      <c r="BJ202" s="63"/>
      <c r="BK202" s="63"/>
      <c r="BM202" s="63"/>
      <c r="BN202" s="63"/>
      <c r="BO202" s="63"/>
      <c r="BP202" s="63"/>
      <c r="BQ202" s="63"/>
      <c r="BS202" s="63"/>
      <c r="BT202" s="63"/>
      <c r="BU202" s="63"/>
      <c r="BV202" s="63"/>
      <c r="BW202" s="63"/>
      <c r="BY202" s="63"/>
      <c r="BZ202" s="63"/>
      <c r="CA202" s="63"/>
      <c r="CB202" s="63"/>
      <c r="CC202" s="63"/>
      <c r="CE202" s="63"/>
      <c r="CF202" s="63"/>
      <c r="CG202" s="63"/>
      <c r="CH202" s="63"/>
      <c r="CI202" s="63"/>
      <c r="CK202" s="63"/>
      <c r="CL202" s="63"/>
      <c r="CM202" s="63"/>
      <c r="CN202" s="63"/>
      <c r="CO202" s="63"/>
      <c r="CQ202" s="63"/>
      <c r="CR202" s="63"/>
      <c r="CS202" s="63"/>
      <c r="CT202" s="63"/>
      <c r="CU202" s="63"/>
      <c r="CW202" s="63"/>
      <c r="CX202" s="63"/>
      <c r="CY202" s="63"/>
      <c r="CZ202" s="63"/>
      <c r="DA202" s="63"/>
      <c r="DC202" s="63"/>
      <c r="DD202" s="63"/>
      <c r="DE202" s="63"/>
      <c r="DF202" s="63"/>
      <c r="DG202" s="63"/>
      <c r="DI202" s="63"/>
      <c r="DJ202" s="63"/>
      <c r="DK202" s="63"/>
      <c r="DL202" s="63"/>
      <c r="DM202" s="63"/>
      <c r="DO202" s="63"/>
      <c r="DP202" s="63"/>
      <c r="DQ202" s="63"/>
      <c r="DR202" s="63"/>
      <c r="DS202" s="63"/>
      <c r="DU202" s="63"/>
      <c r="DV202" s="63"/>
      <c r="DW202" s="63"/>
      <c r="DX202" s="63"/>
      <c r="DY202" s="63"/>
      <c r="EA202" s="63"/>
      <c r="EB202" s="63"/>
      <c r="EC202" s="63"/>
      <c r="ED202" s="63"/>
      <c r="EE202" s="63"/>
      <c r="EG202" s="63"/>
      <c r="EH202" s="63"/>
      <c r="EI202" s="63"/>
      <c r="EJ202" s="63"/>
      <c r="EK202" s="63"/>
      <c r="EM202" s="63"/>
      <c r="EN202" s="63"/>
      <c r="EO202" s="63"/>
      <c r="EP202" s="63"/>
      <c r="EQ202" s="63"/>
      <c r="ES202" s="63"/>
      <c r="ET202" s="63"/>
      <c r="EU202" s="63"/>
      <c r="EV202" s="63"/>
      <c r="EW202" s="63"/>
      <c r="EY202" s="63"/>
      <c r="EZ202" s="63"/>
      <c r="FA202" s="63"/>
      <c r="FB202" s="63"/>
      <c r="FC202" s="63"/>
      <c r="FE202" s="63"/>
      <c r="FF202" s="63"/>
      <c r="FG202" s="63"/>
      <c r="FH202" s="63"/>
      <c r="FI202" s="63"/>
      <c r="FK202" s="63"/>
      <c r="FL202" s="63"/>
      <c r="FM202" s="63"/>
      <c r="FN202" s="63"/>
      <c r="FO202" s="63"/>
      <c r="FQ202" s="63"/>
      <c r="FR202" s="63"/>
      <c r="FS202" s="63"/>
      <c r="FT202" s="63"/>
      <c r="FU202" s="63"/>
      <c r="FW202" s="63"/>
      <c r="FX202" s="63"/>
      <c r="FY202" s="63"/>
      <c r="FZ202" s="63"/>
      <c r="GA202" s="63"/>
      <c r="GC202" s="63"/>
      <c r="GD202" s="63"/>
      <c r="GE202" s="63"/>
      <c r="GF202" s="63"/>
      <c r="GG202" s="63"/>
      <c r="GI202" s="63"/>
      <c r="GJ202" s="63"/>
      <c r="GK202" s="63"/>
      <c r="GL202" s="63"/>
      <c r="GM202" s="63"/>
      <c r="GO202" s="63"/>
      <c r="GP202" s="63"/>
      <c r="GQ202" s="63"/>
      <c r="GR202" s="63"/>
      <c r="GS202" s="63"/>
      <c r="GU202" s="63"/>
      <c r="GV202" s="63"/>
      <c r="GW202" s="63"/>
      <c r="GX202" s="63"/>
      <c r="GY202" s="63"/>
      <c r="HA202" s="63"/>
      <c r="HB202" s="63"/>
      <c r="HC202" s="63"/>
      <c r="HD202" s="63"/>
      <c r="HE202" s="63"/>
      <c r="HG202" s="63"/>
      <c r="HH202" s="63"/>
      <c r="HI202" s="63"/>
      <c r="HJ202" s="63"/>
      <c r="HK202" s="63"/>
      <c r="HM202" s="63"/>
      <c r="HN202" s="63"/>
      <c r="HO202" s="63"/>
      <c r="HP202" s="63"/>
      <c r="HQ202" s="63"/>
      <c r="HS202" s="63"/>
      <c r="HT202" s="63"/>
      <c r="HU202" s="63"/>
      <c r="HV202" s="63"/>
      <c r="HW202" s="63"/>
      <c r="HY202" s="63"/>
      <c r="HZ202" s="63"/>
      <c r="IA202" s="63"/>
      <c r="IB202" s="63"/>
      <c r="IC202" s="63"/>
      <c r="IE202" s="63"/>
      <c r="IF202" s="63"/>
      <c r="IG202" s="63"/>
      <c r="IH202" s="63"/>
      <c r="II202" s="63"/>
      <c r="IK202" s="63"/>
      <c r="IL202" s="63"/>
      <c r="IM202" s="63"/>
      <c r="IN202" s="63"/>
      <c r="IO202" s="63"/>
      <c r="IQ202" s="63"/>
      <c r="IR202" s="63"/>
      <c r="IS202" s="63"/>
      <c r="IT202" s="63"/>
      <c r="IU202" s="63"/>
    </row>
    <row r="203" spans="1:255">
      <c r="A203" s="454"/>
      <c r="B203" s="470" t="s">
        <v>909</v>
      </c>
      <c r="C203" s="685" t="s">
        <v>96</v>
      </c>
      <c r="D203" s="686">
        <v>20</v>
      </c>
      <c r="E203" s="708"/>
      <c r="F203" s="687">
        <f>SUM(D203*E203)</f>
        <v>0</v>
      </c>
      <c r="G203" s="63"/>
      <c r="H203" s="63"/>
      <c r="I203" s="63"/>
      <c r="K203" s="63"/>
      <c r="L203" s="63"/>
      <c r="M203" s="63"/>
      <c r="N203" s="63"/>
      <c r="O203" s="63"/>
      <c r="Q203" s="63"/>
      <c r="R203" s="63"/>
      <c r="S203" s="63"/>
      <c r="T203" s="63"/>
      <c r="U203" s="63"/>
      <c r="W203" s="63"/>
      <c r="X203" s="63"/>
      <c r="Y203" s="63"/>
      <c r="Z203" s="63"/>
      <c r="AA203" s="63"/>
      <c r="AC203" s="63"/>
      <c r="AD203" s="63"/>
      <c r="AE203" s="63"/>
      <c r="AF203" s="63"/>
      <c r="AG203" s="63"/>
      <c r="AI203" s="63"/>
      <c r="AJ203" s="63"/>
      <c r="AK203" s="63"/>
      <c r="AL203" s="63"/>
      <c r="AM203" s="63"/>
      <c r="AO203" s="63"/>
      <c r="AP203" s="63"/>
      <c r="AQ203" s="63"/>
      <c r="AR203" s="63"/>
      <c r="AS203" s="63"/>
      <c r="AU203" s="63"/>
      <c r="AV203" s="63"/>
      <c r="AW203" s="63"/>
      <c r="AX203" s="63"/>
      <c r="AY203" s="63"/>
      <c r="BA203" s="63"/>
      <c r="BB203" s="63"/>
      <c r="BC203" s="63"/>
      <c r="BD203" s="63"/>
      <c r="BE203" s="63"/>
      <c r="BG203" s="63"/>
      <c r="BH203" s="63"/>
      <c r="BI203" s="63"/>
      <c r="BJ203" s="63"/>
      <c r="BK203" s="63"/>
      <c r="BM203" s="63"/>
      <c r="BN203" s="63"/>
      <c r="BO203" s="63"/>
      <c r="BP203" s="63"/>
      <c r="BQ203" s="63"/>
      <c r="BS203" s="63"/>
      <c r="BT203" s="63"/>
      <c r="BU203" s="63"/>
      <c r="BV203" s="63"/>
      <c r="BW203" s="63"/>
      <c r="BY203" s="63"/>
      <c r="BZ203" s="63"/>
      <c r="CA203" s="63"/>
      <c r="CB203" s="63"/>
      <c r="CC203" s="63"/>
      <c r="CE203" s="63"/>
      <c r="CF203" s="63"/>
      <c r="CG203" s="63"/>
      <c r="CH203" s="63"/>
      <c r="CI203" s="63"/>
      <c r="CK203" s="63"/>
      <c r="CL203" s="63"/>
      <c r="CM203" s="63"/>
      <c r="CN203" s="63"/>
      <c r="CO203" s="63"/>
      <c r="CQ203" s="63"/>
      <c r="CR203" s="63"/>
      <c r="CS203" s="63"/>
      <c r="CT203" s="63"/>
      <c r="CU203" s="63"/>
      <c r="CW203" s="63"/>
      <c r="CX203" s="63"/>
      <c r="CY203" s="63"/>
      <c r="CZ203" s="63"/>
      <c r="DA203" s="63"/>
      <c r="DC203" s="63"/>
      <c r="DD203" s="63"/>
      <c r="DE203" s="63"/>
      <c r="DF203" s="63"/>
      <c r="DG203" s="63"/>
      <c r="DI203" s="63"/>
      <c r="DJ203" s="63"/>
      <c r="DK203" s="63"/>
      <c r="DL203" s="63"/>
      <c r="DM203" s="63"/>
      <c r="DO203" s="63"/>
      <c r="DP203" s="63"/>
      <c r="DQ203" s="63"/>
      <c r="DR203" s="63"/>
      <c r="DS203" s="63"/>
      <c r="DU203" s="63"/>
      <c r="DV203" s="63"/>
      <c r="DW203" s="63"/>
      <c r="DX203" s="63"/>
      <c r="DY203" s="63"/>
      <c r="EA203" s="63"/>
      <c r="EB203" s="63"/>
      <c r="EC203" s="63"/>
      <c r="ED203" s="63"/>
      <c r="EE203" s="63"/>
      <c r="EG203" s="63"/>
      <c r="EH203" s="63"/>
      <c r="EI203" s="63"/>
      <c r="EJ203" s="63"/>
      <c r="EK203" s="63"/>
      <c r="EM203" s="63"/>
      <c r="EN203" s="63"/>
      <c r="EO203" s="63"/>
      <c r="EP203" s="63"/>
      <c r="EQ203" s="63"/>
      <c r="ES203" s="63"/>
      <c r="ET203" s="63"/>
      <c r="EU203" s="63"/>
      <c r="EV203" s="63"/>
      <c r="EW203" s="63"/>
      <c r="EY203" s="63"/>
      <c r="EZ203" s="63"/>
      <c r="FA203" s="63"/>
      <c r="FB203" s="63"/>
      <c r="FC203" s="63"/>
      <c r="FE203" s="63"/>
      <c r="FF203" s="63"/>
      <c r="FG203" s="63"/>
      <c r="FH203" s="63"/>
      <c r="FI203" s="63"/>
      <c r="FK203" s="63"/>
      <c r="FL203" s="63"/>
      <c r="FM203" s="63"/>
      <c r="FN203" s="63"/>
      <c r="FO203" s="63"/>
      <c r="FQ203" s="63"/>
      <c r="FR203" s="63"/>
      <c r="FS203" s="63"/>
      <c r="FT203" s="63"/>
      <c r="FU203" s="63"/>
      <c r="FW203" s="63"/>
      <c r="FX203" s="63"/>
      <c r="FY203" s="63"/>
      <c r="FZ203" s="63"/>
      <c r="GA203" s="63"/>
      <c r="GC203" s="63"/>
      <c r="GD203" s="63"/>
      <c r="GE203" s="63"/>
      <c r="GF203" s="63"/>
      <c r="GG203" s="63"/>
      <c r="GI203" s="63"/>
      <c r="GJ203" s="63"/>
      <c r="GK203" s="63"/>
      <c r="GL203" s="63"/>
      <c r="GM203" s="63"/>
      <c r="GO203" s="63"/>
      <c r="GP203" s="63"/>
      <c r="GQ203" s="63"/>
      <c r="GR203" s="63"/>
      <c r="GS203" s="63"/>
      <c r="GU203" s="63"/>
      <c r="GV203" s="63"/>
      <c r="GW203" s="63"/>
      <c r="GX203" s="63"/>
      <c r="GY203" s="63"/>
      <c r="HA203" s="63"/>
      <c r="HB203" s="63"/>
      <c r="HC203" s="63"/>
      <c r="HD203" s="63"/>
      <c r="HE203" s="63"/>
      <c r="HG203" s="63"/>
      <c r="HH203" s="63"/>
      <c r="HI203" s="63"/>
      <c r="HJ203" s="63"/>
      <c r="HK203" s="63"/>
      <c r="HM203" s="63"/>
      <c r="HN203" s="63"/>
      <c r="HO203" s="63"/>
      <c r="HP203" s="63"/>
      <c r="HQ203" s="63"/>
      <c r="HS203" s="63"/>
      <c r="HT203" s="63"/>
      <c r="HU203" s="63"/>
      <c r="HV203" s="63"/>
      <c r="HW203" s="63"/>
      <c r="HY203" s="63"/>
      <c r="HZ203" s="63"/>
      <c r="IA203" s="63"/>
      <c r="IB203" s="63"/>
      <c r="IC203" s="63"/>
      <c r="IE203" s="63"/>
      <c r="IF203" s="63"/>
      <c r="IG203" s="63"/>
      <c r="IH203" s="63"/>
      <c r="II203" s="63"/>
      <c r="IK203" s="63"/>
      <c r="IL203" s="63"/>
      <c r="IM203" s="63"/>
      <c r="IN203" s="63"/>
      <c r="IO203" s="63"/>
      <c r="IQ203" s="63"/>
      <c r="IR203" s="63"/>
      <c r="IS203" s="63"/>
      <c r="IT203" s="63"/>
      <c r="IU203" s="63"/>
    </row>
    <row r="204" spans="1:255">
      <c r="A204" s="454"/>
      <c r="B204" s="470"/>
      <c r="C204" s="685"/>
      <c r="D204" s="686"/>
      <c r="E204" s="708"/>
      <c r="F204" s="687"/>
      <c r="G204" s="63"/>
      <c r="H204" s="63"/>
      <c r="I204" s="63"/>
      <c r="K204" s="63"/>
      <c r="L204" s="63"/>
      <c r="M204" s="63"/>
      <c r="N204" s="63"/>
      <c r="O204" s="63"/>
      <c r="Q204" s="63"/>
      <c r="R204" s="63"/>
      <c r="S204" s="63"/>
      <c r="T204" s="63"/>
      <c r="U204" s="63"/>
      <c r="W204" s="63"/>
      <c r="X204" s="63"/>
      <c r="Y204" s="63"/>
      <c r="Z204" s="63"/>
      <c r="AA204" s="63"/>
      <c r="AC204" s="63"/>
      <c r="AD204" s="63"/>
      <c r="AE204" s="63"/>
      <c r="AF204" s="63"/>
      <c r="AG204" s="63"/>
      <c r="AI204" s="63"/>
      <c r="AJ204" s="63"/>
      <c r="AK204" s="63"/>
      <c r="AL204" s="63"/>
      <c r="AM204" s="63"/>
      <c r="AO204" s="63"/>
      <c r="AP204" s="63"/>
      <c r="AQ204" s="63"/>
      <c r="AR204" s="63"/>
      <c r="AS204" s="63"/>
      <c r="AU204" s="63"/>
      <c r="AV204" s="63"/>
      <c r="AW204" s="63"/>
      <c r="AX204" s="63"/>
      <c r="AY204" s="63"/>
      <c r="BA204" s="63"/>
      <c r="BB204" s="63"/>
      <c r="BC204" s="63"/>
      <c r="BD204" s="63"/>
      <c r="BE204" s="63"/>
      <c r="BG204" s="63"/>
      <c r="BH204" s="63"/>
      <c r="BI204" s="63"/>
      <c r="BJ204" s="63"/>
      <c r="BK204" s="63"/>
      <c r="BM204" s="63"/>
      <c r="BN204" s="63"/>
      <c r="BO204" s="63"/>
      <c r="BP204" s="63"/>
      <c r="BQ204" s="63"/>
      <c r="BS204" s="63"/>
      <c r="BT204" s="63"/>
      <c r="BU204" s="63"/>
      <c r="BV204" s="63"/>
      <c r="BW204" s="63"/>
      <c r="BY204" s="63"/>
      <c r="BZ204" s="63"/>
      <c r="CA204" s="63"/>
      <c r="CB204" s="63"/>
      <c r="CC204" s="63"/>
      <c r="CE204" s="63"/>
      <c r="CF204" s="63"/>
      <c r="CG204" s="63"/>
      <c r="CH204" s="63"/>
      <c r="CI204" s="63"/>
      <c r="CK204" s="63"/>
      <c r="CL204" s="63"/>
      <c r="CM204" s="63"/>
      <c r="CN204" s="63"/>
      <c r="CO204" s="63"/>
      <c r="CQ204" s="63"/>
      <c r="CR204" s="63"/>
      <c r="CS204" s="63"/>
      <c r="CT204" s="63"/>
      <c r="CU204" s="63"/>
      <c r="CW204" s="63"/>
      <c r="CX204" s="63"/>
      <c r="CY204" s="63"/>
      <c r="CZ204" s="63"/>
      <c r="DA204" s="63"/>
      <c r="DC204" s="63"/>
      <c r="DD204" s="63"/>
      <c r="DE204" s="63"/>
      <c r="DF204" s="63"/>
      <c r="DG204" s="63"/>
      <c r="DI204" s="63"/>
      <c r="DJ204" s="63"/>
      <c r="DK204" s="63"/>
      <c r="DL204" s="63"/>
      <c r="DM204" s="63"/>
      <c r="DO204" s="63"/>
      <c r="DP204" s="63"/>
      <c r="DQ204" s="63"/>
      <c r="DR204" s="63"/>
      <c r="DS204" s="63"/>
      <c r="DU204" s="63"/>
      <c r="DV204" s="63"/>
      <c r="DW204" s="63"/>
      <c r="DX204" s="63"/>
      <c r="DY204" s="63"/>
      <c r="EA204" s="63"/>
      <c r="EB204" s="63"/>
      <c r="EC204" s="63"/>
      <c r="ED204" s="63"/>
      <c r="EE204" s="63"/>
      <c r="EG204" s="63"/>
      <c r="EH204" s="63"/>
      <c r="EI204" s="63"/>
      <c r="EJ204" s="63"/>
      <c r="EK204" s="63"/>
      <c r="EM204" s="63"/>
      <c r="EN204" s="63"/>
      <c r="EO204" s="63"/>
      <c r="EP204" s="63"/>
      <c r="EQ204" s="63"/>
      <c r="ES204" s="63"/>
      <c r="ET204" s="63"/>
      <c r="EU204" s="63"/>
      <c r="EV204" s="63"/>
      <c r="EW204" s="63"/>
      <c r="EY204" s="63"/>
      <c r="EZ204" s="63"/>
      <c r="FA204" s="63"/>
      <c r="FB204" s="63"/>
      <c r="FC204" s="63"/>
      <c r="FE204" s="63"/>
      <c r="FF204" s="63"/>
      <c r="FG204" s="63"/>
      <c r="FH204" s="63"/>
      <c r="FI204" s="63"/>
      <c r="FK204" s="63"/>
      <c r="FL204" s="63"/>
      <c r="FM204" s="63"/>
      <c r="FN204" s="63"/>
      <c r="FO204" s="63"/>
      <c r="FQ204" s="63"/>
      <c r="FR204" s="63"/>
      <c r="FS204" s="63"/>
      <c r="FT204" s="63"/>
      <c r="FU204" s="63"/>
      <c r="FW204" s="63"/>
      <c r="FX204" s="63"/>
      <c r="FY204" s="63"/>
      <c r="FZ204" s="63"/>
      <c r="GA204" s="63"/>
      <c r="GC204" s="63"/>
      <c r="GD204" s="63"/>
      <c r="GE204" s="63"/>
      <c r="GF204" s="63"/>
      <c r="GG204" s="63"/>
      <c r="GI204" s="63"/>
      <c r="GJ204" s="63"/>
      <c r="GK204" s="63"/>
      <c r="GL204" s="63"/>
      <c r="GM204" s="63"/>
      <c r="GO204" s="63"/>
      <c r="GP204" s="63"/>
      <c r="GQ204" s="63"/>
      <c r="GR204" s="63"/>
      <c r="GS204" s="63"/>
      <c r="GU204" s="63"/>
      <c r="GV204" s="63"/>
      <c r="GW204" s="63"/>
      <c r="GX204" s="63"/>
      <c r="GY204" s="63"/>
      <c r="HA204" s="63"/>
      <c r="HB204" s="63"/>
      <c r="HC204" s="63"/>
      <c r="HD204" s="63"/>
      <c r="HE204" s="63"/>
      <c r="HG204" s="63"/>
      <c r="HH204" s="63"/>
      <c r="HI204" s="63"/>
      <c r="HJ204" s="63"/>
      <c r="HK204" s="63"/>
      <c r="HM204" s="63"/>
      <c r="HN204" s="63"/>
      <c r="HO204" s="63"/>
      <c r="HP204" s="63"/>
      <c r="HQ204" s="63"/>
      <c r="HS204" s="63"/>
      <c r="HT204" s="63"/>
      <c r="HU204" s="63"/>
      <c r="HV204" s="63"/>
      <c r="HW204" s="63"/>
      <c r="HY204" s="63"/>
      <c r="HZ204" s="63"/>
      <c r="IA204" s="63"/>
      <c r="IB204" s="63"/>
      <c r="IC204" s="63"/>
      <c r="IE204" s="63"/>
      <c r="IF204" s="63"/>
      <c r="IG204" s="63"/>
      <c r="IH204" s="63"/>
      <c r="II204" s="63"/>
      <c r="IK204" s="63"/>
      <c r="IL204" s="63"/>
      <c r="IM204" s="63"/>
      <c r="IN204" s="63"/>
      <c r="IO204" s="63"/>
      <c r="IQ204" s="63"/>
      <c r="IR204" s="63"/>
      <c r="IS204" s="63"/>
      <c r="IT204" s="63"/>
      <c r="IU204" s="63"/>
    </row>
    <row r="205" spans="1:255" ht="38.25">
      <c r="A205" s="454" t="s">
        <v>465</v>
      </c>
      <c r="B205" s="470" t="s">
        <v>911</v>
      </c>
      <c r="C205" s="685"/>
      <c r="D205" s="686"/>
      <c r="E205" s="708"/>
      <c r="G205" s="687"/>
      <c r="H205" s="63"/>
      <c r="I205" s="63"/>
      <c r="K205" s="63"/>
      <c r="L205" s="63"/>
      <c r="M205" s="63"/>
      <c r="N205" s="63"/>
      <c r="O205" s="63"/>
      <c r="Q205" s="63"/>
      <c r="R205" s="63"/>
      <c r="S205" s="63"/>
      <c r="T205" s="63"/>
      <c r="U205" s="63"/>
      <c r="W205" s="63"/>
      <c r="X205" s="63"/>
      <c r="Y205" s="63"/>
      <c r="Z205" s="63"/>
      <c r="AA205" s="63"/>
      <c r="AC205" s="63"/>
      <c r="AD205" s="63"/>
      <c r="AE205" s="63"/>
      <c r="AF205" s="63"/>
      <c r="AG205" s="63"/>
      <c r="AI205" s="63"/>
      <c r="AJ205" s="63"/>
      <c r="AK205" s="63"/>
      <c r="AL205" s="63"/>
      <c r="AM205" s="63"/>
      <c r="AO205" s="63"/>
      <c r="AP205" s="63"/>
      <c r="AQ205" s="63"/>
      <c r="AR205" s="63"/>
      <c r="AS205" s="63"/>
      <c r="AU205" s="63"/>
      <c r="AV205" s="63"/>
      <c r="AW205" s="63"/>
      <c r="AX205" s="63"/>
      <c r="AY205" s="63"/>
      <c r="BA205" s="63"/>
      <c r="BB205" s="63"/>
      <c r="BC205" s="63"/>
      <c r="BD205" s="63"/>
      <c r="BE205" s="63"/>
      <c r="BG205" s="63"/>
      <c r="BH205" s="63"/>
      <c r="BI205" s="63"/>
      <c r="BJ205" s="63"/>
      <c r="BK205" s="63"/>
      <c r="BM205" s="63"/>
      <c r="BN205" s="63"/>
      <c r="BO205" s="63"/>
      <c r="BP205" s="63"/>
      <c r="BQ205" s="63"/>
      <c r="BS205" s="63"/>
      <c r="BT205" s="63"/>
      <c r="BU205" s="63"/>
      <c r="BV205" s="63"/>
      <c r="BW205" s="63"/>
      <c r="BY205" s="63"/>
      <c r="BZ205" s="63"/>
      <c r="CA205" s="63"/>
      <c r="CB205" s="63"/>
      <c r="CC205" s="63"/>
      <c r="CE205" s="63"/>
      <c r="CF205" s="63"/>
      <c r="CG205" s="63"/>
      <c r="CH205" s="63"/>
      <c r="CI205" s="63"/>
      <c r="CK205" s="63"/>
      <c r="CL205" s="63"/>
      <c r="CM205" s="63"/>
      <c r="CN205" s="63"/>
      <c r="CO205" s="63"/>
      <c r="CQ205" s="63"/>
      <c r="CR205" s="63"/>
      <c r="CS205" s="63"/>
      <c r="CT205" s="63"/>
      <c r="CU205" s="63"/>
      <c r="CW205" s="63"/>
      <c r="CX205" s="63"/>
      <c r="CY205" s="63"/>
      <c r="CZ205" s="63"/>
      <c r="DA205" s="63"/>
      <c r="DC205" s="63"/>
      <c r="DD205" s="63"/>
      <c r="DE205" s="63"/>
      <c r="DF205" s="63"/>
      <c r="DG205" s="63"/>
      <c r="DI205" s="63"/>
      <c r="DJ205" s="63"/>
      <c r="DK205" s="63"/>
      <c r="DL205" s="63"/>
      <c r="DM205" s="63"/>
      <c r="DO205" s="63"/>
      <c r="DP205" s="63"/>
      <c r="DQ205" s="63"/>
      <c r="DR205" s="63"/>
      <c r="DS205" s="63"/>
      <c r="DU205" s="63"/>
      <c r="DV205" s="63"/>
      <c r="DW205" s="63"/>
      <c r="DX205" s="63"/>
      <c r="DY205" s="63"/>
      <c r="EA205" s="63"/>
      <c r="EB205" s="63"/>
      <c r="EC205" s="63"/>
      <c r="ED205" s="63"/>
      <c r="EE205" s="63"/>
      <c r="EG205" s="63"/>
      <c r="EH205" s="63"/>
      <c r="EI205" s="63"/>
      <c r="EJ205" s="63"/>
      <c r="EK205" s="63"/>
      <c r="EM205" s="63"/>
      <c r="EN205" s="63"/>
      <c r="EO205" s="63"/>
      <c r="EP205" s="63"/>
      <c r="EQ205" s="63"/>
      <c r="ES205" s="63"/>
      <c r="ET205" s="63"/>
      <c r="EU205" s="63"/>
      <c r="EV205" s="63"/>
      <c r="EW205" s="63"/>
      <c r="EY205" s="63"/>
      <c r="EZ205" s="63"/>
      <c r="FA205" s="63"/>
      <c r="FB205" s="63"/>
      <c r="FC205" s="63"/>
      <c r="FE205" s="63"/>
      <c r="FF205" s="63"/>
      <c r="FG205" s="63"/>
      <c r="FH205" s="63"/>
      <c r="FI205" s="63"/>
      <c r="FK205" s="63"/>
      <c r="FL205" s="63"/>
      <c r="FM205" s="63"/>
      <c r="FN205" s="63"/>
      <c r="FO205" s="63"/>
      <c r="FQ205" s="63"/>
      <c r="FR205" s="63"/>
      <c r="FS205" s="63"/>
      <c r="FT205" s="63"/>
      <c r="FU205" s="63"/>
      <c r="FW205" s="63"/>
      <c r="FX205" s="63"/>
      <c r="FY205" s="63"/>
      <c r="FZ205" s="63"/>
      <c r="GA205" s="63"/>
      <c r="GC205" s="63"/>
      <c r="GD205" s="63"/>
      <c r="GE205" s="63"/>
      <c r="GF205" s="63"/>
      <c r="GG205" s="63"/>
      <c r="GI205" s="63"/>
      <c r="GJ205" s="63"/>
      <c r="GK205" s="63"/>
      <c r="GL205" s="63"/>
      <c r="GM205" s="63"/>
      <c r="GO205" s="63"/>
      <c r="GP205" s="63"/>
      <c r="GQ205" s="63"/>
      <c r="GR205" s="63"/>
      <c r="GS205" s="63"/>
      <c r="GU205" s="63"/>
      <c r="GV205" s="63"/>
      <c r="GW205" s="63"/>
      <c r="GX205" s="63"/>
      <c r="GY205" s="63"/>
      <c r="HA205" s="63"/>
      <c r="HB205" s="63"/>
      <c r="HC205" s="63"/>
      <c r="HD205" s="63"/>
      <c r="HE205" s="63"/>
      <c r="HG205" s="63"/>
      <c r="HH205" s="63"/>
      <c r="HI205" s="63"/>
      <c r="HJ205" s="63"/>
      <c r="HK205" s="63"/>
      <c r="HM205" s="63"/>
      <c r="HN205" s="63"/>
      <c r="HO205" s="63"/>
      <c r="HP205" s="63"/>
      <c r="HQ205" s="63"/>
      <c r="HS205" s="63"/>
      <c r="HT205" s="63"/>
      <c r="HU205" s="63"/>
      <c r="HV205" s="63"/>
      <c r="HW205" s="63"/>
      <c r="HY205" s="63"/>
      <c r="HZ205" s="63"/>
      <c r="IA205" s="63"/>
      <c r="IB205" s="63"/>
      <c r="IC205" s="63"/>
      <c r="IE205" s="63"/>
      <c r="IF205" s="63"/>
      <c r="IG205" s="63"/>
      <c r="IH205" s="63"/>
      <c r="II205" s="63"/>
      <c r="IK205" s="63"/>
      <c r="IL205" s="63"/>
      <c r="IM205" s="63"/>
      <c r="IN205" s="63"/>
      <c r="IO205" s="63"/>
      <c r="IQ205" s="63"/>
      <c r="IR205" s="63"/>
      <c r="IS205" s="63"/>
      <c r="IT205" s="63"/>
      <c r="IU205" s="63"/>
    </row>
    <row r="206" spans="1:255">
      <c r="A206" s="454"/>
      <c r="B206" s="470"/>
      <c r="C206" s="685" t="s">
        <v>104</v>
      </c>
      <c r="D206" s="686">
        <v>50</v>
      </c>
      <c r="E206" s="708"/>
      <c r="F206" s="687">
        <f>SUM(D206*E206)</f>
        <v>0</v>
      </c>
      <c r="G206" s="63"/>
      <c r="H206" s="63"/>
      <c r="I206" s="63"/>
      <c r="K206" s="63"/>
      <c r="L206" s="63"/>
      <c r="M206" s="63"/>
      <c r="N206" s="63"/>
      <c r="O206" s="63"/>
      <c r="Q206" s="63"/>
      <c r="R206" s="63"/>
      <c r="S206" s="63"/>
      <c r="T206" s="63"/>
      <c r="U206" s="63"/>
      <c r="W206" s="63"/>
      <c r="X206" s="63"/>
      <c r="Y206" s="63"/>
      <c r="Z206" s="63"/>
      <c r="AA206" s="63"/>
      <c r="AC206" s="63"/>
      <c r="AD206" s="63"/>
      <c r="AE206" s="63"/>
      <c r="AF206" s="63"/>
      <c r="AG206" s="63"/>
      <c r="AI206" s="63"/>
      <c r="AJ206" s="63"/>
      <c r="AK206" s="63"/>
      <c r="AL206" s="63"/>
      <c r="AM206" s="63"/>
      <c r="AO206" s="63"/>
      <c r="AP206" s="63"/>
      <c r="AQ206" s="63"/>
      <c r="AR206" s="63"/>
      <c r="AS206" s="63"/>
      <c r="AU206" s="63"/>
      <c r="AV206" s="63"/>
      <c r="AW206" s="63"/>
      <c r="AX206" s="63"/>
      <c r="AY206" s="63"/>
      <c r="BA206" s="63"/>
      <c r="BB206" s="63"/>
      <c r="BC206" s="63"/>
      <c r="BD206" s="63"/>
      <c r="BE206" s="63"/>
      <c r="BG206" s="63"/>
      <c r="BH206" s="63"/>
      <c r="BI206" s="63"/>
      <c r="BJ206" s="63"/>
      <c r="BK206" s="63"/>
      <c r="BM206" s="63"/>
      <c r="BN206" s="63"/>
      <c r="BO206" s="63"/>
      <c r="BP206" s="63"/>
      <c r="BQ206" s="63"/>
      <c r="BS206" s="63"/>
      <c r="BT206" s="63"/>
      <c r="BU206" s="63"/>
      <c r="BV206" s="63"/>
      <c r="BW206" s="63"/>
      <c r="BY206" s="63"/>
      <c r="BZ206" s="63"/>
      <c r="CA206" s="63"/>
      <c r="CB206" s="63"/>
      <c r="CC206" s="63"/>
      <c r="CE206" s="63"/>
      <c r="CF206" s="63"/>
      <c r="CG206" s="63"/>
      <c r="CH206" s="63"/>
      <c r="CI206" s="63"/>
      <c r="CK206" s="63"/>
      <c r="CL206" s="63"/>
      <c r="CM206" s="63"/>
      <c r="CN206" s="63"/>
      <c r="CO206" s="63"/>
      <c r="CQ206" s="63"/>
      <c r="CR206" s="63"/>
      <c r="CS206" s="63"/>
      <c r="CT206" s="63"/>
      <c r="CU206" s="63"/>
      <c r="CW206" s="63"/>
      <c r="CX206" s="63"/>
      <c r="CY206" s="63"/>
      <c r="CZ206" s="63"/>
      <c r="DA206" s="63"/>
      <c r="DC206" s="63"/>
      <c r="DD206" s="63"/>
      <c r="DE206" s="63"/>
      <c r="DF206" s="63"/>
      <c r="DG206" s="63"/>
      <c r="DI206" s="63"/>
      <c r="DJ206" s="63"/>
      <c r="DK206" s="63"/>
      <c r="DL206" s="63"/>
      <c r="DM206" s="63"/>
      <c r="DO206" s="63"/>
      <c r="DP206" s="63"/>
      <c r="DQ206" s="63"/>
      <c r="DR206" s="63"/>
      <c r="DS206" s="63"/>
      <c r="DU206" s="63"/>
      <c r="DV206" s="63"/>
      <c r="DW206" s="63"/>
      <c r="DX206" s="63"/>
      <c r="DY206" s="63"/>
      <c r="EA206" s="63"/>
      <c r="EB206" s="63"/>
      <c r="EC206" s="63"/>
      <c r="ED206" s="63"/>
      <c r="EE206" s="63"/>
      <c r="EG206" s="63"/>
      <c r="EH206" s="63"/>
      <c r="EI206" s="63"/>
      <c r="EJ206" s="63"/>
      <c r="EK206" s="63"/>
      <c r="EM206" s="63"/>
      <c r="EN206" s="63"/>
      <c r="EO206" s="63"/>
      <c r="EP206" s="63"/>
      <c r="EQ206" s="63"/>
      <c r="ES206" s="63"/>
      <c r="ET206" s="63"/>
      <c r="EU206" s="63"/>
      <c r="EV206" s="63"/>
      <c r="EW206" s="63"/>
      <c r="EY206" s="63"/>
      <c r="EZ206" s="63"/>
      <c r="FA206" s="63"/>
      <c r="FB206" s="63"/>
      <c r="FC206" s="63"/>
      <c r="FE206" s="63"/>
      <c r="FF206" s="63"/>
      <c r="FG206" s="63"/>
      <c r="FH206" s="63"/>
      <c r="FI206" s="63"/>
      <c r="FK206" s="63"/>
      <c r="FL206" s="63"/>
      <c r="FM206" s="63"/>
      <c r="FN206" s="63"/>
      <c r="FO206" s="63"/>
      <c r="FQ206" s="63"/>
      <c r="FR206" s="63"/>
      <c r="FS206" s="63"/>
      <c r="FT206" s="63"/>
      <c r="FU206" s="63"/>
      <c r="FW206" s="63"/>
      <c r="FX206" s="63"/>
      <c r="FY206" s="63"/>
      <c r="FZ206" s="63"/>
      <c r="GA206" s="63"/>
      <c r="GC206" s="63"/>
      <c r="GD206" s="63"/>
      <c r="GE206" s="63"/>
      <c r="GF206" s="63"/>
      <c r="GG206" s="63"/>
      <c r="GI206" s="63"/>
      <c r="GJ206" s="63"/>
      <c r="GK206" s="63"/>
      <c r="GL206" s="63"/>
      <c r="GM206" s="63"/>
      <c r="GO206" s="63"/>
      <c r="GP206" s="63"/>
      <c r="GQ206" s="63"/>
      <c r="GR206" s="63"/>
      <c r="GS206" s="63"/>
      <c r="GU206" s="63"/>
      <c r="GV206" s="63"/>
      <c r="GW206" s="63"/>
      <c r="GX206" s="63"/>
      <c r="GY206" s="63"/>
      <c r="HA206" s="63"/>
      <c r="HB206" s="63"/>
      <c r="HC206" s="63"/>
      <c r="HD206" s="63"/>
      <c r="HE206" s="63"/>
      <c r="HG206" s="63"/>
      <c r="HH206" s="63"/>
      <c r="HI206" s="63"/>
      <c r="HJ206" s="63"/>
      <c r="HK206" s="63"/>
      <c r="HM206" s="63"/>
      <c r="HN206" s="63"/>
      <c r="HO206" s="63"/>
      <c r="HP206" s="63"/>
      <c r="HQ206" s="63"/>
      <c r="HS206" s="63"/>
      <c r="HT206" s="63"/>
      <c r="HU206" s="63"/>
      <c r="HV206" s="63"/>
      <c r="HW206" s="63"/>
      <c r="HY206" s="63"/>
      <c r="HZ206" s="63"/>
      <c r="IA206" s="63"/>
      <c r="IB206" s="63"/>
      <c r="IC206" s="63"/>
      <c r="IE206" s="63"/>
      <c r="IF206" s="63"/>
      <c r="IG206" s="63"/>
      <c r="IH206" s="63"/>
      <c r="II206" s="63"/>
      <c r="IK206" s="63"/>
      <c r="IL206" s="63"/>
      <c r="IM206" s="63"/>
      <c r="IN206" s="63"/>
      <c r="IO206" s="63"/>
      <c r="IQ206" s="63"/>
      <c r="IR206" s="63"/>
      <c r="IS206" s="63"/>
      <c r="IT206" s="63"/>
      <c r="IU206" s="63"/>
    </row>
    <row r="207" spans="1:255" ht="38.25">
      <c r="A207" s="454" t="s">
        <v>906</v>
      </c>
      <c r="B207" s="470" t="s">
        <v>1171</v>
      </c>
      <c r="C207" s="685" t="s">
        <v>103</v>
      </c>
      <c r="D207" s="686">
        <v>550</v>
      </c>
      <c r="E207" s="708"/>
      <c r="F207" s="687">
        <f>SUM(D207*E207)</f>
        <v>0</v>
      </c>
      <c r="G207" s="63"/>
      <c r="H207" s="63"/>
      <c r="I207" s="63"/>
      <c r="K207" s="63"/>
      <c r="L207" s="63"/>
      <c r="M207" s="63"/>
      <c r="N207" s="63"/>
      <c r="O207" s="63"/>
      <c r="Q207" s="63"/>
      <c r="R207" s="63"/>
      <c r="S207" s="63"/>
      <c r="T207" s="63"/>
      <c r="U207" s="63"/>
      <c r="W207" s="63"/>
      <c r="X207" s="63"/>
      <c r="Y207" s="63"/>
      <c r="Z207" s="63"/>
      <c r="AA207" s="63"/>
      <c r="AC207" s="63"/>
      <c r="AD207" s="63"/>
      <c r="AE207" s="63"/>
      <c r="AF207" s="63"/>
      <c r="AG207" s="63"/>
      <c r="AI207" s="63"/>
      <c r="AJ207" s="63"/>
      <c r="AK207" s="63"/>
      <c r="AL207" s="63"/>
      <c r="AM207" s="63"/>
      <c r="AO207" s="63"/>
      <c r="AP207" s="63"/>
      <c r="AQ207" s="63"/>
      <c r="AR207" s="63"/>
      <c r="AS207" s="63"/>
      <c r="AU207" s="63"/>
      <c r="AV207" s="63"/>
      <c r="AW207" s="63"/>
      <c r="AX207" s="63"/>
      <c r="AY207" s="63"/>
      <c r="BA207" s="63"/>
      <c r="BB207" s="63"/>
      <c r="BC207" s="63"/>
      <c r="BD207" s="63"/>
      <c r="BE207" s="63"/>
      <c r="BG207" s="63"/>
      <c r="BH207" s="63"/>
      <c r="BI207" s="63"/>
      <c r="BJ207" s="63"/>
      <c r="BK207" s="63"/>
      <c r="BM207" s="63"/>
      <c r="BN207" s="63"/>
      <c r="BO207" s="63"/>
      <c r="BP207" s="63"/>
      <c r="BQ207" s="63"/>
      <c r="BS207" s="63"/>
      <c r="BT207" s="63"/>
      <c r="BU207" s="63"/>
      <c r="BV207" s="63"/>
      <c r="BW207" s="63"/>
      <c r="BY207" s="63"/>
      <c r="BZ207" s="63"/>
      <c r="CA207" s="63"/>
      <c r="CB207" s="63"/>
      <c r="CC207" s="63"/>
      <c r="CE207" s="63"/>
      <c r="CF207" s="63"/>
      <c r="CG207" s="63"/>
      <c r="CH207" s="63"/>
      <c r="CI207" s="63"/>
      <c r="CK207" s="63"/>
      <c r="CL207" s="63"/>
      <c r="CM207" s="63"/>
      <c r="CN207" s="63"/>
      <c r="CO207" s="63"/>
      <c r="CQ207" s="63"/>
      <c r="CR207" s="63"/>
      <c r="CS207" s="63"/>
      <c r="CT207" s="63"/>
      <c r="CU207" s="63"/>
      <c r="CW207" s="63"/>
      <c r="CX207" s="63"/>
      <c r="CY207" s="63"/>
      <c r="CZ207" s="63"/>
      <c r="DA207" s="63"/>
      <c r="DC207" s="63"/>
      <c r="DD207" s="63"/>
      <c r="DE207" s="63"/>
      <c r="DF207" s="63"/>
      <c r="DG207" s="63"/>
      <c r="DI207" s="63"/>
      <c r="DJ207" s="63"/>
      <c r="DK207" s="63"/>
      <c r="DL207" s="63"/>
      <c r="DM207" s="63"/>
      <c r="DO207" s="63"/>
      <c r="DP207" s="63"/>
      <c r="DQ207" s="63"/>
      <c r="DR207" s="63"/>
      <c r="DS207" s="63"/>
      <c r="DU207" s="63"/>
      <c r="DV207" s="63"/>
      <c r="DW207" s="63"/>
      <c r="DX207" s="63"/>
      <c r="DY207" s="63"/>
      <c r="EA207" s="63"/>
      <c r="EB207" s="63"/>
      <c r="EC207" s="63"/>
      <c r="ED207" s="63"/>
      <c r="EE207" s="63"/>
      <c r="EG207" s="63"/>
      <c r="EH207" s="63"/>
      <c r="EI207" s="63"/>
      <c r="EJ207" s="63"/>
      <c r="EK207" s="63"/>
      <c r="EM207" s="63"/>
      <c r="EN207" s="63"/>
      <c r="EO207" s="63"/>
      <c r="EP207" s="63"/>
      <c r="EQ207" s="63"/>
      <c r="ES207" s="63"/>
      <c r="ET207" s="63"/>
      <c r="EU207" s="63"/>
      <c r="EV207" s="63"/>
      <c r="EW207" s="63"/>
      <c r="EY207" s="63"/>
      <c r="EZ207" s="63"/>
      <c r="FA207" s="63"/>
      <c r="FB207" s="63"/>
      <c r="FC207" s="63"/>
      <c r="FE207" s="63"/>
      <c r="FF207" s="63"/>
      <c r="FG207" s="63"/>
      <c r="FH207" s="63"/>
      <c r="FI207" s="63"/>
      <c r="FK207" s="63"/>
      <c r="FL207" s="63"/>
      <c r="FM207" s="63"/>
      <c r="FN207" s="63"/>
      <c r="FO207" s="63"/>
      <c r="FQ207" s="63"/>
      <c r="FR207" s="63"/>
      <c r="FS207" s="63"/>
      <c r="FT207" s="63"/>
      <c r="FU207" s="63"/>
      <c r="FW207" s="63"/>
      <c r="FX207" s="63"/>
      <c r="FY207" s="63"/>
      <c r="FZ207" s="63"/>
      <c r="GA207" s="63"/>
      <c r="GC207" s="63"/>
      <c r="GD207" s="63"/>
      <c r="GE207" s="63"/>
      <c r="GF207" s="63"/>
      <c r="GG207" s="63"/>
      <c r="GI207" s="63"/>
      <c r="GJ207" s="63"/>
      <c r="GK207" s="63"/>
      <c r="GL207" s="63"/>
      <c r="GM207" s="63"/>
      <c r="GO207" s="63"/>
      <c r="GP207" s="63"/>
      <c r="GQ207" s="63"/>
      <c r="GR207" s="63"/>
      <c r="GS207" s="63"/>
      <c r="GU207" s="63"/>
      <c r="GV207" s="63"/>
      <c r="GW207" s="63"/>
      <c r="GX207" s="63"/>
      <c r="GY207" s="63"/>
      <c r="HA207" s="63"/>
      <c r="HB207" s="63"/>
      <c r="HC207" s="63"/>
      <c r="HD207" s="63"/>
      <c r="HE207" s="63"/>
      <c r="HG207" s="63"/>
      <c r="HH207" s="63"/>
      <c r="HI207" s="63"/>
      <c r="HJ207" s="63"/>
      <c r="HK207" s="63"/>
      <c r="HM207" s="63"/>
      <c r="HN207" s="63"/>
      <c r="HO207" s="63"/>
      <c r="HP207" s="63"/>
      <c r="HQ207" s="63"/>
      <c r="HS207" s="63"/>
      <c r="HT207" s="63"/>
      <c r="HU207" s="63"/>
      <c r="HV207" s="63"/>
      <c r="HW207" s="63"/>
      <c r="HY207" s="63"/>
      <c r="HZ207" s="63"/>
      <c r="IA207" s="63"/>
      <c r="IB207" s="63"/>
      <c r="IC207" s="63"/>
      <c r="IE207" s="63"/>
      <c r="IF207" s="63"/>
      <c r="IG207" s="63"/>
      <c r="IH207" s="63"/>
      <c r="II207" s="63"/>
      <c r="IK207" s="63"/>
      <c r="IL207" s="63"/>
      <c r="IM207" s="63"/>
      <c r="IN207" s="63"/>
      <c r="IO207" s="63"/>
      <c r="IQ207" s="63"/>
      <c r="IR207" s="63"/>
      <c r="IS207" s="63"/>
      <c r="IT207" s="63"/>
      <c r="IU207" s="63"/>
    </row>
    <row r="208" spans="1:255" ht="51">
      <c r="A208" s="454" t="s">
        <v>910</v>
      </c>
      <c r="B208" s="470" t="s">
        <v>153</v>
      </c>
      <c r="C208" s="685" t="s">
        <v>104</v>
      </c>
      <c r="D208" s="686">
        <v>300</v>
      </c>
      <c r="E208" s="708"/>
      <c r="F208" s="687">
        <f>D208*E208</f>
        <v>0</v>
      </c>
      <c r="G208" s="63"/>
      <c r="H208" s="63"/>
      <c r="I208" s="63"/>
      <c r="K208" s="63"/>
      <c r="L208" s="63"/>
      <c r="M208" s="63"/>
      <c r="N208" s="63"/>
      <c r="O208" s="63"/>
      <c r="Q208" s="63"/>
      <c r="R208" s="63"/>
      <c r="S208" s="63"/>
      <c r="T208" s="63"/>
      <c r="U208" s="63"/>
      <c r="W208" s="63"/>
      <c r="X208" s="63"/>
      <c r="Y208" s="63"/>
      <c r="Z208" s="63"/>
      <c r="AA208" s="63"/>
      <c r="AC208" s="63"/>
      <c r="AD208" s="63"/>
      <c r="AE208" s="63"/>
      <c r="AF208" s="63"/>
      <c r="AG208" s="63"/>
      <c r="AI208" s="63"/>
      <c r="AJ208" s="63"/>
      <c r="AK208" s="63"/>
      <c r="AL208" s="63"/>
      <c r="AM208" s="63"/>
      <c r="AO208" s="63"/>
      <c r="AP208" s="63"/>
      <c r="AQ208" s="63"/>
      <c r="AR208" s="63"/>
      <c r="AS208" s="63"/>
      <c r="AU208" s="63"/>
      <c r="AV208" s="63"/>
      <c r="AW208" s="63"/>
      <c r="AX208" s="63"/>
      <c r="AY208" s="63"/>
      <c r="BA208" s="63"/>
      <c r="BB208" s="63"/>
      <c r="BC208" s="63"/>
      <c r="BD208" s="63"/>
      <c r="BE208" s="63"/>
      <c r="BG208" s="63"/>
      <c r="BH208" s="63"/>
      <c r="BI208" s="63"/>
      <c r="BJ208" s="63"/>
      <c r="BK208" s="63"/>
      <c r="BM208" s="63"/>
      <c r="BN208" s="63"/>
      <c r="BO208" s="63"/>
      <c r="BP208" s="63"/>
      <c r="BQ208" s="63"/>
      <c r="BS208" s="63"/>
      <c r="BT208" s="63"/>
      <c r="BU208" s="63"/>
      <c r="BV208" s="63"/>
      <c r="BW208" s="63"/>
      <c r="BY208" s="63"/>
      <c r="BZ208" s="63"/>
      <c r="CA208" s="63"/>
      <c r="CB208" s="63"/>
      <c r="CC208" s="63"/>
      <c r="CE208" s="63"/>
      <c r="CF208" s="63"/>
      <c r="CG208" s="63"/>
      <c r="CH208" s="63"/>
      <c r="CI208" s="63"/>
      <c r="CK208" s="63"/>
      <c r="CL208" s="63"/>
      <c r="CM208" s="63"/>
      <c r="CN208" s="63"/>
      <c r="CO208" s="63"/>
      <c r="CQ208" s="63"/>
      <c r="CR208" s="63"/>
      <c r="CS208" s="63"/>
      <c r="CT208" s="63"/>
      <c r="CU208" s="63"/>
      <c r="CW208" s="63"/>
      <c r="CX208" s="63"/>
      <c r="CY208" s="63"/>
      <c r="CZ208" s="63"/>
      <c r="DA208" s="63"/>
      <c r="DC208" s="63"/>
      <c r="DD208" s="63"/>
      <c r="DE208" s="63"/>
      <c r="DF208" s="63"/>
      <c r="DG208" s="63"/>
      <c r="DI208" s="63"/>
      <c r="DJ208" s="63"/>
      <c r="DK208" s="63"/>
      <c r="DL208" s="63"/>
      <c r="DM208" s="63"/>
      <c r="DO208" s="63"/>
      <c r="DP208" s="63"/>
      <c r="DQ208" s="63"/>
      <c r="DR208" s="63"/>
      <c r="DS208" s="63"/>
      <c r="DU208" s="63"/>
      <c r="DV208" s="63"/>
      <c r="DW208" s="63"/>
      <c r="DX208" s="63"/>
      <c r="DY208" s="63"/>
      <c r="EA208" s="63"/>
      <c r="EB208" s="63"/>
      <c r="EC208" s="63"/>
      <c r="ED208" s="63"/>
      <c r="EE208" s="63"/>
      <c r="EG208" s="63"/>
      <c r="EH208" s="63"/>
      <c r="EI208" s="63"/>
      <c r="EJ208" s="63"/>
      <c r="EK208" s="63"/>
      <c r="EM208" s="63"/>
      <c r="EN208" s="63"/>
      <c r="EO208" s="63"/>
      <c r="EP208" s="63"/>
      <c r="EQ208" s="63"/>
      <c r="ES208" s="63"/>
      <c r="ET208" s="63"/>
      <c r="EU208" s="63"/>
      <c r="EV208" s="63"/>
      <c r="EW208" s="63"/>
      <c r="EY208" s="63"/>
      <c r="EZ208" s="63"/>
      <c r="FA208" s="63"/>
      <c r="FB208" s="63"/>
      <c r="FC208" s="63"/>
      <c r="FE208" s="63"/>
      <c r="FF208" s="63"/>
      <c r="FG208" s="63"/>
      <c r="FH208" s="63"/>
      <c r="FI208" s="63"/>
      <c r="FK208" s="63"/>
      <c r="FL208" s="63"/>
      <c r="FM208" s="63"/>
      <c r="FN208" s="63"/>
      <c r="FO208" s="63"/>
      <c r="FQ208" s="63"/>
      <c r="FR208" s="63"/>
      <c r="FS208" s="63"/>
      <c r="FT208" s="63"/>
      <c r="FU208" s="63"/>
      <c r="FW208" s="63"/>
      <c r="FX208" s="63"/>
      <c r="FY208" s="63"/>
      <c r="FZ208" s="63"/>
      <c r="GA208" s="63"/>
      <c r="GC208" s="63"/>
      <c r="GD208" s="63"/>
      <c r="GE208" s="63"/>
      <c r="GF208" s="63"/>
      <c r="GG208" s="63"/>
      <c r="GI208" s="63"/>
      <c r="GJ208" s="63"/>
      <c r="GK208" s="63"/>
      <c r="GL208" s="63"/>
      <c r="GM208" s="63"/>
      <c r="GO208" s="63"/>
      <c r="GP208" s="63"/>
      <c r="GQ208" s="63"/>
      <c r="GR208" s="63"/>
      <c r="GS208" s="63"/>
      <c r="GU208" s="63"/>
      <c r="GV208" s="63"/>
      <c r="GW208" s="63"/>
      <c r="GX208" s="63"/>
      <c r="GY208" s="63"/>
      <c r="HA208" s="63"/>
      <c r="HB208" s="63"/>
      <c r="HC208" s="63"/>
      <c r="HD208" s="63"/>
      <c r="HE208" s="63"/>
      <c r="HG208" s="63"/>
      <c r="HH208" s="63"/>
      <c r="HI208" s="63"/>
      <c r="HJ208" s="63"/>
      <c r="HK208" s="63"/>
      <c r="HM208" s="63"/>
      <c r="HN208" s="63"/>
      <c r="HO208" s="63"/>
      <c r="HP208" s="63"/>
      <c r="HQ208" s="63"/>
      <c r="HS208" s="63"/>
      <c r="HT208" s="63"/>
      <c r="HU208" s="63"/>
      <c r="HV208" s="63"/>
      <c r="HW208" s="63"/>
      <c r="HY208" s="63"/>
      <c r="HZ208" s="63"/>
      <c r="IA208" s="63"/>
      <c r="IB208" s="63"/>
      <c r="IC208" s="63"/>
      <c r="IE208" s="63"/>
      <c r="IF208" s="63"/>
      <c r="IG208" s="63"/>
      <c r="IH208" s="63"/>
      <c r="II208" s="63"/>
      <c r="IK208" s="63"/>
      <c r="IL208" s="63"/>
      <c r="IM208" s="63"/>
      <c r="IN208" s="63"/>
      <c r="IO208" s="63"/>
      <c r="IQ208" s="63"/>
      <c r="IR208" s="63"/>
      <c r="IS208" s="63"/>
      <c r="IT208" s="63"/>
      <c r="IU208" s="63"/>
    </row>
    <row r="209" spans="1:255">
      <c r="A209" s="701"/>
      <c r="B209" s="457"/>
      <c r="C209" s="458"/>
      <c r="D209" s="458"/>
      <c r="E209" s="714"/>
      <c r="F209" s="702"/>
      <c r="G209" s="63"/>
      <c r="H209" s="63"/>
      <c r="I209" s="63"/>
      <c r="K209" s="63"/>
      <c r="L209" s="63"/>
      <c r="M209" s="63"/>
      <c r="N209" s="63"/>
      <c r="O209" s="63"/>
      <c r="Q209" s="63"/>
      <c r="R209" s="63"/>
      <c r="S209" s="63"/>
      <c r="T209" s="63"/>
      <c r="U209" s="63"/>
      <c r="W209" s="63"/>
      <c r="X209" s="63"/>
      <c r="Y209" s="63"/>
      <c r="Z209" s="63"/>
      <c r="AA209" s="63"/>
      <c r="AC209" s="63"/>
      <c r="AD209" s="63"/>
      <c r="AE209" s="63"/>
      <c r="AF209" s="63"/>
      <c r="AG209" s="63"/>
      <c r="AI209" s="63"/>
      <c r="AJ209" s="63"/>
      <c r="AK209" s="63"/>
      <c r="AL209" s="63"/>
      <c r="AM209" s="63"/>
      <c r="AO209" s="63"/>
      <c r="AP209" s="63"/>
      <c r="AQ209" s="63"/>
      <c r="AR209" s="63"/>
      <c r="AS209" s="63"/>
      <c r="AU209" s="63"/>
      <c r="AV209" s="63"/>
      <c r="AW209" s="63"/>
      <c r="AX209" s="63"/>
      <c r="AY209" s="63"/>
      <c r="BA209" s="63"/>
      <c r="BB209" s="63"/>
      <c r="BC209" s="63"/>
      <c r="BD209" s="63"/>
      <c r="BE209" s="63"/>
      <c r="BG209" s="63"/>
      <c r="BH209" s="63"/>
      <c r="BI209" s="63"/>
      <c r="BJ209" s="63"/>
      <c r="BK209" s="63"/>
      <c r="BM209" s="63"/>
      <c r="BN209" s="63"/>
      <c r="BO209" s="63"/>
      <c r="BP209" s="63"/>
      <c r="BQ209" s="63"/>
      <c r="BS209" s="63"/>
      <c r="BT209" s="63"/>
      <c r="BU209" s="63"/>
      <c r="BV209" s="63"/>
      <c r="BW209" s="63"/>
      <c r="BY209" s="63"/>
      <c r="BZ209" s="63"/>
      <c r="CA209" s="63"/>
      <c r="CB209" s="63"/>
      <c r="CC209" s="63"/>
      <c r="CE209" s="63"/>
      <c r="CF209" s="63"/>
      <c r="CG209" s="63"/>
      <c r="CH209" s="63"/>
      <c r="CI209" s="63"/>
      <c r="CK209" s="63"/>
      <c r="CL209" s="63"/>
      <c r="CM209" s="63"/>
      <c r="CN209" s="63"/>
      <c r="CO209" s="63"/>
      <c r="CQ209" s="63"/>
      <c r="CR209" s="63"/>
      <c r="CS209" s="63"/>
      <c r="CT209" s="63"/>
      <c r="CU209" s="63"/>
      <c r="CW209" s="63"/>
      <c r="CX209" s="63"/>
      <c r="CY209" s="63"/>
      <c r="CZ209" s="63"/>
      <c r="DA209" s="63"/>
      <c r="DC209" s="63"/>
      <c r="DD209" s="63"/>
      <c r="DE209" s="63"/>
      <c r="DF209" s="63"/>
      <c r="DG209" s="63"/>
      <c r="DI209" s="63"/>
      <c r="DJ209" s="63"/>
      <c r="DK209" s="63"/>
      <c r="DL209" s="63"/>
      <c r="DM209" s="63"/>
      <c r="DO209" s="63"/>
      <c r="DP209" s="63"/>
      <c r="DQ209" s="63"/>
      <c r="DR209" s="63"/>
      <c r="DS209" s="63"/>
      <c r="DU209" s="63"/>
      <c r="DV209" s="63"/>
      <c r="DW209" s="63"/>
      <c r="DX209" s="63"/>
      <c r="DY209" s="63"/>
      <c r="EA209" s="63"/>
      <c r="EB209" s="63"/>
      <c r="EC209" s="63"/>
      <c r="ED209" s="63"/>
      <c r="EE209" s="63"/>
      <c r="EG209" s="63"/>
      <c r="EH209" s="63"/>
      <c r="EI209" s="63"/>
      <c r="EJ209" s="63"/>
      <c r="EK209" s="63"/>
      <c r="EM209" s="63"/>
      <c r="EN209" s="63"/>
      <c r="EO209" s="63"/>
      <c r="EP209" s="63"/>
      <c r="EQ209" s="63"/>
      <c r="ES209" s="63"/>
      <c r="ET209" s="63"/>
      <c r="EU209" s="63"/>
      <c r="EV209" s="63"/>
      <c r="EW209" s="63"/>
      <c r="EY209" s="63"/>
      <c r="EZ209" s="63"/>
      <c r="FA209" s="63"/>
      <c r="FB209" s="63"/>
      <c r="FC209" s="63"/>
      <c r="FE209" s="63"/>
      <c r="FF209" s="63"/>
      <c r="FG209" s="63"/>
      <c r="FH209" s="63"/>
      <c r="FI209" s="63"/>
      <c r="FK209" s="63"/>
      <c r="FL209" s="63"/>
      <c r="FM209" s="63"/>
      <c r="FN209" s="63"/>
      <c r="FO209" s="63"/>
      <c r="FQ209" s="63"/>
      <c r="FR209" s="63"/>
      <c r="FS209" s="63"/>
      <c r="FT209" s="63"/>
      <c r="FU209" s="63"/>
      <c r="FW209" s="63"/>
      <c r="FX209" s="63"/>
      <c r="FY209" s="63"/>
      <c r="FZ209" s="63"/>
      <c r="GA209" s="63"/>
      <c r="GC209" s="63"/>
      <c r="GD209" s="63"/>
      <c r="GE209" s="63"/>
      <c r="GF209" s="63"/>
      <c r="GG209" s="63"/>
      <c r="GI209" s="63"/>
      <c r="GJ209" s="63"/>
      <c r="GK209" s="63"/>
      <c r="GL209" s="63"/>
      <c r="GM209" s="63"/>
      <c r="GO209" s="63"/>
      <c r="GP209" s="63"/>
      <c r="GQ209" s="63"/>
      <c r="GR209" s="63"/>
      <c r="GS209" s="63"/>
      <c r="GU209" s="63"/>
      <c r="GV209" s="63"/>
      <c r="GW209" s="63"/>
      <c r="GX209" s="63"/>
      <c r="GY209" s="63"/>
      <c r="HA209" s="63"/>
      <c r="HB209" s="63"/>
      <c r="HC209" s="63"/>
      <c r="HD209" s="63"/>
      <c r="HE209" s="63"/>
      <c r="HG209" s="63"/>
      <c r="HH209" s="63"/>
      <c r="HI209" s="63"/>
      <c r="HJ209" s="63"/>
      <c r="HK209" s="63"/>
      <c r="HM209" s="63"/>
      <c r="HN209" s="63"/>
      <c r="HO209" s="63"/>
      <c r="HP209" s="63"/>
      <c r="HQ209" s="63"/>
      <c r="HS209" s="63"/>
      <c r="HT209" s="63"/>
      <c r="HU209" s="63"/>
      <c r="HV209" s="63"/>
      <c r="HW209" s="63"/>
      <c r="HY209" s="63"/>
      <c r="HZ209" s="63"/>
      <c r="IA209" s="63"/>
      <c r="IB209" s="63"/>
      <c r="IC209" s="63"/>
      <c r="IE209" s="63"/>
      <c r="IF209" s="63"/>
      <c r="IG209" s="63"/>
      <c r="IH209" s="63"/>
      <c r="II209" s="63"/>
      <c r="IK209" s="63"/>
      <c r="IL209" s="63"/>
      <c r="IM209" s="63"/>
      <c r="IN209" s="63"/>
      <c r="IO209" s="63"/>
      <c r="IQ209" s="63"/>
      <c r="IR209" s="63"/>
      <c r="IS209" s="63"/>
      <c r="IT209" s="63"/>
      <c r="IU209" s="63"/>
    </row>
    <row r="210" spans="1:255">
      <c r="A210" s="703" t="s">
        <v>221</v>
      </c>
      <c r="B210" s="469" t="s">
        <v>214</v>
      </c>
      <c r="C210" s="704"/>
      <c r="D210" s="705"/>
      <c r="E210" s="715"/>
      <c r="F210" s="706">
        <f>SUM(F7:F208)</f>
        <v>0</v>
      </c>
      <c r="G210" s="63"/>
      <c r="H210" s="63"/>
      <c r="I210" s="63"/>
      <c r="K210" s="63"/>
      <c r="L210" s="63"/>
      <c r="M210" s="63"/>
      <c r="N210" s="63"/>
      <c r="O210" s="63"/>
      <c r="Q210" s="63"/>
      <c r="R210" s="63"/>
      <c r="S210" s="63"/>
      <c r="T210" s="63"/>
      <c r="U210" s="63"/>
      <c r="W210" s="63"/>
      <c r="X210" s="63"/>
      <c r="Y210" s="63"/>
      <c r="Z210" s="63"/>
      <c r="AA210" s="63"/>
      <c r="AC210" s="63"/>
      <c r="AD210" s="63"/>
      <c r="AE210" s="63"/>
      <c r="AF210" s="63"/>
      <c r="AG210" s="63"/>
      <c r="AI210" s="63"/>
      <c r="AJ210" s="63"/>
      <c r="AK210" s="63"/>
      <c r="AL210" s="63"/>
      <c r="AM210" s="63"/>
      <c r="AO210" s="63"/>
      <c r="AP210" s="63"/>
      <c r="AQ210" s="63"/>
      <c r="AR210" s="63"/>
      <c r="AS210" s="63"/>
      <c r="AU210" s="63"/>
      <c r="AV210" s="63"/>
      <c r="AW210" s="63"/>
      <c r="AX210" s="63"/>
      <c r="AY210" s="63"/>
      <c r="BA210" s="63"/>
      <c r="BB210" s="63"/>
      <c r="BC210" s="63"/>
      <c r="BD210" s="63"/>
      <c r="BE210" s="63"/>
      <c r="BG210" s="63"/>
      <c r="BH210" s="63"/>
      <c r="BI210" s="63"/>
      <c r="BJ210" s="63"/>
      <c r="BK210" s="63"/>
      <c r="BM210" s="63"/>
      <c r="BN210" s="63"/>
      <c r="BO210" s="63"/>
      <c r="BP210" s="63"/>
      <c r="BQ210" s="63"/>
      <c r="BS210" s="63"/>
      <c r="BT210" s="63"/>
      <c r="BU210" s="63"/>
      <c r="BV210" s="63"/>
      <c r="BW210" s="63"/>
      <c r="BY210" s="63"/>
      <c r="BZ210" s="63"/>
      <c r="CA210" s="63"/>
      <c r="CB210" s="63"/>
      <c r="CC210" s="63"/>
      <c r="CE210" s="63"/>
      <c r="CF210" s="63"/>
      <c r="CG210" s="63"/>
      <c r="CH210" s="63"/>
      <c r="CI210" s="63"/>
      <c r="CK210" s="63"/>
      <c r="CL210" s="63"/>
      <c r="CM210" s="63"/>
      <c r="CN210" s="63"/>
      <c r="CO210" s="63"/>
      <c r="CQ210" s="63"/>
      <c r="CR210" s="63"/>
      <c r="CS210" s="63"/>
      <c r="CT210" s="63"/>
      <c r="CU210" s="63"/>
      <c r="CW210" s="63"/>
      <c r="CX210" s="63"/>
      <c r="CY210" s="63"/>
      <c r="CZ210" s="63"/>
      <c r="DA210" s="63"/>
      <c r="DC210" s="63"/>
      <c r="DD210" s="63"/>
      <c r="DE210" s="63"/>
      <c r="DF210" s="63"/>
      <c r="DG210" s="63"/>
      <c r="DI210" s="63"/>
      <c r="DJ210" s="63"/>
      <c r="DK210" s="63"/>
      <c r="DL210" s="63"/>
      <c r="DM210" s="63"/>
      <c r="DO210" s="63"/>
      <c r="DP210" s="63"/>
      <c r="DQ210" s="63"/>
      <c r="DR210" s="63"/>
      <c r="DS210" s="63"/>
      <c r="DU210" s="63"/>
      <c r="DV210" s="63"/>
      <c r="DW210" s="63"/>
      <c r="DX210" s="63"/>
      <c r="DY210" s="63"/>
      <c r="EA210" s="63"/>
      <c r="EB210" s="63"/>
      <c r="EC210" s="63"/>
      <c r="ED210" s="63"/>
      <c r="EE210" s="63"/>
      <c r="EG210" s="63"/>
      <c r="EH210" s="63"/>
      <c r="EI210" s="63"/>
      <c r="EJ210" s="63"/>
      <c r="EK210" s="63"/>
      <c r="EM210" s="63"/>
      <c r="EN210" s="63"/>
      <c r="EO210" s="63"/>
      <c r="EP210" s="63"/>
      <c r="EQ210" s="63"/>
      <c r="ES210" s="63"/>
      <c r="ET210" s="63"/>
      <c r="EU210" s="63"/>
      <c r="EV210" s="63"/>
      <c r="EW210" s="63"/>
      <c r="EY210" s="63"/>
      <c r="EZ210" s="63"/>
      <c r="FA210" s="63"/>
      <c r="FB210" s="63"/>
      <c r="FC210" s="63"/>
      <c r="FE210" s="63"/>
      <c r="FF210" s="63"/>
      <c r="FG210" s="63"/>
      <c r="FH210" s="63"/>
      <c r="FI210" s="63"/>
      <c r="FK210" s="63"/>
      <c r="FL210" s="63"/>
      <c r="FM210" s="63"/>
      <c r="FN210" s="63"/>
      <c r="FO210" s="63"/>
      <c r="FQ210" s="63"/>
      <c r="FR210" s="63"/>
      <c r="FS210" s="63"/>
      <c r="FT210" s="63"/>
      <c r="FU210" s="63"/>
      <c r="FW210" s="63"/>
      <c r="FX210" s="63"/>
      <c r="FY210" s="63"/>
      <c r="FZ210" s="63"/>
      <c r="GA210" s="63"/>
      <c r="GC210" s="63"/>
      <c r="GD210" s="63"/>
      <c r="GE210" s="63"/>
      <c r="GF210" s="63"/>
      <c r="GG210" s="63"/>
      <c r="GI210" s="63"/>
      <c r="GJ210" s="63"/>
      <c r="GK210" s="63"/>
      <c r="GL210" s="63"/>
      <c r="GM210" s="63"/>
      <c r="GO210" s="63"/>
      <c r="GP210" s="63"/>
      <c r="GQ210" s="63"/>
      <c r="GR210" s="63"/>
      <c r="GS210" s="63"/>
      <c r="GU210" s="63"/>
      <c r="GV210" s="63"/>
      <c r="GW210" s="63"/>
      <c r="GX210" s="63"/>
      <c r="GY210" s="63"/>
      <c r="HA210" s="63"/>
      <c r="HB210" s="63"/>
      <c r="HC210" s="63"/>
      <c r="HD210" s="63"/>
      <c r="HE210" s="63"/>
      <c r="HG210" s="63"/>
      <c r="HH210" s="63"/>
      <c r="HI210" s="63"/>
      <c r="HJ210" s="63"/>
      <c r="HK210" s="63"/>
      <c r="HM210" s="63"/>
      <c r="HN210" s="63"/>
      <c r="HO210" s="63"/>
      <c r="HP210" s="63"/>
      <c r="HQ210" s="63"/>
      <c r="HS210" s="63"/>
      <c r="HT210" s="63"/>
      <c r="HU210" s="63"/>
      <c r="HV210" s="63"/>
      <c r="HW210" s="63"/>
      <c r="HY210" s="63"/>
      <c r="HZ210" s="63"/>
      <c r="IA210" s="63"/>
      <c r="IB210" s="63"/>
      <c r="IC210" s="63"/>
      <c r="IE210" s="63"/>
      <c r="IF210" s="63"/>
      <c r="IG210" s="63"/>
      <c r="IH210" s="63"/>
      <c r="II210" s="63"/>
      <c r="IK210" s="63"/>
      <c r="IL210" s="63"/>
      <c r="IM210" s="63"/>
      <c r="IN210" s="63"/>
      <c r="IO210" s="63"/>
      <c r="IQ210" s="63"/>
      <c r="IR210" s="63"/>
      <c r="IS210" s="63"/>
      <c r="IT210" s="63"/>
      <c r="IU210" s="63"/>
    </row>
  </sheetData>
  <sheetProtection algorithmName="SHA-512" hashValue="lDeR/Ywubngk3/P+6KZh3VI0Ckev5rb+7IWJH0WjV0bz5lp/rUDvz/4gUpEnWeGolWZ6k2bnsgVH20JrsY0r/g==" saltValue="PvozOorywrxdV16WZ/qaIw==" spinCount="100000" sheet="1" objects="1" scenarios="1"/>
  <pageMargins left="0.70866141732283472" right="0.70866141732283472" top="0.74803149606299213" bottom="0.74803149606299213" header="0.31496062992125984" footer="0.31496062992125984"/>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71"/>
  <sheetViews>
    <sheetView view="pageBreakPreview" zoomScaleSheetLayoutView="100" workbookViewId="0">
      <selection activeCell="B1" sqref="B1"/>
    </sheetView>
  </sheetViews>
  <sheetFormatPr defaultColWidth="9.140625" defaultRowHeight="12.75"/>
  <cols>
    <col min="1" max="1" width="3.5703125" style="173" customWidth="1"/>
    <col min="2" max="2" width="45.7109375" style="173" customWidth="1"/>
    <col min="3" max="3" width="9.140625" style="135"/>
    <col min="4" max="4" width="11.140625" style="135" bestFit="1" customWidth="1"/>
    <col min="5" max="5" width="9.7109375" style="135" bestFit="1" customWidth="1"/>
    <col min="6" max="6" width="14.28515625" style="135" bestFit="1" customWidth="1"/>
    <col min="7" max="16384" width="9.140625" style="135"/>
  </cols>
  <sheetData>
    <row r="1" spans="1:6">
      <c r="C1" s="187"/>
      <c r="D1" s="188"/>
      <c r="E1" s="188"/>
      <c r="F1" s="188"/>
    </row>
    <row r="2" spans="1:6">
      <c r="A2" s="82"/>
      <c r="B2" s="83"/>
      <c r="C2" s="157"/>
      <c r="D2" s="218"/>
      <c r="E2" s="218"/>
      <c r="F2" s="218"/>
    </row>
    <row r="3" spans="1:6" ht="63.75">
      <c r="A3" s="82"/>
      <c r="B3" s="469" t="s">
        <v>4103</v>
      </c>
      <c r="C3" s="157"/>
      <c r="D3" s="218"/>
      <c r="E3" s="218"/>
      <c r="F3" s="218"/>
    </row>
    <row r="4" spans="1:6" ht="51">
      <c r="A4" s="82"/>
      <c r="B4" s="47" t="s">
        <v>227</v>
      </c>
      <c r="C4" s="157"/>
      <c r="D4" s="218"/>
      <c r="E4" s="218"/>
      <c r="F4" s="218"/>
    </row>
    <row r="5" spans="1:6" ht="51">
      <c r="A5" s="82"/>
      <c r="B5" s="459" t="s">
        <v>3507</v>
      </c>
      <c r="C5" s="157"/>
      <c r="D5" s="218"/>
      <c r="E5" s="218"/>
      <c r="F5" s="218"/>
    </row>
    <row r="6" spans="1:6" ht="76.5">
      <c r="A6" s="82"/>
      <c r="B6" s="83" t="s">
        <v>228</v>
      </c>
      <c r="C6" s="157"/>
      <c r="D6" s="218"/>
      <c r="E6" s="218"/>
      <c r="F6" s="218"/>
    </row>
    <row r="7" spans="1:6" ht="89.25">
      <c r="A7" s="82"/>
      <c r="B7" s="47" t="s">
        <v>229</v>
      </c>
      <c r="C7" s="157"/>
      <c r="D7" s="218"/>
      <c r="E7" s="218"/>
      <c r="F7" s="218"/>
    </row>
    <row r="8" spans="1:6" ht="63.75">
      <c r="A8" s="82"/>
      <c r="B8" s="47" t="s">
        <v>230</v>
      </c>
      <c r="C8" s="157"/>
      <c r="D8" s="218"/>
      <c r="E8" s="218"/>
      <c r="F8" s="218"/>
    </row>
    <row r="9" spans="1:6">
      <c r="A9" s="82"/>
      <c r="B9" s="47"/>
      <c r="C9" s="157"/>
      <c r="D9" s="218"/>
      <c r="E9" s="218"/>
      <c r="F9" s="218"/>
    </row>
    <row r="10" spans="1:6">
      <c r="A10" s="82"/>
      <c r="B10" s="47"/>
      <c r="C10" s="157"/>
      <c r="D10" s="218"/>
      <c r="E10" s="218"/>
      <c r="F10" s="218"/>
    </row>
    <row r="11" spans="1:6">
      <c r="A11" s="82"/>
      <c r="B11" s="47"/>
      <c r="C11" s="157"/>
      <c r="D11" s="218"/>
      <c r="E11" s="218"/>
      <c r="F11" s="218"/>
    </row>
    <row r="12" spans="1:6">
      <c r="A12" s="33" t="s">
        <v>233</v>
      </c>
      <c r="B12" s="138" t="s">
        <v>226</v>
      </c>
      <c r="C12" s="231" t="s">
        <v>231</v>
      </c>
      <c r="D12" s="226" t="s">
        <v>89</v>
      </c>
      <c r="E12" s="226" t="s">
        <v>90</v>
      </c>
      <c r="F12" s="226" t="s">
        <v>91</v>
      </c>
    </row>
    <row r="13" spans="1:6">
      <c r="A13" s="50"/>
      <c r="B13" s="67"/>
      <c r="C13" s="219"/>
      <c r="D13" s="220"/>
      <c r="E13" s="716"/>
      <c r="F13" s="164"/>
    </row>
    <row r="14" spans="1:6" ht="38.25">
      <c r="A14" s="50" t="s">
        <v>1</v>
      </c>
      <c r="B14" s="47" t="s">
        <v>316</v>
      </c>
      <c r="C14" s="157"/>
      <c r="D14" s="218"/>
      <c r="E14" s="717"/>
      <c r="F14" s="218"/>
    </row>
    <row r="15" spans="1:6">
      <c r="A15" s="50"/>
      <c r="B15" s="47"/>
      <c r="C15" s="161" t="s">
        <v>103</v>
      </c>
      <c r="D15" s="221">
        <v>1800</v>
      </c>
      <c r="E15" s="718"/>
      <c r="F15" s="222">
        <f>D15*E15</f>
        <v>0</v>
      </c>
    </row>
    <row r="16" spans="1:6">
      <c r="A16" s="50"/>
      <c r="B16" s="67"/>
      <c r="C16" s="160"/>
      <c r="D16" s="45"/>
      <c r="E16" s="719"/>
      <c r="F16" s="222">
        <f t="shared" ref="F16:F66" si="0">D16*E16</f>
        <v>0</v>
      </c>
    </row>
    <row r="17" spans="1:6" ht="76.5">
      <c r="A17" s="50" t="s">
        <v>94</v>
      </c>
      <c r="B17" s="470" t="s">
        <v>298</v>
      </c>
      <c r="C17" s="160"/>
      <c r="D17" s="45"/>
      <c r="E17" s="719"/>
      <c r="F17" s="222">
        <f t="shared" si="0"/>
        <v>0</v>
      </c>
    </row>
    <row r="18" spans="1:6">
      <c r="A18" s="50"/>
      <c r="B18" s="67"/>
      <c r="C18" s="161" t="s">
        <v>104</v>
      </c>
      <c r="D18" s="221">
        <v>6650</v>
      </c>
      <c r="E18" s="718"/>
      <c r="F18" s="222">
        <f t="shared" si="0"/>
        <v>0</v>
      </c>
    </row>
    <row r="19" spans="1:6">
      <c r="A19" s="50"/>
      <c r="B19" s="67"/>
      <c r="C19" s="160"/>
      <c r="D19" s="45"/>
      <c r="E19" s="719"/>
      <c r="F19" s="222">
        <f t="shared" si="0"/>
        <v>0</v>
      </c>
    </row>
    <row r="20" spans="1:6" ht="63.75">
      <c r="A20" s="50" t="s">
        <v>97</v>
      </c>
      <c r="B20" s="67" t="s">
        <v>299</v>
      </c>
      <c r="C20" s="160"/>
      <c r="D20" s="45"/>
      <c r="E20" s="719"/>
      <c r="F20" s="222">
        <f t="shared" si="0"/>
        <v>0</v>
      </c>
    </row>
    <row r="21" spans="1:6">
      <c r="A21" s="50"/>
      <c r="B21" s="67"/>
      <c r="C21" s="161" t="s">
        <v>104</v>
      </c>
      <c r="D21" s="221">
        <v>2</v>
      </c>
      <c r="E21" s="718"/>
      <c r="F21" s="222">
        <f t="shared" si="0"/>
        <v>0</v>
      </c>
    </row>
    <row r="22" spans="1:6">
      <c r="A22" s="50"/>
      <c r="B22" s="67"/>
      <c r="C22" s="161"/>
      <c r="D22" s="221"/>
      <c r="E22" s="718"/>
      <c r="F22" s="222">
        <f t="shared" si="0"/>
        <v>0</v>
      </c>
    </row>
    <row r="23" spans="1:6" ht="63.75">
      <c r="A23" s="50" t="s">
        <v>98</v>
      </c>
      <c r="B23" s="67" t="s">
        <v>300</v>
      </c>
      <c r="C23" s="160"/>
      <c r="D23" s="45"/>
      <c r="E23" s="719"/>
      <c r="F23" s="222">
        <f t="shared" si="0"/>
        <v>0</v>
      </c>
    </row>
    <row r="24" spans="1:6">
      <c r="A24" s="50"/>
      <c r="B24" s="67"/>
      <c r="C24" s="161" t="s">
        <v>104</v>
      </c>
      <c r="D24" s="221">
        <v>5</v>
      </c>
      <c r="E24" s="718"/>
      <c r="F24" s="222">
        <f t="shared" si="0"/>
        <v>0</v>
      </c>
    </row>
    <row r="25" spans="1:6">
      <c r="A25" s="50"/>
      <c r="B25" s="67"/>
      <c r="C25" s="219"/>
      <c r="D25" s="220"/>
      <c r="E25" s="716"/>
      <c r="F25" s="222">
        <f t="shared" si="0"/>
        <v>0</v>
      </c>
    </row>
    <row r="26" spans="1:6" ht="51">
      <c r="A26" s="50" t="s">
        <v>101</v>
      </c>
      <c r="B26" s="67" t="s">
        <v>438</v>
      </c>
      <c r="C26" s="219"/>
      <c r="D26" s="220"/>
      <c r="E26" s="716"/>
      <c r="F26" s="222">
        <f t="shared" si="0"/>
        <v>0</v>
      </c>
    </row>
    <row r="27" spans="1:6">
      <c r="A27" s="50"/>
      <c r="B27" s="67"/>
      <c r="C27" s="219" t="s">
        <v>104</v>
      </c>
      <c r="D27" s="220">
        <v>1575</v>
      </c>
      <c r="E27" s="716"/>
      <c r="F27" s="222">
        <f t="shared" si="0"/>
        <v>0</v>
      </c>
    </row>
    <row r="28" spans="1:6">
      <c r="A28" s="50"/>
      <c r="B28" s="67"/>
      <c r="C28" s="219"/>
      <c r="D28" s="220"/>
      <c r="E28" s="716"/>
      <c r="F28" s="222">
        <f t="shared" si="0"/>
        <v>0</v>
      </c>
    </row>
    <row r="29" spans="1:6" ht="114.75">
      <c r="A29" s="50" t="s">
        <v>110</v>
      </c>
      <c r="B29" s="67" t="s">
        <v>439</v>
      </c>
      <c r="C29" s="219"/>
      <c r="D29" s="220"/>
      <c r="E29" s="716"/>
      <c r="F29" s="222">
        <f t="shared" si="0"/>
        <v>0</v>
      </c>
    </row>
    <row r="30" spans="1:6">
      <c r="A30" s="50"/>
      <c r="B30" s="67"/>
      <c r="C30" s="219" t="s">
        <v>96</v>
      </c>
      <c r="D30" s="220">
        <v>450</v>
      </c>
      <c r="E30" s="716"/>
      <c r="F30" s="222">
        <f t="shared" si="0"/>
        <v>0</v>
      </c>
    </row>
    <row r="31" spans="1:6">
      <c r="A31" s="50"/>
      <c r="B31" s="67"/>
      <c r="C31" s="219"/>
      <c r="D31" s="220"/>
      <c r="E31" s="716"/>
      <c r="F31" s="222">
        <f t="shared" si="0"/>
        <v>0</v>
      </c>
    </row>
    <row r="32" spans="1:6" ht="51">
      <c r="A32" s="50" t="s">
        <v>116</v>
      </c>
      <c r="B32" s="228" t="s">
        <v>440</v>
      </c>
      <c r="C32" s="185"/>
      <c r="D32" s="220"/>
      <c r="E32" s="716"/>
      <c r="F32" s="222">
        <f t="shared" si="0"/>
        <v>0</v>
      </c>
    </row>
    <row r="33" spans="1:6">
      <c r="A33" s="50"/>
      <c r="B33" s="66"/>
      <c r="C33" s="185" t="s">
        <v>104</v>
      </c>
      <c r="D33" s="220">
        <v>400</v>
      </c>
      <c r="E33" s="716"/>
      <c r="F33" s="222">
        <f t="shared" si="0"/>
        <v>0</v>
      </c>
    </row>
    <row r="34" spans="1:6">
      <c r="A34" s="50"/>
      <c r="B34" s="67"/>
      <c r="C34" s="219"/>
      <c r="D34" s="220"/>
      <c r="E34" s="716"/>
      <c r="F34" s="222"/>
    </row>
    <row r="35" spans="1:6" ht="51">
      <c r="A35" s="50" t="s">
        <v>120</v>
      </c>
      <c r="B35" s="67" t="s">
        <v>301</v>
      </c>
      <c r="C35" s="219"/>
      <c r="D35" s="220"/>
      <c r="E35" s="716"/>
      <c r="F35" s="222">
        <f t="shared" si="0"/>
        <v>0</v>
      </c>
    </row>
    <row r="36" spans="1:6">
      <c r="A36" s="50"/>
      <c r="B36" s="67"/>
      <c r="C36" s="219" t="s">
        <v>104</v>
      </c>
      <c r="D36" s="220">
        <v>25</v>
      </c>
      <c r="E36" s="716"/>
      <c r="F36" s="222">
        <f t="shared" si="0"/>
        <v>0</v>
      </c>
    </row>
    <row r="37" spans="1:6">
      <c r="A37" s="50"/>
      <c r="B37" s="67"/>
      <c r="C37" s="219"/>
      <c r="D37" s="220"/>
      <c r="E37" s="716"/>
      <c r="F37" s="222">
        <f t="shared" si="0"/>
        <v>0</v>
      </c>
    </row>
    <row r="38" spans="1:6" ht="63.75">
      <c r="A38" s="53" t="s">
        <v>123</v>
      </c>
      <c r="B38" s="53" t="s">
        <v>426</v>
      </c>
      <c r="C38" s="214"/>
      <c r="D38" s="215"/>
      <c r="E38" s="716"/>
      <c r="F38" s="222">
        <f t="shared" si="0"/>
        <v>0</v>
      </c>
    </row>
    <row r="39" spans="1:6">
      <c r="A39" s="53"/>
      <c r="B39" s="216"/>
      <c r="C39" s="171" t="s">
        <v>104</v>
      </c>
      <c r="D39" s="172">
        <v>600</v>
      </c>
      <c r="E39" s="716"/>
      <c r="F39" s="222">
        <f t="shared" si="0"/>
        <v>0</v>
      </c>
    </row>
    <row r="40" spans="1:6">
      <c r="A40" s="53"/>
      <c r="B40" s="216"/>
      <c r="C40" s="171"/>
      <c r="D40" s="172"/>
      <c r="E40" s="716"/>
      <c r="F40" s="222">
        <f t="shared" si="0"/>
        <v>0</v>
      </c>
    </row>
    <row r="41" spans="1:6" ht="76.5">
      <c r="A41" s="53" t="s">
        <v>124</v>
      </c>
      <c r="B41" s="53" t="s">
        <v>421</v>
      </c>
      <c r="C41" s="171"/>
      <c r="D41" s="172"/>
      <c r="E41" s="716"/>
      <c r="F41" s="222">
        <f t="shared" si="0"/>
        <v>0</v>
      </c>
    </row>
    <row r="42" spans="1:6">
      <c r="A42" s="217"/>
      <c r="B42" s="216" t="s">
        <v>422</v>
      </c>
      <c r="C42" s="171" t="s">
        <v>103</v>
      </c>
      <c r="D42" s="172">
        <v>300</v>
      </c>
      <c r="E42" s="716"/>
      <c r="F42" s="222">
        <f t="shared" si="0"/>
        <v>0</v>
      </c>
    </row>
    <row r="43" spans="1:6">
      <c r="A43" s="217"/>
      <c r="B43" s="216" t="s">
        <v>423</v>
      </c>
      <c r="C43" s="171" t="s">
        <v>104</v>
      </c>
      <c r="D43" s="172">
        <v>30</v>
      </c>
      <c r="E43" s="716"/>
      <c r="F43" s="222">
        <f t="shared" si="0"/>
        <v>0</v>
      </c>
    </row>
    <row r="44" spans="1:6">
      <c r="A44" s="50"/>
      <c r="B44" s="67"/>
      <c r="C44" s="219"/>
      <c r="D44" s="220"/>
      <c r="E44" s="716"/>
      <c r="F44" s="222"/>
    </row>
    <row r="45" spans="1:6" ht="76.5">
      <c r="A45" s="50" t="s">
        <v>126</v>
      </c>
      <c r="B45" s="67" t="s">
        <v>424</v>
      </c>
      <c r="C45" s="160"/>
      <c r="D45" s="45"/>
      <c r="E45" s="719"/>
      <c r="F45" s="222">
        <f t="shared" si="0"/>
        <v>0</v>
      </c>
    </row>
    <row r="46" spans="1:6">
      <c r="A46" s="50"/>
      <c r="B46" s="67"/>
      <c r="C46" s="219" t="s">
        <v>103</v>
      </c>
      <c r="D46" s="220">
        <v>1400</v>
      </c>
      <c r="E46" s="716"/>
      <c r="F46" s="222">
        <f t="shared" si="0"/>
        <v>0</v>
      </c>
    </row>
    <row r="47" spans="1:6">
      <c r="A47" s="50"/>
      <c r="B47" s="67"/>
      <c r="C47" s="219"/>
      <c r="D47" s="220"/>
      <c r="E47" s="716"/>
      <c r="F47" s="222">
        <f t="shared" si="0"/>
        <v>0</v>
      </c>
    </row>
    <row r="48" spans="1:6" ht="91.5">
      <c r="A48" s="50" t="s">
        <v>127</v>
      </c>
      <c r="B48" s="67" t="s">
        <v>1143</v>
      </c>
      <c r="C48" s="160"/>
      <c r="D48" s="45"/>
      <c r="E48" s="719"/>
      <c r="F48" s="222">
        <f t="shared" si="0"/>
        <v>0</v>
      </c>
    </row>
    <row r="49" spans="1:6">
      <c r="A49" s="50"/>
      <c r="B49" s="67"/>
      <c r="C49" s="161" t="s">
        <v>104</v>
      </c>
      <c r="D49" s="221">
        <v>800</v>
      </c>
      <c r="E49" s="718"/>
      <c r="F49" s="222">
        <f t="shared" si="0"/>
        <v>0</v>
      </c>
    </row>
    <row r="50" spans="1:6">
      <c r="A50" s="50"/>
      <c r="B50" s="67"/>
      <c r="C50" s="157"/>
      <c r="D50" s="218"/>
      <c r="E50" s="717"/>
      <c r="F50" s="222">
        <f t="shared" si="0"/>
        <v>0</v>
      </c>
    </row>
    <row r="51" spans="1:6" ht="51">
      <c r="A51" s="50" t="s">
        <v>128</v>
      </c>
      <c r="B51" s="67" t="s">
        <v>427</v>
      </c>
      <c r="C51" s="157"/>
      <c r="D51" s="218"/>
      <c r="E51" s="717"/>
      <c r="F51" s="222">
        <f t="shared" si="0"/>
        <v>0</v>
      </c>
    </row>
    <row r="52" spans="1:6">
      <c r="A52" s="50"/>
      <c r="B52" s="67"/>
      <c r="C52" s="161" t="s">
        <v>104</v>
      </c>
      <c r="D52" s="45">
        <v>80</v>
      </c>
      <c r="E52" s="720"/>
      <c r="F52" s="222">
        <f t="shared" si="0"/>
        <v>0</v>
      </c>
    </row>
    <row r="53" spans="1:6">
      <c r="A53" s="50"/>
      <c r="B53" s="67"/>
      <c r="C53" s="157"/>
      <c r="D53" s="218"/>
      <c r="E53" s="717"/>
      <c r="F53" s="222">
        <f t="shared" si="0"/>
        <v>0</v>
      </c>
    </row>
    <row r="54" spans="1:6" ht="51">
      <c r="A54" s="50" t="s">
        <v>129</v>
      </c>
      <c r="B54" s="67" t="s">
        <v>441</v>
      </c>
      <c r="C54" s="157"/>
      <c r="D54" s="218"/>
      <c r="E54" s="717"/>
      <c r="F54" s="222">
        <f t="shared" si="0"/>
        <v>0</v>
      </c>
    </row>
    <row r="55" spans="1:6">
      <c r="A55" s="50"/>
      <c r="B55" s="67"/>
      <c r="C55" s="161" t="s">
        <v>104</v>
      </c>
      <c r="D55" s="45">
        <v>1575</v>
      </c>
      <c r="E55" s="720"/>
      <c r="F55" s="222">
        <f t="shared" si="0"/>
        <v>0</v>
      </c>
    </row>
    <row r="56" spans="1:6">
      <c r="A56" s="50"/>
      <c r="B56" s="67"/>
      <c r="C56" s="157"/>
      <c r="D56" s="218"/>
      <c r="E56" s="717"/>
      <c r="F56" s="222">
        <f t="shared" si="0"/>
        <v>0</v>
      </c>
    </row>
    <row r="57" spans="1:6" ht="63.75">
      <c r="A57" s="50" t="s">
        <v>130</v>
      </c>
      <c r="B57" s="67" t="s">
        <v>442</v>
      </c>
      <c r="C57" s="160"/>
      <c r="D57" s="45"/>
      <c r="E57" s="719"/>
      <c r="F57" s="222">
        <f t="shared" si="0"/>
        <v>0</v>
      </c>
    </row>
    <row r="58" spans="1:6">
      <c r="A58" s="50"/>
      <c r="B58" s="67"/>
      <c r="C58" s="161" t="s">
        <v>104</v>
      </c>
      <c r="D58" s="221">
        <v>30</v>
      </c>
      <c r="E58" s="718"/>
      <c r="F58" s="222">
        <f t="shared" si="0"/>
        <v>0</v>
      </c>
    </row>
    <row r="59" spans="1:6" ht="63.75">
      <c r="A59" s="50" t="s">
        <v>133</v>
      </c>
      <c r="B59" s="67" t="s">
        <v>443</v>
      </c>
      <c r="C59" s="160"/>
      <c r="D59" s="45"/>
      <c r="E59" s="719"/>
      <c r="F59" s="222">
        <f t="shared" si="0"/>
        <v>0</v>
      </c>
    </row>
    <row r="60" spans="1:6">
      <c r="A60" s="47"/>
      <c r="B60" s="47"/>
      <c r="C60" s="161" t="s">
        <v>104</v>
      </c>
      <c r="D60" s="221">
        <v>300</v>
      </c>
      <c r="E60" s="718"/>
      <c r="F60" s="222">
        <f t="shared" si="0"/>
        <v>0</v>
      </c>
    </row>
    <row r="61" spans="1:6">
      <c r="A61" s="50"/>
      <c r="B61" s="67"/>
      <c r="C61" s="157"/>
      <c r="D61" s="218"/>
      <c r="E61" s="717"/>
      <c r="F61" s="222">
        <f t="shared" si="0"/>
        <v>0</v>
      </c>
    </row>
    <row r="62" spans="1:6" ht="40.5">
      <c r="A62" s="50" t="s">
        <v>135</v>
      </c>
      <c r="B62" s="67" t="s">
        <v>425</v>
      </c>
      <c r="C62" s="160"/>
      <c r="D62" s="45"/>
      <c r="E62" s="719"/>
      <c r="F62" s="222">
        <f t="shared" si="0"/>
        <v>0</v>
      </c>
    </row>
    <row r="63" spans="1:6">
      <c r="A63" s="50"/>
      <c r="B63" s="67"/>
      <c r="C63" s="161" t="s">
        <v>104</v>
      </c>
      <c r="D63" s="221">
        <v>8276</v>
      </c>
      <c r="E63" s="718"/>
      <c r="F63" s="222">
        <f t="shared" si="0"/>
        <v>0</v>
      </c>
    </row>
    <row r="64" spans="1:6">
      <c r="A64" s="50"/>
      <c r="B64" s="67"/>
      <c r="C64" s="161"/>
      <c r="D64" s="220"/>
      <c r="E64" s="716"/>
      <c r="F64" s="222">
        <f t="shared" si="0"/>
        <v>0</v>
      </c>
    </row>
    <row r="65" spans="1:7" ht="63.75">
      <c r="A65" s="50" t="s">
        <v>136</v>
      </c>
      <c r="B65" s="470" t="s">
        <v>1142</v>
      </c>
      <c r="C65" s="160"/>
      <c r="D65" s="45"/>
      <c r="E65" s="719"/>
      <c r="F65" s="222">
        <f t="shared" si="0"/>
        <v>0</v>
      </c>
    </row>
    <row r="66" spans="1:7">
      <c r="A66" s="47"/>
      <c r="B66" s="47"/>
      <c r="C66" s="161" t="s">
        <v>104</v>
      </c>
      <c r="D66" s="221">
        <v>300</v>
      </c>
      <c r="E66" s="718"/>
      <c r="F66" s="222">
        <f t="shared" si="0"/>
        <v>0</v>
      </c>
    </row>
    <row r="67" spans="1:7">
      <c r="A67" s="47"/>
      <c r="B67" s="47"/>
      <c r="C67" s="161"/>
      <c r="D67" s="221"/>
      <c r="E67" s="718"/>
      <c r="F67" s="222"/>
    </row>
    <row r="68" spans="1:7">
      <c r="A68" s="47"/>
      <c r="B68" s="452"/>
      <c r="C68" s="453"/>
      <c r="D68" s="456"/>
      <c r="E68" s="719"/>
      <c r="F68" s="222"/>
    </row>
    <row r="69" spans="1:7">
      <c r="A69" s="47"/>
      <c r="B69" s="452"/>
      <c r="C69" s="453"/>
      <c r="D69" s="456"/>
      <c r="E69" s="719"/>
      <c r="F69" s="222"/>
    </row>
    <row r="70" spans="1:7">
      <c r="A70" s="223" t="s">
        <v>233</v>
      </c>
      <c r="B70" s="223" t="s">
        <v>232</v>
      </c>
      <c r="C70" s="224"/>
      <c r="D70" s="225"/>
      <c r="E70" s="226"/>
      <c r="F70" s="226">
        <f>SUM(F14:F68)</f>
        <v>0</v>
      </c>
    </row>
    <row r="71" spans="1:7">
      <c r="A71" s="50"/>
      <c r="B71" s="227"/>
      <c r="C71" s="158"/>
      <c r="D71" s="160"/>
      <c r="E71" s="45"/>
      <c r="F71" s="45"/>
      <c r="G71" s="45"/>
    </row>
  </sheetData>
  <sheetProtection algorithmName="SHA-512" hashValue="WV1YJ8lVbMfuHBrDiVuUZN9BwBQ+HGb7gvOWgFaDvT4xfANsFbLjTSHSeyb1AU8UnBaUW+1DiqJ65MUFnwauAQ==" saltValue="Uo9eeY5uezLC30XZQJpVLA==" spinCount="100000" sheet="1" objects="1" scenarios="1"/>
  <pageMargins left="0.7" right="0.7" top="0.75" bottom="0.75" header="0.3" footer="0.3"/>
  <pageSetup paperSize="9"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45"/>
  <sheetViews>
    <sheetView topLeftCell="A28" zoomScaleSheetLayoutView="160" workbookViewId="0">
      <selection activeCell="D32" sqref="D32"/>
    </sheetView>
  </sheetViews>
  <sheetFormatPr defaultRowHeight="12.75"/>
  <cols>
    <col min="1" max="1" width="3.5703125" style="192" bestFit="1" customWidth="1"/>
    <col min="2" max="2" width="45.7109375" style="192" customWidth="1"/>
    <col min="3" max="3" width="9.140625" style="135" customWidth="1"/>
    <col min="4" max="4" width="12" style="30" bestFit="1" customWidth="1"/>
    <col min="5" max="5" width="11.7109375" style="731" bestFit="1" customWidth="1"/>
    <col min="6" max="6" width="15.42578125" style="30" bestFit="1" customWidth="1"/>
  </cols>
  <sheetData>
    <row r="1" spans="1:7">
      <c r="A1" s="132"/>
      <c r="C1" s="133"/>
      <c r="D1" s="174"/>
      <c r="E1" s="174"/>
      <c r="F1" s="174"/>
    </row>
    <row r="2" spans="1:7">
      <c r="A2" s="82"/>
      <c r="B2" s="83"/>
      <c r="C2" s="82"/>
      <c r="D2" s="38"/>
      <c r="E2" s="38"/>
      <c r="F2" s="38"/>
    </row>
    <row r="3" spans="1:7" ht="63.75">
      <c r="A3" s="82"/>
      <c r="B3" s="469" t="s">
        <v>3405</v>
      </c>
      <c r="C3" s="82"/>
      <c r="D3" s="38"/>
      <c r="E3" s="38"/>
      <c r="F3" s="38"/>
    </row>
    <row r="4" spans="1:7" ht="25.5">
      <c r="A4" s="82"/>
      <c r="B4" s="47" t="s">
        <v>235</v>
      </c>
      <c r="C4" s="82"/>
      <c r="D4" s="38"/>
      <c r="E4" s="38"/>
      <c r="F4" s="38"/>
    </row>
    <row r="5" spans="1:7">
      <c r="A5" s="82"/>
      <c r="B5" s="47" t="s">
        <v>236</v>
      </c>
      <c r="C5" s="82"/>
      <c r="D5" s="38"/>
      <c r="E5" s="38"/>
      <c r="F5" s="38"/>
    </row>
    <row r="6" spans="1:7">
      <c r="A6" s="82"/>
      <c r="B6" s="83" t="s">
        <v>237</v>
      </c>
      <c r="C6" s="82"/>
      <c r="D6" s="38"/>
      <c r="E6" s="38"/>
      <c r="F6" s="38"/>
    </row>
    <row r="7" spans="1:7">
      <c r="A7" s="82"/>
      <c r="B7" s="47" t="s">
        <v>238</v>
      </c>
      <c r="C7" s="82"/>
      <c r="D7" s="38"/>
      <c r="E7" s="38"/>
      <c r="F7" s="38"/>
    </row>
    <row r="8" spans="1:7">
      <c r="A8" s="82"/>
      <c r="B8" s="47" t="s">
        <v>239</v>
      </c>
      <c r="C8" s="82"/>
      <c r="D8" s="38"/>
      <c r="E8" s="38"/>
      <c r="F8" s="38"/>
    </row>
    <row r="9" spans="1:7" ht="25.5">
      <c r="A9" s="82"/>
      <c r="B9" s="47" t="s">
        <v>240</v>
      </c>
      <c r="C9" s="82"/>
      <c r="D9" s="38"/>
      <c r="E9" s="38"/>
      <c r="F9" s="38"/>
    </row>
    <row r="10" spans="1:7">
      <c r="A10" s="82"/>
      <c r="B10" s="47" t="s">
        <v>241</v>
      </c>
      <c r="C10" s="82"/>
      <c r="D10" s="38"/>
      <c r="E10" s="38"/>
      <c r="F10" s="38"/>
    </row>
    <row r="11" spans="1:7">
      <c r="A11" s="82"/>
      <c r="B11" s="47"/>
      <c r="C11" s="82"/>
      <c r="D11" s="38"/>
      <c r="E11" s="38"/>
      <c r="F11" s="38"/>
    </row>
    <row r="12" spans="1:7" ht="191.25">
      <c r="A12" s="82"/>
      <c r="B12" s="469" t="s">
        <v>3443</v>
      </c>
      <c r="C12" s="133"/>
      <c r="D12" s="142"/>
      <c r="E12" s="142"/>
      <c r="F12" s="142"/>
      <c r="G12" s="11"/>
    </row>
    <row r="13" spans="1:7">
      <c r="A13" s="50"/>
      <c r="B13" s="67"/>
      <c r="C13" s="67"/>
      <c r="D13" s="46"/>
      <c r="E13" s="141"/>
      <c r="F13" s="141"/>
    </row>
    <row r="14" spans="1:7" ht="178.5">
      <c r="A14" s="82"/>
      <c r="B14" s="459" t="s">
        <v>3508</v>
      </c>
      <c r="C14" s="82"/>
      <c r="D14" s="38"/>
      <c r="E14" s="38"/>
      <c r="F14" s="38"/>
    </row>
    <row r="15" spans="1:7">
      <c r="A15" s="50"/>
      <c r="B15" s="47"/>
      <c r="C15" s="67"/>
      <c r="D15" s="46"/>
      <c r="E15" s="43"/>
      <c r="F15" s="141"/>
    </row>
    <row r="16" spans="1:7" ht="114.75">
      <c r="A16" s="50"/>
      <c r="B16" s="67" t="s">
        <v>242</v>
      </c>
      <c r="C16" s="50"/>
      <c r="D16" s="38"/>
      <c r="E16" s="43"/>
      <c r="F16" s="141"/>
    </row>
    <row r="17" spans="1:6" ht="114.75">
      <c r="A17" s="50"/>
      <c r="B17" s="67" t="s">
        <v>242</v>
      </c>
      <c r="C17" s="50"/>
      <c r="D17" s="38"/>
      <c r="E17" s="43"/>
      <c r="F17" s="141"/>
    </row>
    <row r="18" spans="1:6">
      <c r="A18" s="50"/>
      <c r="B18" s="67"/>
      <c r="C18" s="67"/>
      <c r="D18" s="46"/>
      <c r="E18" s="43"/>
      <c r="F18" s="141"/>
    </row>
    <row r="19" spans="1:6">
      <c r="A19" s="50"/>
      <c r="B19" s="67"/>
      <c r="C19" s="50"/>
      <c r="D19" s="38"/>
      <c r="E19" s="43"/>
      <c r="F19" s="141"/>
    </row>
    <row r="20" spans="1:6">
      <c r="A20" s="50"/>
      <c r="B20" s="67"/>
      <c r="C20" s="50"/>
      <c r="D20" s="38"/>
      <c r="E20" s="43"/>
      <c r="F20" s="141"/>
    </row>
    <row r="21" spans="1:6">
      <c r="A21" s="721" t="s">
        <v>246</v>
      </c>
      <c r="B21" s="721" t="s">
        <v>234</v>
      </c>
      <c r="C21" s="722" t="s">
        <v>231</v>
      </c>
      <c r="D21" s="723" t="s">
        <v>89</v>
      </c>
      <c r="E21" s="724" t="s">
        <v>90</v>
      </c>
      <c r="F21" s="723" t="s">
        <v>91</v>
      </c>
    </row>
    <row r="22" spans="1:6">
      <c r="A22" s="50"/>
      <c r="B22" s="67"/>
      <c r="C22" s="67"/>
      <c r="D22" s="46"/>
      <c r="E22" s="725"/>
      <c r="F22" s="141"/>
    </row>
    <row r="23" spans="1:6" ht="63.75">
      <c r="A23" s="47" t="s">
        <v>1</v>
      </c>
      <c r="B23" s="67" t="s">
        <v>317</v>
      </c>
      <c r="C23" s="50"/>
      <c r="D23" s="38"/>
      <c r="E23" s="725"/>
      <c r="F23" s="141"/>
    </row>
    <row r="24" spans="1:6">
      <c r="A24" s="50"/>
      <c r="B24" s="67" t="s">
        <v>243</v>
      </c>
      <c r="C24" s="67" t="s">
        <v>104</v>
      </c>
      <c r="D24" s="46">
        <v>3</v>
      </c>
      <c r="E24" s="725"/>
      <c r="F24" s="141">
        <f>D24*E24</f>
        <v>0</v>
      </c>
    </row>
    <row r="25" spans="1:6">
      <c r="A25" s="50"/>
      <c r="B25" s="67"/>
      <c r="C25" s="67"/>
      <c r="D25" s="46"/>
      <c r="E25" s="726"/>
      <c r="F25" s="141"/>
    </row>
    <row r="26" spans="1:6" ht="191.25">
      <c r="A26" s="47" t="s">
        <v>94</v>
      </c>
      <c r="B26" s="67" t="s">
        <v>845</v>
      </c>
      <c r="C26" s="50"/>
      <c r="D26" s="38"/>
      <c r="E26" s="725"/>
      <c r="F26" s="141"/>
    </row>
    <row r="27" spans="1:6">
      <c r="A27" s="50"/>
      <c r="B27" s="67" t="s">
        <v>243</v>
      </c>
      <c r="C27" s="67" t="s">
        <v>104</v>
      </c>
      <c r="D27" s="46">
        <v>840</v>
      </c>
      <c r="E27" s="726"/>
      <c r="F27" s="141">
        <f>D27*E27</f>
        <v>0</v>
      </c>
    </row>
    <row r="28" spans="1:6">
      <c r="A28" s="50"/>
      <c r="B28" s="67" t="s">
        <v>244</v>
      </c>
      <c r="C28" s="67" t="s">
        <v>103</v>
      </c>
      <c r="D28" s="46">
        <v>300</v>
      </c>
      <c r="E28" s="726"/>
      <c r="F28" s="141">
        <f>D28*E28</f>
        <v>0</v>
      </c>
    </row>
    <row r="29" spans="1:6">
      <c r="A29" s="50"/>
      <c r="B29" s="67"/>
      <c r="C29" s="50"/>
      <c r="D29" s="38"/>
      <c r="E29" s="725"/>
      <c r="F29" s="141"/>
    </row>
    <row r="30" spans="1:6" ht="191.25">
      <c r="A30" s="47" t="s">
        <v>97</v>
      </c>
      <c r="B30" s="67" t="s">
        <v>262</v>
      </c>
      <c r="C30" s="67"/>
      <c r="D30" s="46"/>
      <c r="E30" s="725"/>
      <c r="F30" s="141"/>
    </row>
    <row r="31" spans="1:6">
      <c r="A31" s="50"/>
      <c r="B31" s="67" t="s">
        <v>243</v>
      </c>
      <c r="C31" s="50" t="s">
        <v>104</v>
      </c>
      <c r="D31" s="38">
        <v>3</v>
      </c>
      <c r="E31" s="727"/>
      <c r="F31" s="141">
        <f>D31*E31</f>
        <v>0</v>
      </c>
    </row>
    <row r="32" spans="1:6">
      <c r="A32" s="50"/>
      <c r="B32" s="67" t="s">
        <v>244</v>
      </c>
      <c r="C32" s="50" t="s">
        <v>103</v>
      </c>
      <c r="D32" s="38">
        <v>10</v>
      </c>
      <c r="E32" s="725"/>
      <c r="F32" s="141">
        <f>D32*E32</f>
        <v>0</v>
      </c>
    </row>
    <row r="33" spans="1:6">
      <c r="A33" s="50"/>
      <c r="B33" s="67"/>
      <c r="C33" s="67"/>
      <c r="D33" s="46"/>
      <c r="E33" s="725"/>
      <c r="F33" s="141"/>
    </row>
    <row r="34" spans="1:6" ht="191.25">
      <c r="A34" s="50" t="s">
        <v>98</v>
      </c>
      <c r="B34" s="67" t="s">
        <v>302</v>
      </c>
      <c r="C34" s="67"/>
      <c r="D34" s="46"/>
      <c r="E34" s="725"/>
      <c r="F34" s="141"/>
    </row>
    <row r="35" spans="1:6">
      <c r="A35" s="50"/>
      <c r="B35" s="67" t="s">
        <v>243</v>
      </c>
      <c r="C35" s="50" t="s">
        <v>104</v>
      </c>
      <c r="D35" s="46">
        <v>12.5</v>
      </c>
      <c r="E35" s="725"/>
      <c r="F35" s="141">
        <f>D35*E35</f>
        <v>0</v>
      </c>
    </row>
    <row r="36" spans="1:6">
      <c r="A36" s="50"/>
      <c r="B36" s="67" t="s">
        <v>244</v>
      </c>
      <c r="C36" s="50" t="s">
        <v>103</v>
      </c>
      <c r="D36" s="46">
        <v>60</v>
      </c>
      <c r="E36" s="725"/>
      <c r="F36" s="141">
        <f>D36*E36</f>
        <v>0</v>
      </c>
    </row>
    <row r="37" spans="1:6">
      <c r="A37" s="50"/>
      <c r="B37" s="67"/>
      <c r="C37" s="67"/>
      <c r="D37" s="46"/>
      <c r="E37" s="725"/>
      <c r="F37" s="141"/>
    </row>
    <row r="38" spans="1:6" ht="63.75">
      <c r="A38" s="50" t="s">
        <v>101</v>
      </c>
      <c r="B38" s="53" t="s">
        <v>428</v>
      </c>
      <c r="C38" s="171"/>
      <c r="D38" s="172"/>
      <c r="E38" s="725"/>
      <c r="F38" s="141"/>
    </row>
    <row r="39" spans="1:6">
      <c r="A39" s="50"/>
      <c r="B39" s="53" t="s">
        <v>429</v>
      </c>
      <c r="C39" s="171" t="s">
        <v>103</v>
      </c>
      <c r="D39" s="172">
        <v>500</v>
      </c>
      <c r="E39" s="725"/>
      <c r="F39" s="141">
        <f>D39*E39</f>
        <v>0</v>
      </c>
    </row>
    <row r="40" spans="1:6" ht="25.5">
      <c r="A40" s="50"/>
      <c r="B40" s="53" t="s">
        <v>430</v>
      </c>
      <c r="C40" s="171" t="s">
        <v>104</v>
      </c>
      <c r="D40" s="172">
        <v>300</v>
      </c>
      <c r="E40" s="725"/>
      <c r="F40" s="141">
        <f>D40*E40</f>
        <v>0</v>
      </c>
    </row>
    <row r="41" spans="1:6">
      <c r="A41" s="50"/>
      <c r="B41" s="694" t="s">
        <v>3941</v>
      </c>
      <c r="C41" s="171" t="s">
        <v>265</v>
      </c>
      <c r="D41" s="172">
        <v>8000</v>
      </c>
      <c r="E41" s="725"/>
      <c r="F41" s="141">
        <f>D41*E41</f>
        <v>0</v>
      </c>
    </row>
    <row r="42" spans="1:6">
      <c r="A42" s="50"/>
      <c r="B42" s="67"/>
      <c r="C42" s="67"/>
      <c r="D42" s="46"/>
      <c r="E42" s="725"/>
      <c r="F42" s="141"/>
    </row>
    <row r="43" spans="1:6" ht="140.25">
      <c r="A43" s="47" t="s">
        <v>110</v>
      </c>
      <c r="B43" s="67" t="s">
        <v>247</v>
      </c>
      <c r="C43" s="67"/>
      <c r="D43" s="46"/>
      <c r="E43" s="725"/>
      <c r="F43" s="141"/>
    </row>
    <row r="44" spans="1:6">
      <c r="A44" s="50"/>
      <c r="B44" s="67" t="s">
        <v>243</v>
      </c>
      <c r="C44" s="67" t="s">
        <v>104</v>
      </c>
      <c r="D44" s="46">
        <v>54</v>
      </c>
      <c r="E44" s="726"/>
      <c r="F44" s="141">
        <f>D44*E44</f>
        <v>0</v>
      </c>
    </row>
    <row r="45" spans="1:6">
      <c r="A45" s="50"/>
      <c r="B45" s="67"/>
      <c r="C45" s="50"/>
      <c r="D45" s="38"/>
      <c r="E45" s="725"/>
      <c r="F45" s="141"/>
    </row>
    <row r="46" spans="1:6" ht="63.75">
      <c r="A46" s="47" t="s">
        <v>116</v>
      </c>
      <c r="B46" s="47" t="s">
        <v>261</v>
      </c>
      <c r="C46" s="67"/>
      <c r="D46" s="46"/>
      <c r="E46" s="725"/>
      <c r="F46" s="141"/>
    </row>
    <row r="47" spans="1:6">
      <c r="A47" s="50"/>
      <c r="B47" s="47" t="s">
        <v>243</v>
      </c>
      <c r="C47" s="67" t="s">
        <v>104</v>
      </c>
      <c r="D47" s="46">
        <v>54</v>
      </c>
      <c r="E47" s="725"/>
      <c r="F47" s="43">
        <f>D47*E47</f>
        <v>0</v>
      </c>
    </row>
    <row r="48" spans="1:6">
      <c r="A48" s="50"/>
      <c r="B48" s="136"/>
      <c r="C48" s="134"/>
      <c r="D48" s="46"/>
      <c r="E48" s="727"/>
      <c r="F48" s="38">
        <f>D48*E48</f>
        <v>0</v>
      </c>
    </row>
    <row r="49" spans="1:6" ht="204">
      <c r="A49" s="50" t="s">
        <v>120</v>
      </c>
      <c r="B49" s="67" t="s">
        <v>249</v>
      </c>
      <c r="C49" s="67"/>
      <c r="D49" s="38"/>
      <c r="E49" s="727"/>
      <c r="F49" s="38"/>
    </row>
    <row r="50" spans="1:6" ht="14.25">
      <c r="A50" s="50"/>
      <c r="B50" s="67" t="s">
        <v>248</v>
      </c>
      <c r="C50" s="67"/>
      <c r="D50" s="38"/>
      <c r="E50" s="727"/>
      <c r="F50" s="38"/>
    </row>
    <row r="51" spans="1:6">
      <c r="A51" s="50"/>
      <c r="B51" s="67" t="s">
        <v>243</v>
      </c>
      <c r="C51" s="67" t="s">
        <v>104</v>
      </c>
      <c r="D51" s="38">
        <v>20</v>
      </c>
      <c r="E51" s="727"/>
      <c r="F51" s="38">
        <f>D51*E51</f>
        <v>0</v>
      </c>
    </row>
    <row r="52" spans="1:6">
      <c r="A52" s="50"/>
      <c r="B52" s="67" t="s">
        <v>244</v>
      </c>
      <c r="C52" s="67" t="s">
        <v>103</v>
      </c>
      <c r="D52" s="38">
        <v>200</v>
      </c>
      <c r="E52" s="727"/>
      <c r="F52" s="38">
        <f>D52*E52</f>
        <v>0</v>
      </c>
    </row>
    <row r="53" spans="1:6">
      <c r="A53" s="50"/>
      <c r="B53" s="83"/>
      <c r="C53" s="82"/>
      <c r="D53" s="38"/>
      <c r="E53" s="727"/>
      <c r="F53" s="38"/>
    </row>
    <row r="54" spans="1:6" ht="216.75">
      <c r="A54" s="50" t="s">
        <v>123</v>
      </c>
      <c r="B54" s="67" t="s">
        <v>303</v>
      </c>
      <c r="C54" s="82"/>
      <c r="D54" s="38"/>
      <c r="E54" s="727"/>
      <c r="F54" s="38"/>
    </row>
    <row r="55" spans="1:6">
      <c r="A55" s="50"/>
      <c r="B55" s="67" t="s">
        <v>243</v>
      </c>
      <c r="C55" s="67" t="s">
        <v>104</v>
      </c>
      <c r="D55" s="38">
        <v>15</v>
      </c>
      <c r="E55" s="727"/>
      <c r="F55" s="38">
        <f>D55*E55</f>
        <v>0</v>
      </c>
    </row>
    <row r="56" spans="1:6">
      <c r="A56" s="50"/>
      <c r="B56" s="67" t="s">
        <v>244</v>
      </c>
      <c r="C56" s="67" t="s">
        <v>103</v>
      </c>
      <c r="D56" s="38">
        <v>150</v>
      </c>
      <c r="E56" s="727"/>
      <c r="F56" s="38">
        <f>D56*E56</f>
        <v>0</v>
      </c>
    </row>
    <row r="57" spans="1:6">
      <c r="A57" s="50"/>
      <c r="B57" s="67"/>
      <c r="C57" s="67"/>
      <c r="D57" s="38"/>
      <c r="E57" s="727"/>
      <c r="F57" s="38"/>
    </row>
    <row r="58" spans="1:6" ht="204">
      <c r="A58" s="50" t="s">
        <v>124</v>
      </c>
      <c r="B58" s="67" t="s">
        <v>846</v>
      </c>
      <c r="C58" s="144"/>
      <c r="D58" s="38"/>
      <c r="E58" s="727"/>
      <c r="F58" s="38"/>
    </row>
    <row r="59" spans="1:6">
      <c r="A59" s="50"/>
      <c r="B59" s="67" t="s">
        <v>243</v>
      </c>
      <c r="C59" s="67" t="s">
        <v>104</v>
      </c>
      <c r="D59" s="38">
        <v>1500</v>
      </c>
      <c r="E59" s="727"/>
      <c r="F59" s="38">
        <f>D59*E59</f>
        <v>0</v>
      </c>
    </row>
    <row r="60" spans="1:6">
      <c r="A60" s="50"/>
      <c r="B60" s="67" t="s">
        <v>244</v>
      </c>
      <c r="C60" s="67" t="s">
        <v>103</v>
      </c>
      <c r="D60" s="38">
        <v>11836</v>
      </c>
      <c r="E60" s="727"/>
      <c r="F60" s="38">
        <f>D60*E60</f>
        <v>0</v>
      </c>
    </row>
    <row r="61" spans="1:6">
      <c r="A61" s="50"/>
      <c r="B61" s="83"/>
      <c r="C61" s="82"/>
      <c r="D61" s="38"/>
      <c r="E61" s="727"/>
      <c r="F61" s="38"/>
    </row>
    <row r="62" spans="1:6" ht="204">
      <c r="A62" s="50" t="s">
        <v>126</v>
      </c>
      <c r="B62" s="67" t="s">
        <v>467</v>
      </c>
      <c r="C62" s="144"/>
      <c r="D62" s="38"/>
      <c r="E62" s="727"/>
      <c r="F62" s="38"/>
    </row>
    <row r="63" spans="1:6">
      <c r="A63" s="50"/>
      <c r="B63" s="67" t="s">
        <v>243</v>
      </c>
      <c r="C63" s="67" t="s">
        <v>104</v>
      </c>
      <c r="D63" s="38">
        <v>118</v>
      </c>
      <c r="E63" s="727"/>
      <c r="F63" s="38">
        <f>D63*E63</f>
        <v>0</v>
      </c>
    </row>
    <row r="64" spans="1:6">
      <c r="A64" s="50"/>
      <c r="B64" s="67" t="s">
        <v>244</v>
      </c>
      <c r="C64" s="67" t="s">
        <v>103</v>
      </c>
      <c r="D64" s="38">
        <v>1176</v>
      </c>
      <c r="E64" s="727"/>
      <c r="F64" s="38">
        <f>D64*E64</f>
        <v>0</v>
      </c>
    </row>
    <row r="65" spans="1:6">
      <c r="A65" s="50"/>
      <c r="B65" s="83"/>
      <c r="C65" s="82"/>
      <c r="D65" s="38"/>
      <c r="E65" s="727"/>
      <c r="F65" s="38"/>
    </row>
    <row r="66" spans="1:6" ht="204">
      <c r="A66" s="50" t="s">
        <v>127</v>
      </c>
      <c r="B66" s="67" t="s">
        <v>468</v>
      </c>
      <c r="C66" s="144"/>
      <c r="D66" s="38"/>
      <c r="E66" s="727"/>
      <c r="F66" s="38"/>
    </row>
    <row r="67" spans="1:6">
      <c r="A67" s="50"/>
      <c r="B67" s="67" t="s">
        <v>243</v>
      </c>
      <c r="C67" s="67" t="s">
        <v>104</v>
      </c>
      <c r="D67" s="38">
        <v>110</v>
      </c>
      <c r="E67" s="727"/>
      <c r="F67" s="38">
        <f>D67*E67</f>
        <v>0</v>
      </c>
    </row>
    <row r="68" spans="1:6">
      <c r="A68" s="50"/>
      <c r="B68" s="67" t="s">
        <v>244</v>
      </c>
      <c r="C68" s="67" t="s">
        <v>103</v>
      </c>
      <c r="D68" s="38">
        <v>1078</v>
      </c>
      <c r="E68" s="727"/>
      <c r="F68" s="38">
        <f>D68*E68</f>
        <v>0</v>
      </c>
    </row>
    <row r="69" spans="1:6">
      <c r="A69" s="50"/>
      <c r="B69" s="83"/>
      <c r="C69" s="82"/>
      <c r="D69" s="38"/>
      <c r="E69" s="727"/>
      <c r="F69" s="38"/>
    </row>
    <row r="70" spans="1:6" ht="191.25">
      <c r="A70" s="50" t="s">
        <v>128</v>
      </c>
      <c r="B70" s="67" t="s">
        <v>250</v>
      </c>
      <c r="C70" s="82"/>
      <c r="D70" s="38"/>
      <c r="E70" s="727"/>
      <c r="F70" s="38">
        <f>D70*E70</f>
        <v>0</v>
      </c>
    </row>
    <row r="71" spans="1:6">
      <c r="A71" s="50"/>
      <c r="B71" s="67" t="s">
        <v>243</v>
      </c>
      <c r="C71" s="67" t="s">
        <v>104</v>
      </c>
      <c r="D71" s="38">
        <v>260.60000000000002</v>
      </c>
      <c r="E71" s="727"/>
      <c r="F71" s="38">
        <f>D71*E71</f>
        <v>0</v>
      </c>
    </row>
    <row r="72" spans="1:6">
      <c r="A72" s="50"/>
      <c r="B72" s="67" t="s">
        <v>244</v>
      </c>
      <c r="C72" s="67" t="s">
        <v>103</v>
      </c>
      <c r="D72" s="38">
        <v>1080</v>
      </c>
      <c r="E72" s="727"/>
      <c r="F72" s="38">
        <f>D72*E72</f>
        <v>0</v>
      </c>
    </row>
    <row r="73" spans="1:6">
      <c r="A73" s="50"/>
      <c r="B73" s="83"/>
      <c r="C73" s="82"/>
      <c r="D73" s="38"/>
      <c r="E73" s="727"/>
      <c r="F73" s="38">
        <f>D73*E73</f>
        <v>0</v>
      </c>
    </row>
    <row r="74" spans="1:6" ht="229.5">
      <c r="A74" s="50" t="s">
        <v>129</v>
      </c>
      <c r="B74" s="67" t="s">
        <v>251</v>
      </c>
      <c r="C74" s="82"/>
      <c r="D74" s="38"/>
      <c r="E74" s="727"/>
      <c r="F74" s="38"/>
    </row>
    <row r="75" spans="1:6">
      <c r="A75" s="50"/>
      <c r="B75" s="67" t="s">
        <v>243</v>
      </c>
      <c r="C75" s="67" t="s">
        <v>104</v>
      </c>
      <c r="D75" s="38">
        <v>12.4</v>
      </c>
      <c r="E75" s="727"/>
      <c r="F75" s="38">
        <f>D75*E75</f>
        <v>0</v>
      </c>
    </row>
    <row r="76" spans="1:6">
      <c r="A76" s="50"/>
      <c r="B76" s="67" t="s">
        <v>244</v>
      </c>
      <c r="C76" s="67" t="s">
        <v>103</v>
      </c>
      <c r="D76" s="38">
        <v>148.80000000000001</v>
      </c>
      <c r="E76" s="727"/>
      <c r="F76" s="38">
        <f>D76*E76</f>
        <v>0</v>
      </c>
    </row>
    <row r="77" spans="1:6">
      <c r="A77" s="50"/>
      <c r="B77" s="143"/>
      <c r="C77" s="82"/>
      <c r="D77" s="38"/>
      <c r="E77" s="727"/>
      <c r="F77" s="38"/>
    </row>
    <row r="78" spans="1:6" ht="204">
      <c r="A78" s="50" t="s">
        <v>130</v>
      </c>
      <c r="B78" s="67" t="s">
        <v>252</v>
      </c>
      <c r="C78" s="82"/>
      <c r="D78" s="38"/>
      <c r="E78" s="727"/>
      <c r="F78" s="38"/>
    </row>
    <row r="79" spans="1:6">
      <c r="A79" s="50"/>
      <c r="B79" s="67" t="s">
        <v>243</v>
      </c>
      <c r="C79" s="67" t="s">
        <v>104</v>
      </c>
      <c r="D79" s="38">
        <v>11</v>
      </c>
      <c r="E79" s="727"/>
      <c r="F79" s="38">
        <f>D79*E79</f>
        <v>0</v>
      </c>
    </row>
    <row r="80" spans="1:6">
      <c r="A80" s="50"/>
      <c r="B80" s="67" t="s">
        <v>244</v>
      </c>
      <c r="C80" s="67" t="s">
        <v>103</v>
      </c>
      <c r="D80" s="38">
        <v>60</v>
      </c>
      <c r="E80" s="727"/>
      <c r="F80" s="38">
        <f>D80*E80</f>
        <v>0</v>
      </c>
    </row>
    <row r="81" spans="1:6">
      <c r="A81" s="50"/>
      <c r="B81" s="143"/>
      <c r="C81" s="82"/>
      <c r="D81" s="38"/>
      <c r="E81" s="727"/>
      <c r="F81" s="38"/>
    </row>
    <row r="82" spans="1:6" ht="216.75">
      <c r="A82" s="50" t="s">
        <v>133</v>
      </c>
      <c r="B82" s="67" t="s">
        <v>847</v>
      </c>
      <c r="C82" s="82"/>
      <c r="D82" s="38"/>
      <c r="E82" s="727"/>
      <c r="F82" s="38"/>
    </row>
    <row r="83" spans="1:6">
      <c r="A83" s="50"/>
      <c r="B83" s="67" t="s">
        <v>243</v>
      </c>
      <c r="C83" s="67" t="s">
        <v>104</v>
      </c>
      <c r="D83" s="38">
        <v>2595</v>
      </c>
      <c r="E83" s="727"/>
      <c r="F83" s="38">
        <f>D83*E83</f>
        <v>0</v>
      </c>
    </row>
    <row r="84" spans="1:6">
      <c r="A84" s="50"/>
      <c r="B84" s="67" t="s">
        <v>244</v>
      </c>
      <c r="C84" s="67" t="s">
        <v>103</v>
      </c>
      <c r="D84" s="38">
        <v>8652</v>
      </c>
      <c r="E84" s="727"/>
      <c r="F84" s="38">
        <f>D84*E84</f>
        <v>0</v>
      </c>
    </row>
    <row r="85" spans="1:6">
      <c r="A85" s="50"/>
      <c r="B85" s="143"/>
      <c r="C85" s="82"/>
      <c r="D85" s="38"/>
      <c r="E85" s="727"/>
      <c r="F85" s="38"/>
    </row>
    <row r="86" spans="1:6" ht="229.5">
      <c r="A86" s="50" t="s">
        <v>135</v>
      </c>
      <c r="B86" s="67" t="s">
        <v>253</v>
      </c>
      <c r="C86" s="82"/>
      <c r="D86" s="38"/>
      <c r="E86" s="727"/>
      <c r="F86" s="38"/>
    </row>
    <row r="87" spans="1:6">
      <c r="A87" s="50"/>
      <c r="B87" s="67" t="s">
        <v>243</v>
      </c>
      <c r="C87" s="67" t="s">
        <v>104</v>
      </c>
      <c r="D87" s="38">
        <v>330</v>
      </c>
      <c r="E87" s="727"/>
      <c r="F87" s="38">
        <f>D87*E87</f>
        <v>0</v>
      </c>
    </row>
    <row r="88" spans="1:6">
      <c r="A88" s="50"/>
      <c r="B88" s="67" t="s">
        <v>244</v>
      </c>
      <c r="C88" s="67" t="s">
        <v>103</v>
      </c>
      <c r="D88" s="38">
        <v>1125</v>
      </c>
      <c r="E88" s="727"/>
      <c r="F88" s="38">
        <f>D88*E88</f>
        <v>0</v>
      </c>
    </row>
    <row r="89" spans="1:6">
      <c r="A89" s="50"/>
      <c r="B89" s="67"/>
      <c r="C89" s="82"/>
      <c r="D89" s="38"/>
      <c r="E89" s="727"/>
      <c r="F89" s="38"/>
    </row>
    <row r="90" spans="1:6" ht="229.5">
      <c r="A90" s="50" t="s">
        <v>136</v>
      </c>
      <c r="B90" s="67" t="s">
        <v>254</v>
      </c>
      <c r="C90" s="82"/>
      <c r="D90" s="38"/>
      <c r="E90" s="727"/>
      <c r="F90" s="38"/>
    </row>
    <row r="91" spans="1:6">
      <c r="A91" s="50"/>
      <c r="B91" s="67" t="s">
        <v>243</v>
      </c>
      <c r="C91" s="67" t="s">
        <v>104</v>
      </c>
      <c r="D91" s="38">
        <v>120</v>
      </c>
      <c r="E91" s="727"/>
      <c r="F91" s="38">
        <f>D91*E91</f>
        <v>0</v>
      </c>
    </row>
    <row r="92" spans="1:6">
      <c r="A92" s="50"/>
      <c r="B92" s="67" t="s">
        <v>244</v>
      </c>
      <c r="C92" s="67" t="s">
        <v>103</v>
      </c>
      <c r="D92" s="38">
        <v>600</v>
      </c>
      <c r="E92" s="727"/>
      <c r="F92" s="38">
        <f>D92*E92</f>
        <v>0</v>
      </c>
    </row>
    <row r="93" spans="1:6">
      <c r="A93" s="50"/>
      <c r="B93" s="143"/>
      <c r="C93" s="82"/>
      <c r="D93" s="38"/>
      <c r="E93" s="727"/>
      <c r="F93" s="38">
        <f t="shared" ref="F93:F98" si="0">D93*E93</f>
        <v>0</v>
      </c>
    </row>
    <row r="94" spans="1:6" ht="229.5">
      <c r="A94" s="454" t="s">
        <v>137</v>
      </c>
      <c r="B94" s="67" t="s">
        <v>304</v>
      </c>
      <c r="C94" s="82"/>
      <c r="D94" s="38"/>
      <c r="E94" s="727"/>
      <c r="F94" s="38">
        <f t="shared" si="0"/>
        <v>0</v>
      </c>
    </row>
    <row r="95" spans="1:6">
      <c r="A95" s="50"/>
      <c r="B95" s="67" t="s">
        <v>243</v>
      </c>
      <c r="C95" s="67" t="s">
        <v>104</v>
      </c>
      <c r="D95" s="38">
        <v>10</v>
      </c>
      <c r="E95" s="727"/>
      <c r="F95" s="38">
        <f t="shared" si="0"/>
        <v>0</v>
      </c>
    </row>
    <row r="96" spans="1:6">
      <c r="A96" s="50"/>
      <c r="B96" s="67" t="s">
        <v>244</v>
      </c>
      <c r="C96" s="67" t="s">
        <v>103</v>
      </c>
      <c r="D96" s="38">
        <v>50</v>
      </c>
      <c r="E96" s="727"/>
      <c r="F96" s="38">
        <f t="shared" si="0"/>
        <v>0</v>
      </c>
    </row>
    <row r="97" spans="1:6">
      <c r="A97" s="50"/>
      <c r="B97" s="143"/>
      <c r="C97" s="82"/>
      <c r="D97" s="38"/>
      <c r="E97" s="727"/>
      <c r="F97" s="38">
        <f t="shared" si="0"/>
        <v>0</v>
      </c>
    </row>
    <row r="98" spans="1:6" ht="216.75">
      <c r="A98" s="50" t="s">
        <v>139</v>
      </c>
      <c r="B98" s="67" t="s">
        <v>255</v>
      </c>
      <c r="C98" s="82"/>
      <c r="D98" s="38"/>
      <c r="E98" s="727"/>
      <c r="F98" s="38">
        <f t="shared" si="0"/>
        <v>0</v>
      </c>
    </row>
    <row r="99" spans="1:6">
      <c r="A99" s="50"/>
      <c r="B99" s="67" t="s">
        <v>243</v>
      </c>
      <c r="C99" s="67" t="s">
        <v>104</v>
      </c>
      <c r="D99" s="38">
        <v>26</v>
      </c>
      <c r="E99" s="727"/>
      <c r="F99" s="38">
        <f>D99*E99</f>
        <v>0</v>
      </c>
    </row>
    <row r="100" spans="1:6">
      <c r="A100" s="50"/>
      <c r="B100" s="67" t="s">
        <v>244</v>
      </c>
      <c r="C100" s="67" t="s">
        <v>103</v>
      </c>
      <c r="D100" s="38">
        <v>252</v>
      </c>
      <c r="E100" s="727"/>
      <c r="F100" s="38">
        <f>D100*E100</f>
        <v>0</v>
      </c>
    </row>
    <row r="101" spans="1:6">
      <c r="A101" s="50"/>
      <c r="B101" s="143"/>
      <c r="C101" s="82"/>
      <c r="D101" s="38"/>
      <c r="E101" s="727"/>
      <c r="F101" s="38">
        <f>D101*E101</f>
        <v>0</v>
      </c>
    </row>
    <row r="102" spans="1:6" ht="204">
      <c r="A102" s="47" t="s">
        <v>141</v>
      </c>
      <c r="B102" s="67" t="s">
        <v>256</v>
      </c>
      <c r="C102" s="82"/>
      <c r="D102" s="38"/>
      <c r="E102" s="727"/>
      <c r="F102" s="38">
        <f>D102*E102</f>
        <v>0</v>
      </c>
    </row>
    <row r="103" spans="1:6">
      <c r="A103" s="50"/>
      <c r="B103" s="47" t="s">
        <v>243</v>
      </c>
      <c r="C103" s="67" t="s">
        <v>104</v>
      </c>
      <c r="D103" s="38">
        <v>30</v>
      </c>
      <c r="E103" s="727"/>
      <c r="F103" s="38">
        <f t="shared" ref="F103:F124" si="1">D103*E103</f>
        <v>0</v>
      </c>
    </row>
    <row r="104" spans="1:6">
      <c r="A104" s="50"/>
      <c r="B104" s="47" t="s">
        <v>244</v>
      </c>
      <c r="C104" s="67" t="s">
        <v>103</v>
      </c>
      <c r="D104" s="38">
        <v>480</v>
      </c>
      <c r="E104" s="727"/>
      <c r="F104" s="38">
        <f t="shared" si="1"/>
        <v>0</v>
      </c>
    </row>
    <row r="105" spans="1:6">
      <c r="A105" s="137"/>
      <c r="B105" s="83"/>
      <c r="C105" s="82"/>
      <c r="D105" s="38"/>
      <c r="E105" s="727"/>
      <c r="F105" s="38">
        <f t="shared" si="1"/>
        <v>0</v>
      </c>
    </row>
    <row r="106" spans="1:6" ht="204">
      <c r="A106" s="47" t="s">
        <v>143</v>
      </c>
      <c r="B106" s="47" t="s">
        <v>257</v>
      </c>
      <c r="C106" s="82"/>
      <c r="D106" s="38"/>
      <c r="E106" s="727"/>
      <c r="F106" s="38">
        <f t="shared" si="1"/>
        <v>0</v>
      </c>
    </row>
    <row r="107" spans="1:6">
      <c r="A107" s="50"/>
      <c r="B107" s="47" t="s">
        <v>243</v>
      </c>
      <c r="C107" s="50" t="s">
        <v>104</v>
      </c>
      <c r="D107" s="38">
        <v>30</v>
      </c>
      <c r="E107" s="727"/>
      <c r="F107" s="38">
        <f t="shared" si="1"/>
        <v>0</v>
      </c>
    </row>
    <row r="108" spans="1:6">
      <c r="A108" s="50"/>
      <c r="B108" s="47" t="s">
        <v>244</v>
      </c>
      <c r="C108" s="50" t="s">
        <v>103</v>
      </c>
      <c r="D108" s="38">
        <v>480</v>
      </c>
      <c r="E108" s="727"/>
      <c r="F108" s="38">
        <f t="shared" si="1"/>
        <v>0</v>
      </c>
    </row>
    <row r="109" spans="1:6">
      <c r="A109" s="50"/>
      <c r="B109" s="47"/>
      <c r="C109" s="82"/>
      <c r="D109" s="38"/>
      <c r="E109" s="727"/>
      <c r="F109" s="38">
        <f t="shared" si="1"/>
        <v>0</v>
      </c>
    </row>
    <row r="110" spans="1:6" ht="204">
      <c r="A110" s="47" t="s">
        <v>145</v>
      </c>
      <c r="B110" s="47" t="s">
        <v>258</v>
      </c>
      <c r="C110" s="82"/>
      <c r="D110" s="38"/>
      <c r="E110" s="727"/>
      <c r="F110" s="38">
        <f t="shared" si="1"/>
        <v>0</v>
      </c>
    </row>
    <row r="111" spans="1:6">
      <c r="A111" s="50"/>
      <c r="B111" s="67" t="s">
        <v>243</v>
      </c>
      <c r="C111" s="50" t="s">
        <v>104</v>
      </c>
      <c r="D111" s="46">
        <v>5</v>
      </c>
      <c r="E111" s="728"/>
      <c r="F111" s="46">
        <f t="shared" si="1"/>
        <v>0</v>
      </c>
    </row>
    <row r="112" spans="1:6">
      <c r="A112" s="50"/>
      <c r="B112" s="67" t="s">
        <v>244</v>
      </c>
      <c r="C112" s="67" t="s">
        <v>103</v>
      </c>
      <c r="D112" s="46">
        <v>125</v>
      </c>
      <c r="E112" s="726"/>
      <c r="F112" s="141">
        <f t="shared" si="1"/>
        <v>0</v>
      </c>
    </row>
    <row r="113" spans="1:6">
      <c r="A113" s="50"/>
      <c r="B113" s="47"/>
      <c r="C113" s="82"/>
      <c r="D113" s="38"/>
      <c r="E113" s="727"/>
      <c r="F113" s="38">
        <f t="shared" si="1"/>
        <v>0</v>
      </c>
    </row>
    <row r="114" spans="1:6" ht="89.25">
      <c r="A114" s="50" t="s">
        <v>146</v>
      </c>
      <c r="B114" s="151" t="s">
        <v>469</v>
      </c>
      <c r="C114" s="65"/>
      <c r="D114" s="46"/>
      <c r="E114" s="725"/>
      <c r="F114" s="141">
        <f t="shared" si="1"/>
        <v>0</v>
      </c>
    </row>
    <row r="115" spans="1:6">
      <c r="A115" s="50"/>
      <c r="B115" s="151"/>
      <c r="C115" s="68" t="s">
        <v>93</v>
      </c>
      <c r="D115" s="46">
        <v>800</v>
      </c>
      <c r="E115" s="725"/>
      <c r="F115" s="141">
        <f>D115*E115</f>
        <v>0</v>
      </c>
    </row>
    <row r="116" spans="1:6">
      <c r="A116" s="50"/>
      <c r="B116" s="67"/>
      <c r="C116" s="67"/>
      <c r="D116" s="46"/>
      <c r="E116" s="725"/>
      <c r="F116" s="141"/>
    </row>
    <row r="117" spans="1:6" ht="216.75">
      <c r="A117" s="50" t="s">
        <v>148</v>
      </c>
      <c r="B117" s="67" t="s">
        <v>470</v>
      </c>
      <c r="C117" s="67"/>
      <c r="D117" s="46"/>
      <c r="E117" s="725"/>
      <c r="F117" s="141"/>
    </row>
    <row r="118" spans="1:6">
      <c r="A118" s="50"/>
      <c r="B118" s="67" t="s">
        <v>243</v>
      </c>
      <c r="C118" s="50" t="s">
        <v>104</v>
      </c>
      <c r="D118" s="46">
        <v>3</v>
      </c>
      <c r="E118" s="725"/>
      <c r="F118" s="141">
        <f>D118*E118</f>
        <v>0</v>
      </c>
    </row>
    <row r="119" spans="1:6">
      <c r="A119" s="50"/>
      <c r="B119" s="67" t="s">
        <v>244</v>
      </c>
      <c r="C119" s="67" t="s">
        <v>103</v>
      </c>
      <c r="D119" s="46">
        <v>35</v>
      </c>
      <c r="E119" s="725"/>
      <c r="F119" s="141">
        <f>D119*E119</f>
        <v>0</v>
      </c>
    </row>
    <row r="120" spans="1:6">
      <c r="A120" s="50"/>
      <c r="B120" s="67"/>
      <c r="C120" s="67"/>
      <c r="D120" s="46"/>
      <c r="E120" s="725"/>
      <c r="F120" s="141"/>
    </row>
    <row r="121" spans="1:6" ht="178.5">
      <c r="A121" s="50" t="s">
        <v>152</v>
      </c>
      <c r="B121" s="67" t="s">
        <v>259</v>
      </c>
      <c r="C121" s="82"/>
      <c r="D121" s="38"/>
      <c r="E121" s="727"/>
      <c r="F121" s="141">
        <f t="shared" si="1"/>
        <v>0</v>
      </c>
    </row>
    <row r="122" spans="1:6">
      <c r="A122" s="50"/>
      <c r="B122" s="67" t="s">
        <v>243</v>
      </c>
      <c r="C122" s="50" t="s">
        <v>104</v>
      </c>
      <c r="D122" s="38">
        <v>3</v>
      </c>
      <c r="E122" s="725"/>
      <c r="F122" s="141">
        <f t="shared" si="1"/>
        <v>0</v>
      </c>
    </row>
    <row r="123" spans="1:6">
      <c r="A123" s="50"/>
      <c r="B123" s="67" t="s">
        <v>244</v>
      </c>
      <c r="C123" s="67" t="s">
        <v>103</v>
      </c>
      <c r="D123" s="46">
        <v>8</v>
      </c>
      <c r="E123" s="725"/>
      <c r="F123" s="141">
        <f t="shared" si="1"/>
        <v>0</v>
      </c>
    </row>
    <row r="124" spans="1:6">
      <c r="A124" s="50"/>
      <c r="B124" s="67"/>
      <c r="C124" s="50"/>
      <c r="D124" s="38"/>
      <c r="E124" s="725"/>
      <c r="F124" s="141">
        <f t="shared" si="1"/>
        <v>0</v>
      </c>
    </row>
    <row r="125" spans="1:6" ht="140.25">
      <c r="A125" s="50" t="s">
        <v>185</v>
      </c>
      <c r="B125" s="67" t="s">
        <v>1103</v>
      </c>
      <c r="C125" s="50"/>
      <c r="D125" s="38"/>
      <c r="E125" s="725"/>
      <c r="F125" s="141"/>
    </row>
    <row r="126" spans="1:6">
      <c r="A126" s="50"/>
      <c r="B126" s="67"/>
      <c r="C126" s="50" t="s">
        <v>96</v>
      </c>
      <c r="D126" s="38">
        <v>200</v>
      </c>
      <c r="E126" s="725"/>
      <c r="F126" s="141">
        <f>D126*E126</f>
        <v>0</v>
      </c>
    </row>
    <row r="127" spans="1:6">
      <c r="A127" s="50"/>
      <c r="B127" s="67"/>
      <c r="C127" s="50"/>
      <c r="D127" s="38"/>
      <c r="E127" s="725"/>
      <c r="F127" s="141"/>
    </row>
    <row r="128" spans="1:6" ht="216.75">
      <c r="A128" s="50" t="s">
        <v>187</v>
      </c>
      <c r="B128" s="67" t="s">
        <v>505</v>
      </c>
      <c r="C128" s="50"/>
      <c r="D128" s="38"/>
      <c r="E128" s="725"/>
      <c r="F128" s="141"/>
    </row>
    <row r="129" spans="1:6">
      <c r="A129" s="50"/>
      <c r="B129" s="67"/>
      <c r="C129" s="50" t="s">
        <v>103</v>
      </c>
      <c r="D129" s="38">
        <v>42</v>
      </c>
      <c r="E129" s="725"/>
      <c r="F129" s="141">
        <f>D129*E129</f>
        <v>0</v>
      </c>
    </row>
    <row r="130" spans="1:6">
      <c r="A130" s="50"/>
      <c r="B130" s="67"/>
      <c r="C130" s="50"/>
      <c r="D130" s="38"/>
      <c r="E130" s="725"/>
      <c r="F130" s="141"/>
    </row>
    <row r="131" spans="1:6" ht="76.5">
      <c r="A131" s="47" t="s">
        <v>189</v>
      </c>
      <c r="B131" s="47" t="s">
        <v>245</v>
      </c>
      <c r="C131" s="67"/>
      <c r="D131" s="46"/>
      <c r="E131" s="725"/>
      <c r="F131" s="141"/>
    </row>
    <row r="132" spans="1:6">
      <c r="A132" s="47"/>
      <c r="B132" s="47" t="s">
        <v>848</v>
      </c>
      <c r="C132" s="67" t="s">
        <v>103</v>
      </c>
      <c r="D132" s="38">
        <v>1000</v>
      </c>
      <c r="E132" s="725"/>
      <c r="F132" s="141">
        <f>D132*E132</f>
        <v>0</v>
      </c>
    </row>
    <row r="133" spans="1:6">
      <c r="A133" s="50"/>
      <c r="B133" s="67" t="s">
        <v>849</v>
      </c>
      <c r="C133" s="67" t="s">
        <v>103</v>
      </c>
      <c r="D133" s="38">
        <v>9000</v>
      </c>
      <c r="E133" s="727"/>
      <c r="F133" s="141">
        <f>D133*E133</f>
        <v>0</v>
      </c>
    </row>
    <row r="134" spans="1:6">
      <c r="A134" s="50"/>
      <c r="B134" s="67" t="s">
        <v>292</v>
      </c>
      <c r="C134" s="50" t="s">
        <v>103</v>
      </c>
      <c r="D134" s="38">
        <v>3000</v>
      </c>
      <c r="E134" s="725"/>
      <c r="F134" s="141">
        <f>D134*E134</f>
        <v>0</v>
      </c>
    </row>
    <row r="135" spans="1:6">
      <c r="A135" s="50"/>
      <c r="B135" s="67"/>
      <c r="C135" s="50"/>
      <c r="D135" s="38"/>
      <c r="E135" s="725"/>
      <c r="F135" s="141"/>
    </row>
    <row r="136" spans="1:6" ht="63.75">
      <c r="A136" s="47" t="s">
        <v>190</v>
      </c>
      <c r="B136" s="67" t="s">
        <v>260</v>
      </c>
      <c r="C136" s="67"/>
      <c r="D136" s="46"/>
      <c r="E136" s="725"/>
      <c r="F136" s="141"/>
    </row>
    <row r="137" spans="1:6">
      <c r="A137" s="47"/>
      <c r="B137" s="67"/>
      <c r="C137" s="67" t="s">
        <v>104</v>
      </c>
      <c r="D137" s="46">
        <v>125</v>
      </c>
      <c r="E137" s="726"/>
      <c r="F137" s="141">
        <f>D137*E137</f>
        <v>0</v>
      </c>
    </row>
    <row r="138" spans="1:6">
      <c r="A138" s="47"/>
      <c r="B138" s="67"/>
      <c r="C138" s="67"/>
      <c r="D138" s="46"/>
      <c r="E138" s="726"/>
      <c r="F138" s="141"/>
    </row>
    <row r="139" spans="1:6" ht="76.5">
      <c r="A139" s="47" t="s">
        <v>191</v>
      </c>
      <c r="B139" s="67" t="s">
        <v>264</v>
      </c>
      <c r="C139" s="67"/>
      <c r="D139" s="230"/>
      <c r="E139" s="726"/>
      <c r="F139" s="141"/>
    </row>
    <row r="140" spans="1:6">
      <c r="A140" s="47"/>
      <c r="B140" s="67" t="s">
        <v>266</v>
      </c>
      <c r="C140" s="67" t="s">
        <v>265</v>
      </c>
      <c r="D140" s="46">
        <v>427382.5</v>
      </c>
      <c r="E140" s="726"/>
      <c r="F140" s="141">
        <f>D140*E140</f>
        <v>0</v>
      </c>
    </row>
    <row r="141" spans="1:6">
      <c r="A141" s="47"/>
      <c r="B141" s="67" t="s">
        <v>267</v>
      </c>
      <c r="C141" s="67" t="s">
        <v>265</v>
      </c>
      <c r="D141" s="46">
        <v>611147.5</v>
      </c>
      <c r="E141" s="726"/>
      <c r="F141" s="141">
        <f>D141*E141</f>
        <v>0</v>
      </c>
    </row>
    <row r="142" spans="1:6">
      <c r="A142" s="47"/>
      <c r="B142" s="67"/>
      <c r="C142" s="67"/>
      <c r="D142" s="46"/>
      <c r="E142" s="726"/>
      <c r="F142" s="141"/>
    </row>
    <row r="143" spans="1:6">
      <c r="A143" s="50"/>
      <c r="B143" s="67"/>
      <c r="C143" s="50"/>
      <c r="D143" s="38"/>
      <c r="E143" s="725"/>
      <c r="F143" s="141"/>
    </row>
    <row r="144" spans="1:6">
      <c r="A144" s="33" t="s">
        <v>246</v>
      </c>
      <c r="B144" s="33" t="s">
        <v>263</v>
      </c>
      <c r="C144" s="139"/>
      <c r="D144" s="145"/>
      <c r="E144" s="729"/>
      <c r="F144" s="145">
        <f>SUM(F23:F142)</f>
        <v>0</v>
      </c>
    </row>
    <row r="145" spans="1:6">
      <c r="A145" s="173"/>
      <c r="B145" s="173"/>
      <c r="D145" s="140"/>
      <c r="E145" s="730"/>
      <c r="F145" s="140"/>
    </row>
  </sheetData>
  <sheetProtection algorithmName="SHA-512" hashValue="2s7ZFQMkUuh9DS8N9N1F6GGC2HJ3XZoQyDsMUajE7SKPM7QnkYDaFk3+/s0vkeowz76BduXIjTwGRq5vjjHjkQ==" saltValue="NSjQCS/dow0opWf73FJ83g==" spinCount="100000" sheet="1" objects="1" scenarios="1"/>
  <pageMargins left="0.7" right="0.7"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F29"/>
  <sheetViews>
    <sheetView view="pageBreakPreview" zoomScaleSheetLayoutView="100" workbookViewId="0">
      <selection activeCell="B2" sqref="B2"/>
    </sheetView>
  </sheetViews>
  <sheetFormatPr defaultRowHeight="12.75"/>
  <cols>
    <col min="1" max="1" width="3.42578125" style="135" bestFit="1" customWidth="1"/>
    <col min="2" max="2" width="45.7109375" customWidth="1"/>
    <col min="4" max="5" width="9.5703125" bestFit="1" customWidth="1"/>
    <col min="6" max="6" width="13.140625" bestFit="1" customWidth="1"/>
  </cols>
  <sheetData>
    <row r="3" spans="1:6">
      <c r="A3" s="146" t="s">
        <v>268</v>
      </c>
      <c r="B3" s="147" t="s">
        <v>269</v>
      </c>
      <c r="C3" s="235" t="s">
        <v>88</v>
      </c>
      <c r="D3" s="236" t="s">
        <v>89</v>
      </c>
      <c r="E3" s="236" t="s">
        <v>90</v>
      </c>
      <c r="F3" s="183" t="s">
        <v>91</v>
      </c>
    </row>
    <row r="4" spans="1:6">
      <c r="A4" s="173"/>
      <c r="B4" s="29"/>
      <c r="C4" s="148"/>
      <c r="D4" s="149"/>
      <c r="E4" s="732"/>
      <c r="F4" s="31"/>
    </row>
    <row r="5" spans="1:6" ht="38.25">
      <c r="A5" s="150" t="s">
        <v>1</v>
      </c>
      <c r="B5" s="151" t="s">
        <v>270</v>
      </c>
      <c r="C5" s="65"/>
      <c r="D5" s="69"/>
      <c r="E5" s="733"/>
      <c r="F5" s="152"/>
    </row>
    <row r="6" spans="1:6">
      <c r="A6" s="150"/>
      <c r="B6" s="151"/>
      <c r="C6" s="65" t="s">
        <v>96</v>
      </c>
      <c r="D6" s="69">
        <v>340</v>
      </c>
      <c r="E6" s="733"/>
      <c r="F6" s="152">
        <f>D6*E6</f>
        <v>0</v>
      </c>
    </row>
    <row r="7" spans="1:6">
      <c r="A7" s="150"/>
      <c r="B7" s="151"/>
      <c r="C7" s="65"/>
      <c r="D7" s="69"/>
      <c r="E7" s="733"/>
      <c r="F7" s="152"/>
    </row>
    <row r="8" spans="1:6" ht="51">
      <c r="A8" s="150" t="s">
        <v>94</v>
      </c>
      <c r="B8" s="151" t="s">
        <v>1104</v>
      </c>
      <c r="C8" s="65"/>
      <c r="D8" s="69"/>
      <c r="E8" s="733"/>
      <c r="F8" s="152"/>
    </row>
    <row r="9" spans="1:6">
      <c r="A9" s="150"/>
      <c r="B9" s="151"/>
      <c r="C9" s="65" t="s">
        <v>96</v>
      </c>
      <c r="D9" s="69">
        <v>340</v>
      </c>
      <c r="E9" s="733"/>
      <c r="F9" s="152">
        <f>D9*E9</f>
        <v>0</v>
      </c>
    </row>
    <row r="10" spans="1:6">
      <c r="A10" s="150"/>
      <c r="B10" s="151"/>
      <c r="C10" s="65"/>
      <c r="D10" s="69"/>
      <c r="E10" s="733"/>
      <c r="F10" s="152"/>
    </row>
    <row r="11" spans="1:6" ht="127.5">
      <c r="A11" s="150" t="s">
        <v>97</v>
      </c>
      <c r="B11" s="151" t="s">
        <v>431</v>
      </c>
      <c r="C11" s="68"/>
      <c r="D11" s="153"/>
      <c r="E11" s="734"/>
      <c r="F11" s="152"/>
    </row>
    <row r="12" spans="1:6">
      <c r="A12" s="173"/>
      <c r="B12" s="151"/>
      <c r="C12" s="68" t="s">
        <v>103</v>
      </c>
      <c r="D12" s="153">
        <v>500</v>
      </c>
      <c r="E12" s="733"/>
      <c r="F12" s="152">
        <f>D12*E12</f>
        <v>0</v>
      </c>
    </row>
    <row r="13" spans="1:6">
      <c r="A13" s="173"/>
      <c r="B13" s="151"/>
      <c r="C13" s="68"/>
      <c r="D13" s="153"/>
      <c r="E13" s="733"/>
      <c r="F13" s="152"/>
    </row>
    <row r="14" spans="1:6" ht="178.5">
      <c r="A14" s="173" t="s">
        <v>98</v>
      </c>
      <c r="B14" s="151" t="s">
        <v>432</v>
      </c>
      <c r="C14" s="68"/>
      <c r="D14" s="153"/>
      <c r="E14" s="733"/>
      <c r="F14" s="152"/>
    </row>
    <row r="15" spans="1:6">
      <c r="A15" s="173"/>
      <c r="B15" s="151"/>
      <c r="C15" s="68" t="s">
        <v>103</v>
      </c>
      <c r="D15" s="153">
        <v>9520</v>
      </c>
      <c r="E15" s="733"/>
      <c r="F15" s="152">
        <f>D15*E15</f>
        <v>0</v>
      </c>
    </row>
    <row r="16" spans="1:6">
      <c r="A16" s="173"/>
      <c r="B16" s="151"/>
      <c r="C16" s="68"/>
      <c r="D16" s="153"/>
      <c r="E16" s="733"/>
      <c r="F16" s="152"/>
    </row>
    <row r="17" spans="1:6" ht="51">
      <c r="A17" s="173" t="s">
        <v>101</v>
      </c>
      <c r="B17" s="151" t="s">
        <v>434</v>
      </c>
      <c r="C17" s="68"/>
      <c r="D17" s="153"/>
      <c r="E17" s="733"/>
      <c r="F17" s="152"/>
    </row>
    <row r="18" spans="1:6">
      <c r="A18" s="173"/>
      <c r="B18" s="151"/>
      <c r="C18" s="68" t="s">
        <v>104</v>
      </c>
      <c r="D18" s="153">
        <v>672</v>
      </c>
      <c r="E18" s="733"/>
      <c r="F18" s="152">
        <f>D18*E18</f>
        <v>0</v>
      </c>
    </row>
    <row r="19" spans="1:6">
      <c r="A19" s="173"/>
      <c r="B19" s="151"/>
      <c r="C19" s="68"/>
      <c r="D19" s="153"/>
      <c r="E19" s="733"/>
      <c r="F19" s="152"/>
    </row>
    <row r="20" spans="1:6" ht="38.25">
      <c r="A20" s="173" t="s">
        <v>110</v>
      </c>
      <c r="B20" s="1762" t="s">
        <v>3955</v>
      </c>
      <c r="C20" s="68" t="s">
        <v>103</v>
      </c>
      <c r="D20" s="153">
        <v>100</v>
      </c>
      <c r="E20" s="733"/>
      <c r="F20" s="152">
        <f>D20*E20</f>
        <v>0</v>
      </c>
    </row>
    <row r="21" spans="1:6">
      <c r="A21" s="173"/>
      <c r="B21" s="151"/>
      <c r="C21" s="68"/>
      <c r="D21" s="153"/>
      <c r="E21" s="733"/>
      <c r="F21" s="152"/>
    </row>
    <row r="22" spans="1:6" ht="38.25">
      <c r="A22" s="173" t="s">
        <v>116</v>
      </c>
      <c r="B22" s="468" t="s">
        <v>3378</v>
      </c>
      <c r="C22" s="68" t="s">
        <v>103</v>
      </c>
      <c r="D22" s="153">
        <v>600</v>
      </c>
      <c r="E22" s="733"/>
      <c r="F22" s="152">
        <f>D22*E22</f>
        <v>0</v>
      </c>
    </row>
    <row r="23" spans="1:6">
      <c r="A23" s="173"/>
      <c r="B23" s="151"/>
      <c r="C23" s="68"/>
      <c r="D23" s="153"/>
      <c r="E23" s="733"/>
      <c r="F23" s="152"/>
    </row>
    <row r="24" spans="1:6" ht="25.5">
      <c r="A24" s="173" t="s">
        <v>120</v>
      </c>
      <c r="B24" s="468" t="s">
        <v>3929</v>
      </c>
      <c r="C24" s="68" t="s">
        <v>103</v>
      </c>
      <c r="D24" s="153">
        <v>600</v>
      </c>
      <c r="E24" s="733"/>
      <c r="F24" s="152">
        <f>D24*E24</f>
        <v>0</v>
      </c>
    </row>
    <row r="25" spans="1:6">
      <c r="A25" s="173"/>
      <c r="B25" s="151"/>
      <c r="C25" s="68"/>
      <c r="D25" s="153"/>
      <c r="E25" s="733"/>
      <c r="F25" s="152"/>
    </row>
    <row r="26" spans="1:6" ht="25.5">
      <c r="A26" s="173" t="s">
        <v>123</v>
      </c>
      <c r="B26" s="151" t="s">
        <v>1173</v>
      </c>
      <c r="C26" s="68" t="s">
        <v>103</v>
      </c>
      <c r="D26" s="153">
        <v>600</v>
      </c>
      <c r="E26" s="733"/>
      <c r="F26" s="152">
        <f>D26*E26</f>
        <v>0</v>
      </c>
    </row>
    <row r="27" spans="1:6">
      <c r="A27" s="173"/>
      <c r="B27" s="151"/>
      <c r="C27" s="68"/>
      <c r="D27" s="153"/>
      <c r="E27" s="733"/>
      <c r="F27" s="152"/>
    </row>
    <row r="28" spans="1:6">
      <c r="A28" s="173"/>
      <c r="B28" s="452"/>
      <c r="C28" s="453"/>
      <c r="D28" s="456"/>
      <c r="E28" s="726"/>
      <c r="F28" s="141"/>
    </row>
    <row r="29" spans="1:6">
      <c r="A29" s="146" t="s">
        <v>268</v>
      </c>
      <c r="B29" s="147" t="s">
        <v>433</v>
      </c>
      <c r="C29" s="154"/>
      <c r="D29" s="155"/>
      <c r="E29" s="155"/>
      <c r="F29" s="156">
        <f>SUM(F5:F27)</f>
        <v>0</v>
      </c>
    </row>
  </sheetData>
  <sheetProtection algorithmName="SHA-512" hashValue="/NhMQsVv+ps0W0dsZeCOz/8JH5BCVD3muYr8BNo1a0ylOyenXt57XCMTGJUqiIgAB50EbfWkXjIvUvU5P5+HXw==" saltValue="f9bEz+InqUyK9gzv/fSCJA==" spinCount="100000" sheet="1" objects="1" scenarios="1"/>
  <pageMargins left="0.7" right="0.36" top="0.33" bottom="0.28000000000000003" header="0.13" footer="0.13"/>
  <pageSetup paperSize="9" scale="9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15</vt:i4>
      </vt:variant>
    </vt:vector>
  </HeadingPairs>
  <TitlesOfParts>
    <vt:vector size="47" baseType="lpstr">
      <vt:lpstr>OPĆI UVJETI</vt:lpstr>
      <vt:lpstr>UKUPNA REKAPITULACIJA</vt:lpstr>
      <vt:lpstr>REKAPITULACIJA GRAĐ-OBRT RADOVA</vt:lpstr>
      <vt:lpstr>PRIPREMNI RADOVI</vt:lpstr>
      <vt:lpstr>RUŠENJE POSTOJEĆIH OBJEKTA</vt:lpstr>
      <vt:lpstr>RUŠENJA I DEMONTAŽE</vt:lpstr>
      <vt:lpstr>ZEMLJANI RADOVI</vt:lpstr>
      <vt:lpstr>BET. I AB RADOVI</vt:lpstr>
      <vt:lpstr>TESARSKI RADOVI</vt:lpstr>
      <vt:lpstr>ZIDARSKI RADOVI</vt:lpstr>
      <vt:lpstr>IZOLATERSKI RADOVI</vt:lpstr>
      <vt:lpstr>ČELIČNA KONSTRUKCIJA</vt:lpstr>
      <vt:lpstr>FASADERSKI RADOVI</vt:lpstr>
      <vt:lpstr>FASADNE OBLOGE</vt:lpstr>
      <vt:lpstr>LIMARSKI RADOVI</vt:lpstr>
      <vt:lpstr>STOLARSKI RADOVI</vt:lpstr>
      <vt:lpstr>BRAVARSKI RADOVI</vt:lpstr>
      <vt:lpstr>KERAMIČARSKI RADOVI</vt:lpstr>
      <vt:lpstr>KROVOVI</vt:lpstr>
      <vt:lpstr>PODOPOLAGAČKI RADOVI</vt:lpstr>
      <vt:lpstr>GIPSKARTONSKI RADOVI</vt:lpstr>
      <vt:lpstr>SOBOSLIKARSKI RADOVI</vt:lpstr>
      <vt:lpstr>RAZNI RADOVI</vt:lpstr>
      <vt:lpstr>C Vodovod i kanalizacija</vt:lpstr>
      <vt:lpstr>D ELEKTROINSTALACIJE</vt:lpstr>
      <vt:lpstr>E REGULACIJA GRIJANJA I HLAĐENJ</vt:lpstr>
      <vt:lpstr>F STROJARSKE INSTALACIJE</vt:lpstr>
      <vt:lpstr>G GEOTERMALNE INSTALACIJE</vt:lpstr>
      <vt:lpstr>H DIZALA</vt:lpstr>
      <vt:lpstr>I Okolis</vt:lpstr>
      <vt:lpstr>J ZAŠTITA GRAĐEVINSKE JAME</vt:lpstr>
      <vt:lpstr>PROJEKT IZVEDENOG STANJA</vt:lpstr>
      <vt:lpstr>'BRAVARSKI RADOVI'!Print_Area</vt:lpstr>
      <vt:lpstr>'C Vodovod i kanalizacija'!Print_Area</vt:lpstr>
      <vt:lpstr>'D ELEKTROINSTALACIJE'!Print_Area</vt:lpstr>
      <vt:lpstr>'E REGULACIJA GRIJANJA I HLAĐENJ'!Print_Area</vt:lpstr>
      <vt:lpstr>'F STROJARSKE INSTALACIJE'!Print_Area</vt:lpstr>
      <vt:lpstr>'H DIZALA'!Print_Area</vt:lpstr>
      <vt:lpstr>'I Okolis'!Print_Area</vt:lpstr>
      <vt:lpstr>'OPĆI UVJETI'!Print_Area</vt:lpstr>
      <vt:lpstr>'RUŠENJE POSTOJEĆIH OBJEKTA'!Print_Area</vt:lpstr>
      <vt:lpstr>'STOLARSKI RADOVI'!Print_Area</vt:lpstr>
      <vt:lpstr>'TESARSKI RADOVI'!Print_Area</vt:lpstr>
      <vt:lpstr>'C Vodovod i kanalizacija'!Print_Titles</vt:lpstr>
      <vt:lpstr>'E REGULACIJA GRIJANJA I HLAĐENJ'!Print_Titles</vt:lpstr>
      <vt:lpstr>'F STROJARSKE INSTALACIJE'!Print_Titles</vt:lpstr>
      <vt:lpstr>'I Okolis'!Print_Titles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Shihabi Kamel d.i.a.</dc:creator>
  <cp:lastModifiedBy>Makso Herman</cp:lastModifiedBy>
  <cp:lastPrinted>2019-03-27T14:15:27Z</cp:lastPrinted>
  <dcterms:created xsi:type="dcterms:W3CDTF">2003-05-07T13:37:15Z</dcterms:created>
  <dcterms:modified xsi:type="dcterms:W3CDTF">2019-06-04T12:56:22Z</dcterms:modified>
  <cp:contentStatus/>
</cp:coreProperties>
</file>